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drawings/drawing34.xml" ContentType="application/vnd.openxmlformats-officedocument.drawingml.chartshapes+xml"/>
  <Override PartName="/xl/charts/chart34.xml" ContentType="application/vnd.openxmlformats-officedocument.drawingml.chart+xml"/>
  <Override PartName="/xl/drawings/drawing35.xml" ContentType="application/vnd.openxmlformats-officedocument.drawingml.chartshapes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ndon.takaki\hello\mixerexcels\"/>
    </mc:Choice>
  </mc:AlternateContent>
  <xr:revisionPtr revIDLastSave="0" documentId="13_ncr:1_{9E7361CD-0C6F-4E57-A72E-2CBE6553F9F1}" xr6:coauthVersionLast="45" xr6:coauthVersionMax="45" xr10:uidLastSave="{00000000-0000-0000-0000-000000000000}"/>
  <bookViews>
    <workbookView xWindow="3870" yWindow="1500" windowWidth="21600" windowHeight="11385" tabRatio="662" activeTab="1" xr2:uid="{00000000-000D-0000-FFFF-FFFF00000000}"/>
  </bookViews>
  <sheets>
    <sheet name="0312H" sheetId="18" r:id="rId1"/>
    <sheet name="Mapping" sheetId="27" r:id="rId2"/>
    <sheet name="CLvsLO" sheetId="19" r:id="rId3"/>
    <sheet name="CL &amp; Data" sheetId="8" r:id="rId4"/>
    <sheet name="Isolations" sheetId="4" r:id="rId5"/>
    <sheet name="IF Response" sheetId="6" r:id="rId6"/>
    <sheet name="IP3" sheetId="7" r:id="rId7"/>
    <sheet name="P1dB CL" sheetId="25" r:id="rId8"/>
    <sheet name="P1dB Pt" sheetId="26" r:id="rId9"/>
    <sheet name="LO Harm-A" sheetId="17" r:id="rId10"/>
    <sheet name="LO Harm-B" sheetId="14" r:id="rId11"/>
    <sheet name="2Rx2L" sheetId="15" r:id="rId12"/>
    <sheet name="2Ix1L" sheetId="16" r:id="rId13"/>
    <sheet name="5Rx0L" sheetId="20" r:id="rId14"/>
    <sheet name="5Rx5L" sheetId="21" r:id="rId15"/>
    <sheet name="5Ix0L" sheetId="22" r:id="rId16"/>
    <sheet name="5Ix5L" sheetId="23" r:id="rId17"/>
  </sheets>
  <definedNames>
    <definedName name="Amp_Diff_2_3" localSheetId="0">'0312H'!$G$2:$G$868</definedName>
    <definedName name="Amp_Diff_2_3_2" localSheetId="0">'0312H'!$P$2:$P$836</definedName>
    <definedName name="Amp_Diff_2_4" localSheetId="0">'0312H'!$H$2:$H$868</definedName>
    <definedName name="Common_RL" localSheetId="0">'0312H'!$D$2:$D$868</definedName>
    <definedName name="IL_1_4" localSheetId="0">'0312H'!$A$2:$C$868</definedName>
    <definedName name="IL_1_4_2" localSheetId="0">'0312H'!$O$2:$O$836</definedName>
    <definedName name="Iso_2_3" localSheetId="0">'0312H'!$K$2:$K$868</definedName>
    <definedName name="Iso_2_3_2" localSheetId="0">'0312H'!$R$2:$R$836</definedName>
    <definedName name="Iso_2_4" localSheetId="0">'0312H'!$L$2:$L$868</definedName>
    <definedName name="Iso_2_4_2" localSheetId="0">'0312H'!$S$2:$T$836</definedName>
    <definedName name="MT3H_0113_ConversionLoss_and_Isolation_A__20dBm" localSheetId="3">'CL &amp; Data'!$B$1:$F$629</definedName>
    <definedName name="MT3H_0113_ConversionLoss_and_Isolation_B" localSheetId="3">'CL &amp; Data'!$L$1:$P$629</definedName>
    <definedName name="Output_3_RL" localSheetId="0">'0312H'!$E$2:$E$868</definedName>
    <definedName name="Output_4_RL" localSheetId="0">'0312H'!$F$2:$F$868</definedName>
    <definedName name="Phase_Diff_2_3" localSheetId="0">'0312H'!#REF!</definedName>
    <definedName name="Phase_Diff_2_3_1" localSheetId="0">'0312H'!$I$2:$I$868</definedName>
    <definedName name="Phase_Diff_2_3_2" localSheetId="0">'0312H'!$Q$2:$Q$836</definedName>
    <definedName name="Phase_Diff_2_4" localSheetId="0">'0312H'!$J$2:$J$868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0" i="27" l="1"/>
  <c r="AA34" i="27"/>
  <c r="AA33" i="27"/>
  <c r="AA32" i="27"/>
  <c r="AA31" i="27"/>
  <c r="AA30" i="27"/>
  <c r="Z34" i="27"/>
  <c r="Z33" i="27"/>
  <c r="Z32" i="27"/>
  <c r="Z31" i="27"/>
  <c r="Z30" i="27"/>
  <c r="Y34" i="27"/>
  <c r="Y33" i="27"/>
  <c r="Y32" i="27"/>
  <c r="Y31" i="27"/>
  <c r="Y30" i="27"/>
  <c r="X34" i="27"/>
  <c r="X33" i="27"/>
  <c r="X32" i="27"/>
  <c r="X31" i="27"/>
  <c r="X30" i="27"/>
  <c r="W34" i="27"/>
  <c r="W33" i="27"/>
  <c r="W32" i="27"/>
  <c r="W31" i="27"/>
  <c r="V34" i="27"/>
  <c r="V33" i="27"/>
  <c r="V32" i="27"/>
  <c r="V31" i="27"/>
  <c r="O6" i="23" l="1"/>
  <c r="N7" i="23"/>
  <c r="O7" i="23"/>
  <c r="N8" i="23"/>
  <c r="O8" i="23"/>
  <c r="N9" i="23"/>
  <c r="O9" i="23"/>
  <c r="N10" i="23"/>
  <c r="O10" i="23"/>
  <c r="N11" i="23"/>
  <c r="O11" i="23"/>
  <c r="N12" i="23"/>
  <c r="O12" i="23"/>
  <c r="N13" i="23"/>
  <c r="O13" i="23"/>
  <c r="N14" i="23"/>
  <c r="O14" i="23"/>
  <c r="N15" i="23"/>
  <c r="O15" i="23"/>
  <c r="N16" i="23"/>
  <c r="O16" i="23"/>
  <c r="N17" i="23"/>
  <c r="O17" i="23"/>
  <c r="N18" i="23"/>
  <c r="O18" i="23"/>
  <c r="N19" i="23"/>
  <c r="O19" i="23"/>
  <c r="N20" i="23"/>
  <c r="O20" i="23"/>
  <c r="N21" i="23"/>
  <c r="O21" i="23"/>
  <c r="N22" i="23"/>
  <c r="O22" i="23"/>
  <c r="N23" i="23"/>
  <c r="O23" i="23"/>
  <c r="N24" i="23"/>
  <c r="O24" i="23"/>
  <c r="N25" i="23"/>
  <c r="O25" i="23"/>
  <c r="O30" i="23"/>
  <c r="N31" i="23"/>
  <c r="O31" i="23"/>
  <c r="N32" i="23"/>
  <c r="O32" i="23"/>
  <c r="N33" i="23"/>
  <c r="O33" i="23"/>
  <c r="N34" i="23"/>
  <c r="O34" i="23"/>
  <c r="N35" i="23"/>
  <c r="O35" i="23"/>
  <c r="N36" i="23"/>
  <c r="O36" i="23"/>
  <c r="N37" i="23"/>
  <c r="O37" i="23"/>
  <c r="N38" i="23"/>
  <c r="O38" i="23"/>
  <c r="N39" i="23"/>
  <c r="O39" i="23"/>
  <c r="N40" i="23"/>
  <c r="O40" i="23"/>
  <c r="N41" i="23"/>
  <c r="O41" i="23"/>
  <c r="N42" i="23"/>
  <c r="O42" i="23"/>
  <c r="N43" i="23"/>
  <c r="O43" i="23"/>
  <c r="N44" i="23"/>
  <c r="O44" i="23"/>
  <c r="N45" i="23"/>
  <c r="O45" i="23"/>
  <c r="N46" i="23"/>
  <c r="O46" i="23"/>
  <c r="N47" i="23"/>
  <c r="O47" i="23"/>
  <c r="N48" i="23"/>
  <c r="O48" i="23"/>
  <c r="N49" i="23"/>
  <c r="O49" i="23"/>
  <c r="O54" i="23"/>
  <c r="N55" i="23"/>
  <c r="O55" i="23"/>
  <c r="N56" i="23"/>
  <c r="O56" i="23"/>
  <c r="N57" i="23"/>
  <c r="O57" i="23"/>
  <c r="N58" i="23"/>
  <c r="O58" i="23"/>
  <c r="N59" i="23"/>
  <c r="O59" i="23"/>
  <c r="N60" i="23"/>
  <c r="O60" i="23"/>
  <c r="N61" i="23"/>
  <c r="O61" i="23"/>
  <c r="N62" i="23"/>
  <c r="O62" i="23"/>
  <c r="N63" i="23"/>
  <c r="O63" i="23"/>
  <c r="N64" i="23"/>
  <c r="O64" i="23"/>
  <c r="N65" i="23"/>
  <c r="O65" i="23"/>
  <c r="N66" i="23"/>
  <c r="O66" i="23"/>
  <c r="N67" i="23"/>
  <c r="O67" i="23"/>
  <c r="N68" i="23"/>
  <c r="O68" i="23"/>
  <c r="N69" i="23"/>
  <c r="O69" i="23"/>
  <c r="N70" i="23"/>
  <c r="O70" i="23"/>
  <c r="N71" i="23"/>
  <c r="O71" i="23"/>
  <c r="N72" i="23"/>
  <c r="O72" i="23"/>
  <c r="N73" i="23"/>
  <c r="O73" i="23"/>
  <c r="O78" i="23"/>
  <c r="N79" i="23"/>
  <c r="O79" i="23"/>
  <c r="N80" i="23"/>
  <c r="O80" i="23"/>
  <c r="N81" i="23"/>
  <c r="O81" i="23"/>
  <c r="N82" i="23"/>
  <c r="O82" i="23"/>
  <c r="N83" i="23"/>
  <c r="O83" i="23"/>
  <c r="N84" i="23"/>
  <c r="O84" i="23"/>
  <c r="N85" i="23"/>
  <c r="O85" i="23"/>
  <c r="N86" i="23"/>
  <c r="O86" i="23"/>
  <c r="N87" i="23"/>
  <c r="O87" i="23"/>
  <c r="N88" i="23"/>
  <c r="O88" i="23"/>
  <c r="N89" i="23"/>
  <c r="O89" i="23"/>
  <c r="N90" i="23"/>
  <c r="O90" i="23"/>
  <c r="N91" i="23"/>
  <c r="O91" i="23"/>
  <c r="N92" i="23"/>
  <c r="O92" i="23"/>
  <c r="N93" i="23"/>
  <c r="O93" i="23"/>
  <c r="N94" i="23"/>
  <c r="O94" i="23"/>
  <c r="N95" i="23"/>
  <c r="O95" i="23"/>
  <c r="N96" i="23"/>
  <c r="O96" i="23"/>
  <c r="N97" i="23"/>
  <c r="O97" i="23"/>
  <c r="O102" i="23"/>
  <c r="N103" i="23"/>
  <c r="O103" i="23"/>
  <c r="N104" i="23"/>
  <c r="O104" i="23"/>
  <c r="N105" i="23"/>
  <c r="O105" i="23"/>
  <c r="N106" i="23"/>
  <c r="O106" i="23"/>
  <c r="N107" i="23"/>
  <c r="O107" i="23"/>
  <c r="N108" i="23"/>
  <c r="O108" i="23"/>
  <c r="N109" i="23"/>
  <c r="O109" i="23"/>
  <c r="N110" i="23"/>
  <c r="O110" i="23"/>
  <c r="N111" i="23"/>
  <c r="O111" i="23"/>
  <c r="N112" i="23"/>
  <c r="O112" i="23"/>
  <c r="N113" i="23"/>
  <c r="O113" i="23"/>
  <c r="N114" i="23"/>
  <c r="O114" i="23"/>
  <c r="N115" i="23"/>
  <c r="O115" i="23"/>
  <c r="N116" i="23"/>
  <c r="O116" i="23"/>
  <c r="N117" i="23"/>
  <c r="O117" i="23"/>
  <c r="N118" i="23"/>
  <c r="O118" i="23"/>
  <c r="N119" i="23"/>
  <c r="O119" i="23"/>
  <c r="N120" i="23"/>
  <c r="O120" i="23"/>
  <c r="N121" i="23"/>
  <c r="O121" i="23"/>
  <c r="O126" i="23"/>
  <c r="N127" i="23"/>
  <c r="O127" i="23"/>
  <c r="N128" i="23"/>
  <c r="O128" i="23"/>
  <c r="N129" i="23"/>
  <c r="O129" i="23"/>
  <c r="N130" i="23"/>
  <c r="O130" i="23"/>
  <c r="N131" i="23"/>
  <c r="O131" i="23"/>
  <c r="N132" i="23"/>
  <c r="O132" i="23"/>
  <c r="N133" i="23"/>
  <c r="O133" i="23"/>
  <c r="N134" i="23"/>
  <c r="O134" i="23"/>
  <c r="N135" i="23"/>
  <c r="O135" i="23"/>
  <c r="N136" i="23"/>
  <c r="O136" i="23"/>
  <c r="N137" i="23"/>
  <c r="O137" i="23"/>
  <c r="N138" i="23"/>
  <c r="O138" i="23"/>
  <c r="N139" i="23"/>
  <c r="O139" i="23"/>
  <c r="N140" i="23"/>
  <c r="O140" i="23"/>
  <c r="N141" i="23"/>
  <c r="O141" i="23"/>
  <c r="N142" i="23"/>
  <c r="O142" i="23"/>
  <c r="N143" i="23"/>
  <c r="O143" i="23"/>
  <c r="N144" i="23"/>
  <c r="O144" i="23"/>
  <c r="N145" i="23"/>
  <c r="O145" i="23"/>
  <c r="O150" i="23"/>
  <c r="N151" i="23"/>
  <c r="O151" i="23"/>
  <c r="N152" i="23"/>
  <c r="O152" i="23"/>
  <c r="N153" i="23"/>
  <c r="O153" i="23"/>
  <c r="N154" i="23"/>
  <c r="O154" i="23"/>
  <c r="N155" i="23"/>
  <c r="O155" i="23"/>
  <c r="N156" i="23"/>
  <c r="O156" i="23"/>
  <c r="N157" i="23"/>
  <c r="O157" i="23"/>
  <c r="N158" i="23"/>
  <c r="O158" i="23"/>
  <c r="N159" i="23"/>
  <c r="O159" i="23"/>
  <c r="N160" i="23"/>
  <c r="O160" i="23"/>
  <c r="N161" i="23"/>
  <c r="O161" i="23"/>
  <c r="N162" i="23"/>
  <c r="O162" i="23"/>
  <c r="N163" i="23"/>
  <c r="O163" i="23"/>
  <c r="N164" i="23"/>
  <c r="O164" i="23"/>
  <c r="N165" i="23"/>
  <c r="O165" i="23"/>
  <c r="N166" i="23"/>
  <c r="O166" i="23"/>
  <c r="N167" i="23"/>
  <c r="O167" i="23"/>
  <c r="N168" i="23"/>
  <c r="O168" i="23"/>
  <c r="N169" i="23"/>
  <c r="O169" i="23"/>
  <c r="O174" i="23"/>
  <c r="N175" i="23"/>
  <c r="O175" i="23"/>
  <c r="N176" i="23"/>
  <c r="O176" i="23"/>
  <c r="N177" i="23"/>
  <c r="O177" i="23"/>
  <c r="N178" i="23"/>
  <c r="O178" i="23"/>
  <c r="N179" i="23"/>
  <c r="O179" i="23"/>
  <c r="N180" i="23"/>
  <c r="O180" i="23"/>
  <c r="N181" i="23"/>
  <c r="O181" i="23"/>
  <c r="N182" i="23"/>
  <c r="O182" i="23"/>
  <c r="N183" i="23"/>
  <c r="O183" i="23"/>
  <c r="N184" i="23"/>
  <c r="O184" i="23"/>
  <c r="N185" i="23"/>
  <c r="O185" i="23"/>
  <c r="N186" i="23"/>
  <c r="O186" i="23"/>
  <c r="N187" i="23"/>
  <c r="O187" i="23"/>
  <c r="N188" i="23"/>
  <c r="O188" i="23"/>
  <c r="N189" i="23"/>
  <c r="O189" i="23"/>
  <c r="N190" i="23"/>
  <c r="O190" i="23"/>
  <c r="N191" i="23"/>
  <c r="O191" i="23"/>
  <c r="N192" i="23"/>
  <c r="O192" i="23"/>
  <c r="N193" i="23"/>
  <c r="O193" i="23"/>
  <c r="O198" i="23"/>
  <c r="N199" i="23"/>
  <c r="O199" i="23"/>
  <c r="N200" i="23"/>
  <c r="O200" i="23"/>
  <c r="N201" i="23"/>
  <c r="O201" i="23"/>
  <c r="N202" i="23"/>
  <c r="O202" i="23"/>
  <c r="N203" i="23"/>
  <c r="O203" i="23"/>
  <c r="N204" i="23"/>
  <c r="O204" i="23"/>
  <c r="N205" i="23"/>
  <c r="O205" i="23"/>
  <c r="N206" i="23"/>
  <c r="O206" i="23"/>
  <c r="N207" i="23"/>
  <c r="O207" i="23"/>
  <c r="N208" i="23"/>
  <c r="O208" i="23"/>
  <c r="N209" i="23"/>
  <c r="O209" i="23"/>
  <c r="N210" i="23"/>
  <c r="O210" i="23"/>
  <c r="N211" i="23"/>
  <c r="O211" i="23"/>
  <c r="N212" i="23"/>
  <c r="O212" i="23"/>
  <c r="N213" i="23"/>
  <c r="O213" i="23"/>
  <c r="N214" i="23"/>
  <c r="O214" i="23"/>
  <c r="N215" i="23"/>
  <c r="O215" i="23"/>
  <c r="N216" i="23"/>
  <c r="O216" i="23"/>
  <c r="N217" i="23"/>
  <c r="O217" i="23"/>
  <c r="O222" i="23"/>
  <c r="N223" i="23"/>
  <c r="O223" i="23"/>
  <c r="N224" i="23"/>
  <c r="O224" i="23"/>
  <c r="N225" i="23"/>
  <c r="O225" i="23"/>
  <c r="N226" i="23"/>
  <c r="O226" i="23"/>
  <c r="N227" i="23"/>
  <c r="O227" i="23"/>
  <c r="N228" i="23"/>
  <c r="O228" i="23"/>
  <c r="N229" i="23"/>
  <c r="O229" i="23"/>
  <c r="N230" i="23"/>
  <c r="O230" i="23"/>
  <c r="N231" i="23"/>
  <c r="O231" i="23"/>
  <c r="N232" i="23"/>
  <c r="O232" i="23"/>
  <c r="N233" i="23"/>
  <c r="O233" i="23"/>
  <c r="N234" i="23"/>
  <c r="O234" i="23"/>
  <c r="N235" i="23"/>
  <c r="O235" i="23"/>
  <c r="N236" i="23"/>
  <c r="O236" i="23"/>
  <c r="N237" i="23"/>
  <c r="O237" i="23"/>
  <c r="N238" i="23"/>
  <c r="O238" i="23"/>
  <c r="N239" i="23"/>
  <c r="O239" i="23"/>
  <c r="N240" i="23"/>
  <c r="O240" i="23"/>
  <c r="N241" i="23"/>
  <c r="O241" i="23"/>
  <c r="O246" i="23"/>
  <c r="N247" i="23"/>
  <c r="O247" i="23"/>
  <c r="N248" i="23"/>
  <c r="O248" i="23"/>
  <c r="N249" i="23"/>
  <c r="O249" i="23"/>
  <c r="N250" i="23"/>
  <c r="O250" i="23"/>
  <c r="N251" i="23"/>
  <c r="O251" i="23"/>
  <c r="N252" i="23"/>
  <c r="O252" i="23"/>
  <c r="N253" i="23"/>
  <c r="O253" i="23"/>
  <c r="N254" i="23"/>
  <c r="O254" i="23"/>
  <c r="N255" i="23"/>
  <c r="O255" i="23"/>
  <c r="N256" i="23"/>
  <c r="O256" i="23"/>
  <c r="N257" i="23"/>
  <c r="O257" i="23"/>
  <c r="N258" i="23"/>
  <c r="O258" i="23"/>
  <c r="N259" i="23"/>
  <c r="O259" i="23"/>
  <c r="N260" i="23"/>
  <c r="O260" i="23"/>
  <c r="N261" i="23"/>
  <c r="O261" i="23"/>
  <c r="N262" i="23"/>
  <c r="O262" i="23"/>
  <c r="N263" i="23"/>
  <c r="O263" i="23"/>
  <c r="N264" i="23"/>
  <c r="O264" i="23"/>
  <c r="N265" i="23"/>
  <c r="O265" i="23"/>
  <c r="O270" i="23"/>
  <c r="N271" i="23"/>
  <c r="O271" i="23"/>
  <c r="N272" i="23"/>
  <c r="O272" i="23"/>
  <c r="N273" i="23"/>
  <c r="O273" i="23"/>
  <c r="N274" i="23"/>
  <c r="O274" i="23"/>
  <c r="N275" i="23"/>
  <c r="O275" i="23"/>
  <c r="N276" i="23"/>
  <c r="O276" i="23"/>
  <c r="N277" i="23"/>
  <c r="O277" i="23"/>
  <c r="N278" i="23"/>
  <c r="O278" i="23"/>
  <c r="N279" i="23"/>
  <c r="O279" i="23"/>
  <c r="N280" i="23"/>
  <c r="O280" i="23"/>
  <c r="N281" i="23"/>
  <c r="O281" i="23"/>
  <c r="N282" i="23"/>
  <c r="O282" i="23"/>
  <c r="N283" i="23"/>
  <c r="O283" i="23"/>
  <c r="N284" i="23"/>
  <c r="O284" i="23"/>
  <c r="N285" i="23"/>
  <c r="O285" i="23"/>
  <c r="N286" i="23"/>
  <c r="O286" i="23"/>
  <c r="N287" i="23"/>
  <c r="O287" i="23"/>
  <c r="N288" i="23"/>
  <c r="O288" i="23"/>
  <c r="N289" i="23"/>
  <c r="O289" i="23"/>
  <c r="O294" i="23"/>
  <c r="N295" i="23"/>
  <c r="O295" i="23"/>
  <c r="N296" i="23"/>
  <c r="O296" i="23"/>
  <c r="N297" i="23"/>
  <c r="O297" i="23"/>
  <c r="N298" i="23"/>
  <c r="O298" i="23"/>
  <c r="N299" i="23"/>
  <c r="O299" i="23"/>
  <c r="N300" i="23"/>
  <c r="O300" i="23"/>
  <c r="N301" i="23"/>
  <c r="O301" i="23"/>
  <c r="N302" i="23"/>
  <c r="O302" i="23"/>
  <c r="N303" i="23"/>
  <c r="O303" i="23"/>
  <c r="N304" i="23"/>
  <c r="O304" i="23"/>
  <c r="N305" i="23"/>
  <c r="O305" i="23"/>
  <c r="N306" i="23"/>
  <c r="O306" i="23"/>
  <c r="N307" i="23"/>
  <c r="O307" i="23"/>
  <c r="N308" i="23"/>
  <c r="O308" i="23"/>
  <c r="N309" i="23"/>
  <c r="O309" i="23"/>
  <c r="N310" i="23"/>
  <c r="O310" i="23"/>
  <c r="N311" i="23"/>
  <c r="O311" i="23"/>
  <c r="N312" i="23"/>
  <c r="O312" i="23"/>
  <c r="N313" i="23"/>
  <c r="O313" i="23"/>
  <c r="O318" i="23"/>
  <c r="N319" i="23"/>
  <c r="O319" i="23"/>
  <c r="N320" i="23"/>
  <c r="O320" i="23"/>
  <c r="N321" i="23"/>
  <c r="O321" i="23"/>
  <c r="N322" i="23"/>
  <c r="O322" i="23"/>
  <c r="N323" i="23"/>
  <c r="O323" i="23"/>
  <c r="N324" i="23"/>
  <c r="O324" i="23"/>
  <c r="N325" i="23"/>
  <c r="O325" i="23"/>
  <c r="N326" i="23"/>
  <c r="O326" i="23"/>
  <c r="N327" i="23"/>
  <c r="O327" i="23"/>
  <c r="N328" i="23"/>
  <c r="O328" i="23"/>
  <c r="N329" i="23"/>
  <c r="O329" i="23"/>
  <c r="N330" i="23"/>
  <c r="O330" i="23"/>
  <c r="N331" i="23"/>
  <c r="O331" i="23"/>
  <c r="N332" i="23"/>
  <c r="O332" i="23"/>
  <c r="N333" i="23"/>
  <c r="O333" i="23"/>
  <c r="N334" i="23"/>
  <c r="O334" i="23"/>
  <c r="N335" i="23"/>
  <c r="O335" i="23"/>
  <c r="N336" i="23"/>
  <c r="O336" i="23"/>
  <c r="N337" i="23"/>
  <c r="O337" i="23"/>
  <c r="O342" i="23"/>
  <c r="N343" i="23"/>
  <c r="O343" i="23"/>
  <c r="N344" i="23"/>
  <c r="O344" i="23"/>
  <c r="N345" i="23"/>
  <c r="O345" i="23"/>
  <c r="N346" i="23"/>
  <c r="O346" i="23"/>
  <c r="N347" i="23"/>
  <c r="O347" i="23"/>
  <c r="N348" i="23"/>
  <c r="O348" i="23"/>
  <c r="N349" i="23"/>
  <c r="O349" i="23"/>
  <c r="N350" i="23"/>
  <c r="O350" i="23"/>
  <c r="N351" i="23"/>
  <c r="O351" i="23"/>
  <c r="N352" i="23"/>
  <c r="O352" i="23"/>
  <c r="N353" i="23"/>
  <c r="O353" i="23"/>
  <c r="N354" i="23"/>
  <c r="O354" i="23"/>
  <c r="N355" i="23"/>
  <c r="O355" i="23"/>
  <c r="N356" i="23"/>
  <c r="O356" i="23"/>
  <c r="N357" i="23"/>
  <c r="O357" i="23"/>
  <c r="N358" i="23"/>
  <c r="O358" i="23"/>
  <c r="N359" i="23"/>
  <c r="O359" i="23"/>
  <c r="N360" i="23"/>
  <c r="O360" i="23"/>
  <c r="N361" i="23"/>
  <c r="O361" i="23"/>
  <c r="O366" i="23"/>
  <c r="N367" i="23"/>
  <c r="O367" i="23"/>
  <c r="N368" i="23"/>
  <c r="O368" i="23"/>
  <c r="N369" i="23"/>
  <c r="O369" i="23"/>
  <c r="N370" i="23"/>
  <c r="O370" i="23"/>
  <c r="N371" i="23"/>
  <c r="O371" i="23"/>
  <c r="N372" i="23"/>
  <c r="O372" i="23"/>
  <c r="N373" i="23"/>
  <c r="O373" i="23"/>
  <c r="N374" i="23"/>
  <c r="O374" i="23"/>
  <c r="N375" i="23"/>
  <c r="O375" i="23"/>
  <c r="N376" i="23"/>
  <c r="O376" i="23"/>
  <c r="N377" i="23"/>
  <c r="O377" i="23"/>
  <c r="N378" i="23"/>
  <c r="O378" i="23"/>
  <c r="N379" i="23"/>
  <c r="O379" i="23"/>
  <c r="N380" i="23"/>
  <c r="O380" i="23"/>
  <c r="N381" i="23"/>
  <c r="O381" i="23"/>
  <c r="N382" i="23"/>
  <c r="O382" i="23"/>
  <c r="N383" i="23"/>
  <c r="O383" i="23"/>
  <c r="N384" i="23"/>
  <c r="O384" i="23"/>
  <c r="N385" i="23"/>
  <c r="O385" i="23"/>
  <c r="O390" i="23"/>
  <c r="N391" i="23"/>
  <c r="O391" i="23"/>
  <c r="N392" i="23"/>
  <c r="O392" i="23"/>
  <c r="N393" i="23"/>
  <c r="O393" i="23"/>
  <c r="N394" i="23"/>
  <c r="O394" i="23"/>
  <c r="N395" i="23"/>
  <c r="O395" i="23"/>
  <c r="N396" i="23"/>
  <c r="O396" i="23"/>
  <c r="N397" i="23"/>
  <c r="O397" i="23"/>
  <c r="N398" i="23"/>
  <c r="O398" i="23"/>
  <c r="N399" i="23"/>
  <c r="O399" i="23"/>
  <c r="N400" i="23"/>
  <c r="O400" i="23"/>
  <c r="N401" i="23"/>
  <c r="O401" i="23"/>
  <c r="N402" i="23"/>
  <c r="O402" i="23"/>
  <c r="N403" i="23"/>
  <c r="O403" i="23"/>
  <c r="N404" i="23"/>
  <c r="O404" i="23"/>
  <c r="N405" i="23"/>
  <c r="O405" i="23"/>
  <c r="N406" i="23"/>
  <c r="O406" i="23"/>
  <c r="N407" i="23"/>
  <c r="O407" i="23"/>
  <c r="N408" i="23"/>
  <c r="O408" i="23"/>
  <c r="N409" i="23"/>
  <c r="O409" i="23"/>
  <c r="O414" i="23"/>
  <c r="N415" i="23"/>
  <c r="O415" i="23"/>
  <c r="N416" i="23"/>
  <c r="O416" i="23"/>
  <c r="N417" i="23"/>
  <c r="O417" i="23"/>
  <c r="N418" i="23"/>
  <c r="O418" i="23"/>
  <c r="N419" i="23"/>
  <c r="O419" i="23"/>
  <c r="N420" i="23"/>
  <c r="O420" i="23"/>
  <c r="N421" i="23"/>
  <c r="O421" i="23"/>
  <c r="N422" i="23"/>
  <c r="O422" i="23"/>
  <c r="N423" i="23"/>
  <c r="O423" i="23"/>
  <c r="N424" i="23"/>
  <c r="O424" i="23"/>
  <c r="N425" i="23"/>
  <c r="O425" i="23"/>
  <c r="N426" i="23"/>
  <c r="O426" i="23"/>
  <c r="N427" i="23"/>
  <c r="O427" i="23"/>
  <c r="N428" i="23"/>
  <c r="O428" i="23"/>
  <c r="N429" i="23"/>
  <c r="O429" i="23"/>
  <c r="N430" i="23"/>
  <c r="O430" i="23"/>
  <c r="N431" i="23"/>
  <c r="O431" i="23"/>
  <c r="N432" i="23"/>
  <c r="O432" i="23"/>
  <c r="N433" i="23"/>
  <c r="O433" i="23"/>
  <c r="O438" i="23"/>
  <c r="N439" i="23"/>
  <c r="O439" i="23"/>
  <c r="N440" i="23"/>
  <c r="O440" i="23"/>
  <c r="N441" i="23"/>
  <c r="O441" i="23"/>
  <c r="N442" i="23"/>
  <c r="O442" i="23"/>
  <c r="N443" i="23"/>
  <c r="O443" i="23"/>
  <c r="N444" i="23"/>
  <c r="O444" i="23"/>
  <c r="N445" i="23"/>
  <c r="O445" i="23"/>
  <c r="N446" i="23"/>
  <c r="O446" i="23"/>
  <c r="N447" i="23"/>
  <c r="O447" i="23"/>
  <c r="N448" i="23"/>
  <c r="O448" i="23"/>
  <c r="N449" i="23"/>
  <c r="O449" i="23"/>
  <c r="N450" i="23"/>
  <c r="O450" i="23"/>
  <c r="N451" i="23"/>
  <c r="O451" i="23"/>
  <c r="N452" i="23"/>
  <c r="O452" i="23"/>
  <c r="N453" i="23"/>
  <c r="O453" i="23"/>
  <c r="N454" i="23"/>
  <c r="O454" i="23"/>
  <c r="N455" i="23"/>
  <c r="O455" i="23"/>
  <c r="N456" i="23"/>
  <c r="O456" i="23"/>
  <c r="N457" i="23"/>
  <c r="O457" i="23"/>
  <c r="O462" i="23"/>
  <c r="N463" i="23"/>
  <c r="O463" i="23"/>
  <c r="N464" i="23"/>
  <c r="O464" i="23"/>
  <c r="N465" i="23"/>
  <c r="O465" i="23"/>
  <c r="N466" i="23"/>
  <c r="O466" i="23"/>
  <c r="N467" i="23"/>
  <c r="O467" i="23"/>
  <c r="N468" i="23"/>
  <c r="O468" i="23"/>
  <c r="N469" i="23"/>
  <c r="O469" i="23"/>
  <c r="N470" i="23"/>
  <c r="O470" i="23"/>
  <c r="N471" i="23"/>
  <c r="O471" i="23"/>
  <c r="N472" i="23"/>
  <c r="O472" i="23"/>
  <c r="N473" i="23"/>
  <c r="O473" i="23"/>
  <c r="N474" i="23"/>
  <c r="O474" i="23"/>
  <c r="N475" i="23"/>
  <c r="O475" i="23"/>
  <c r="N476" i="23"/>
  <c r="O476" i="23"/>
  <c r="N477" i="23"/>
  <c r="O477" i="23"/>
  <c r="N478" i="23"/>
  <c r="O478" i="23"/>
  <c r="N479" i="23"/>
  <c r="O479" i="23"/>
  <c r="N480" i="23"/>
  <c r="O480" i="23"/>
  <c r="N481" i="23"/>
  <c r="O481" i="23"/>
  <c r="O486" i="23"/>
  <c r="N487" i="23"/>
  <c r="O487" i="23"/>
  <c r="N488" i="23"/>
  <c r="O488" i="23"/>
  <c r="N489" i="23"/>
  <c r="O489" i="23"/>
  <c r="N490" i="23"/>
  <c r="O490" i="23"/>
  <c r="N491" i="23"/>
  <c r="O491" i="23"/>
  <c r="N492" i="23"/>
  <c r="O492" i="23"/>
  <c r="N493" i="23"/>
  <c r="O493" i="23"/>
  <c r="N494" i="23"/>
  <c r="O494" i="23"/>
  <c r="N495" i="23"/>
  <c r="O495" i="23"/>
  <c r="N496" i="23"/>
  <c r="O496" i="23"/>
  <c r="N497" i="23"/>
  <c r="O497" i="23"/>
  <c r="N498" i="23"/>
  <c r="O498" i="23"/>
  <c r="N499" i="23"/>
  <c r="O499" i="23"/>
  <c r="N500" i="23"/>
  <c r="O500" i="23"/>
  <c r="N501" i="23"/>
  <c r="O501" i="23"/>
  <c r="N502" i="23"/>
  <c r="O502" i="23"/>
  <c r="N503" i="23"/>
  <c r="O503" i="23"/>
  <c r="N504" i="23"/>
  <c r="O504" i="23"/>
  <c r="N505" i="23"/>
  <c r="O505" i="23"/>
  <c r="O510" i="23"/>
  <c r="N511" i="23"/>
  <c r="O511" i="23"/>
  <c r="N512" i="23"/>
  <c r="O512" i="23"/>
  <c r="N513" i="23"/>
  <c r="O513" i="23"/>
  <c r="N514" i="23"/>
  <c r="O514" i="23"/>
  <c r="N515" i="23"/>
  <c r="O515" i="23"/>
  <c r="N516" i="23"/>
  <c r="O516" i="23"/>
  <c r="N517" i="23"/>
  <c r="O517" i="23"/>
  <c r="N518" i="23"/>
  <c r="O518" i="23"/>
  <c r="N519" i="23"/>
  <c r="O519" i="23"/>
  <c r="N520" i="23"/>
  <c r="O520" i="23"/>
  <c r="N521" i="23"/>
  <c r="O521" i="23"/>
  <c r="N522" i="23"/>
  <c r="O522" i="23"/>
  <c r="N523" i="23"/>
  <c r="O523" i="23"/>
  <c r="N524" i="23"/>
  <c r="O524" i="23"/>
  <c r="N525" i="23"/>
  <c r="O525" i="23"/>
  <c r="N526" i="23"/>
  <c r="O526" i="23"/>
  <c r="N527" i="23"/>
  <c r="O527" i="23"/>
  <c r="N528" i="23"/>
  <c r="O528" i="23"/>
  <c r="N529" i="23"/>
  <c r="O529" i="23"/>
  <c r="O534" i="23"/>
  <c r="N535" i="23"/>
  <c r="O535" i="23"/>
  <c r="N536" i="23"/>
  <c r="O536" i="23"/>
  <c r="N537" i="23"/>
  <c r="O537" i="23"/>
  <c r="N538" i="23"/>
  <c r="O538" i="23"/>
  <c r="N539" i="23"/>
  <c r="O539" i="23"/>
  <c r="N540" i="23"/>
  <c r="O540" i="23"/>
  <c r="N541" i="23"/>
  <c r="O541" i="23"/>
  <c r="N542" i="23"/>
  <c r="O542" i="23"/>
  <c r="N543" i="23"/>
  <c r="O543" i="23"/>
  <c r="N544" i="23"/>
  <c r="O544" i="23"/>
  <c r="N545" i="23"/>
  <c r="O545" i="23"/>
  <c r="N546" i="23"/>
  <c r="O546" i="23"/>
  <c r="N547" i="23"/>
  <c r="O547" i="23"/>
  <c r="N548" i="23"/>
  <c r="O548" i="23"/>
  <c r="N549" i="23"/>
  <c r="O549" i="23"/>
  <c r="N550" i="23"/>
  <c r="O550" i="23"/>
  <c r="N551" i="23"/>
  <c r="O551" i="23"/>
  <c r="N552" i="23"/>
  <c r="O552" i="23"/>
  <c r="N553" i="23"/>
  <c r="O553" i="23"/>
  <c r="O558" i="23"/>
  <c r="N559" i="23"/>
  <c r="O559" i="23"/>
  <c r="N560" i="23"/>
  <c r="O560" i="23"/>
  <c r="N561" i="23"/>
  <c r="O561" i="23"/>
  <c r="N562" i="23"/>
  <c r="O562" i="23"/>
  <c r="N563" i="23"/>
  <c r="O563" i="23"/>
  <c r="N564" i="23"/>
  <c r="O564" i="23"/>
  <c r="N565" i="23"/>
  <c r="O565" i="23"/>
  <c r="N566" i="23"/>
  <c r="O566" i="23"/>
  <c r="N567" i="23"/>
  <c r="O567" i="23"/>
  <c r="N568" i="23"/>
  <c r="O568" i="23"/>
  <c r="N569" i="23"/>
  <c r="O569" i="23"/>
  <c r="N570" i="23"/>
  <c r="O570" i="23"/>
  <c r="N571" i="23"/>
  <c r="O571" i="23"/>
  <c r="N572" i="23"/>
  <c r="O572" i="23"/>
  <c r="N573" i="23"/>
  <c r="O573" i="23"/>
  <c r="N574" i="23"/>
  <c r="O574" i="23"/>
  <c r="N575" i="23"/>
  <c r="O575" i="23"/>
  <c r="N576" i="23"/>
  <c r="O576" i="23"/>
  <c r="N577" i="23"/>
  <c r="O577" i="23"/>
  <c r="P511" i="23" l="1"/>
  <c r="P535" i="23"/>
  <c r="P151" i="23"/>
  <c r="P367" i="23"/>
  <c r="P199" i="23"/>
  <c r="P463" i="23"/>
  <c r="P271" i="23"/>
  <c r="P79" i="23"/>
  <c r="P487" i="23"/>
  <c r="P295" i="23"/>
  <c r="P103" i="23"/>
  <c r="P343" i="23"/>
  <c r="P559" i="23"/>
  <c r="P415" i="23"/>
  <c r="P223" i="23"/>
  <c r="P31" i="23"/>
  <c r="P319" i="23"/>
  <c r="P127" i="23"/>
  <c r="P175" i="23"/>
  <c r="P391" i="23"/>
  <c r="P7" i="23"/>
  <c r="P439" i="23"/>
  <c r="P247" i="23"/>
  <c r="P55" i="23"/>
  <c r="AA3" i="26"/>
  <c r="U3" i="26"/>
  <c r="V3" i="26"/>
  <c r="W3" i="26"/>
  <c r="X3" i="26"/>
  <c r="Y3" i="26"/>
  <c r="Z3" i="26"/>
  <c r="J3" i="26"/>
  <c r="AE55" i="25"/>
  <c r="AE54" i="25"/>
  <c r="AE53" i="25"/>
  <c r="AE52" i="25"/>
  <c r="AE51" i="25"/>
  <c r="AE50" i="25"/>
  <c r="AE49" i="25"/>
  <c r="AE48" i="25"/>
  <c r="AE47" i="25"/>
  <c r="AE46" i="25"/>
  <c r="AE45" i="25"/>
  <c r="AE44" i="25"/>
  <c r="AE43" i="25"/>
  <c r="AE42" i="25"/>
  <c r="AE41" i="25"/>
  <c r="AE40" i="25"/>
  <c r="AE39" i="25"/>
  <c r="AE38" i="25"/>
  <c r="AE37" i="25"/>
  <c r="AE36" i="25"/>
  <c r="AE35" i="25"/>
  <c r="AE34" i="25"/>
  <c r="AE33" i="25"/>
  <c r="AE32" i="25"/>
  <c r="AE31" i="25"/>
  <c r="AE30" i="25"/>
  <c r="AE29" i="25"/>
  <c r="AE28" i="25"/>
  <c r="AE27" i="25"/>
  <c r="AE26" i="25"/>
  <c r="AE25" i="25"/>
  <c r="AE24" i="25"/>
  <c r="AE23" i="25"/>
  <c r="AE22" i="25"/>
  <c r="AE21" i="25"/>
  <c r="AE20" i="25"/>
  <c r="AE19" i="25"/>
  <c r="AE18" i="25"/>
  <c r="AE17" i="25"/>
  <c r="AE16" i="25"/>
  <c r="AE15" i="25"/>
  <c r="AE14" i="25"/>
  <c r="AE13" i="25"/>
  <c r="AE12" i="25"/>
  <c r="AE11" i="25"/>
  <c r="AE10" i="25"/>
  <c r="AE9" i="25"/>
  <c r="AE8" i="25"/>
  <c r="AE7" i="25"/>
  <c r="AE6" i="25"/>
  <c r="AE5" i="25"/>
  <c r="AE3" i="25"/>
  <c r="L6" i="25"/>
  <c r="L7" i="25"/>
  <c r="L8" i="25"/>
  <c r="L9" i="25"/>
  <c r="L10" i="25"/>
  <c r="L11" i="25"/>
  <c r="L12" i="25"/>
  <c r="L13" i="25"/>
  <c r="L14" i="25"/>
  <c r="L15" i="25"/>
  <c r="L16" i="25"/>
  <c r="L17" i="25"/>
  <c r="L18" i="25"/>
  <c r="L19" i="25"/>
  <c r="L20" i="25"/>
  <c r="L21" i="25"/>
  <c r="L22" i="25"/>
  <c r="L23" i="25"/>
  <c r="L24" i="25"/>
  <c r="L25" i="25"/>
  <c r="L26" i="25"/>
  <c r="L27" i="25"/>
  <c r="L28" i="25"/>
  <c r="L29" i="25"/>
  <c r="L30" i="25"/>
  <c r="L31" i="25"/>
  <c r="L32" i="25"/>
  <c r="L33" i="25"/>
  <c r="L34" i="25"/>
  <c r="L35" i="25"/>
  <c r="L36" i="25"/>
  <c r="L37" i="25"/>
  <c r="L38" i="25"/>
  <c r="L39" i="25"/>
  <c r="L40" i="25"/>
  <c r="L41" i="25"/>
  <c r="L42" i="25"/>
  <c r="L43" i="25"/>
  <c r="L44" i="25"/>
  <c r="L45" i="25"/>
  <c r="L46" i="25"/>
  <c r="L47" i="25"/>
  <c r="L48" i="25"/>
  <c r="L49" i="25"/>
  <c r="L50" i="25"/>
  <c r="L51" i="25"/>
  <c r="L52" i="25"/>
  <c r="L53" i="25"/>
  <c r="L54" i="25"/>
  <c r="L55" i="25"/>
  <c r="L5" i="25"/>
  <c r="L3" i="25"/>
  <c r="AZ103" i="7"/>
  <c r="AY103" i="7"/>
  <c r="AX103" i="7"/>
  <c r="AZ102" i="7"/>
  <c r="AY102" i="7"/>
  <c r="AX102" i="7"/>
  <c r="AZ101" i="7"/>
  <c r="AY101" i="7"/>
  <c r="AX101" i="7"/>
  <c r="AZ100" i="7"/>
  <c r="AY100" i="7"/>
  <c r="AX100" i="7"/>
  <c r="AZ99" i="7"/>
  <c r="AY99" i="7"/>
  <c r="AX99" i="7"/>
  <c r="AZ98" i="7"/>
  <c r="AY98" i="7"/>
  <c r="AX98" i="7"/>
  <c r="AZ97" i="7"/>
  <c r="AY97" i="7"/>
  <c r="AX97" i="7"/>
  <c r="AZ96" i="7"/>
  <c r="AY96" i="7"/>
  <c r="AX96" i="7"/>
  <c r="AZ95" i="7"/>
  <c r="AY95" i="7"/>
  <c r="AX95" i="7"/>
  <c r="AZ94" i="7"/>
  <c r="AY94" i="7"/>
  <c r="AX94" i="7"/>
  <c r="AZ93" i="7"/>
  <c r="AY93" i="7"/>
  <c r="AX93" i="7"/>
  <c r="AZ92" i="7"/>
  <c r="AY92" i="7"/>
  <c r="AX92" i="7"/>
  <c r="AZ91" i="7"/>
  <c r="AY91" i="7"/>
  <c r="AX91" i="7"/>
  <c r="AZ90" i="7"/>
  <c r="AY90" i="7"/>
  <c r="AX90" i="7"/>
  <c r="AZ89" i="7"/>
  <c r="AY89" i="7"/>
  <c r="AX89" i="7"/>
  <c r="AZ88" i="7"/>
  <c r="AY88" i="7"/>
  <c r="AX88" i="7"/>
  <c r="AZ87" i="7"/>
  <c r="AY87" i="7"/>
  <c r="AX87" i="7"/>
  <c r="AZ86" i="7"/>
  <c r="AY86" i="7"/>
  <c r="AX86" i="7"/>
  <c r="AZ85" i="7"/>
  <c r="AY85" i="7"/>
  <c r="AX85" i="7"/>
  <c r="AZ84" i="7"/>
  <c r="AY84" i="7"/>
  <c r="AX84" i="7"/>
  <c r="AZ83" i="7"/>
  <c r="AY83" i="7"/>
  <c r="AX83" i="7"/>
  <c r="AZ82" i="7"/>
  <c r="AY82" i="7"/>
  <c r="AX82" i="7"/>
  <c r="AZ81" i="7"/>
  <c r="AY81" i="7"/>
  <c r="AX81" i="7"/>
  <c r="AZ80" i="7"/>
  <c r="AY80" i="7"/>
  <c r="AX80" i="7"/>
  <c r="AZ79" i="7"/>
  <c r="AY79" i="7"/>
  <c r="AX79" i="7"/>
  <c r="AZ78" i="7"/>
  <c r="AY78" i="7"/>
  <c r="AX78" i="7"/>
  <c r="AZ77" i="7"/>
  <c r="AY77" i="7"/>
  <c r="AX77" i="7"/>
  <c r="AZ76" i="7"/>
  <c r="AY76" i="7"/>
  <c r="AX76" i="7"/>
  <c r="AZ75" i="7"/>
  <c r="AY75" i="7"/>
  <c r="AX75" i="7"/>
  <c r="AZ74" i="7"/>
  <c r="AY74" i="7"/>
  <c r="AX74" i="7"/>
  <c r="AZ73" i="7"/>
  <c r="AY73" i="7"/>
  <c r="AX73" i="7"/>
  <c r="AZ72" i="7"/>
  <c r="AY72" i="7"/>
  <c r="AX72" i="7"/>
  <c r="AZ71" i="7"/>
  <c r="AY71" i="7"/>
  <c r="AX71" i="7"/>
  <c r="AZ70" i="7"/>
  <c r="AY70" i="7"/>
  <c r="AX70" i="7"/>
  <c r="AZ69" i="7"/>
  <c r="AY69" i="7"/>
  <c r="AX69" i="7"/>
  <c r="AZ68" i="7"/>
  <c r="AY68" i="7"/>
  <c r="AX68" i="7"/>
  <c r="AZ67" i="7"/>
  <c r="AY67" i="7"/>
  <c r="AX67" i="7"/>
  <c r="AZ66" i="7"/>
  <c r="AY66" i="7"/>
  <c r="AX66" i="7"/>
  <c r="AZ65" i="7"/>
  <c r="AY65" i="7"/>
  <c r="AX65" i="7"/>
  <c r="AZ64" i="7"/>
  <c r="AY64" i="7"/>
  <c r="AX64" i="7"/>
  <c r="AZ63" i="7"/>
  <c r="AY63" i="7"/>
  <c r="AX63" i="7"/>
  <c r="AZ62" i="7"/>
  <c r="AY62" i="7"/>
  <c r="AX62" i="7"/>
  <c r="AZ61" i="7"/>
  <c r="AY61" i="7"/>
  <c r="AX61" i="7"/>
  <c r="AZ60" i="7"/>
  <c r="AY60" i="7"/>
  <c r="AX60" i="7"/>
  <c r="AZ59" i="7"/>
  <c r="AY59" i="7"/>
  <c r="AX59" i="7"/>
  <c r="AZ58" i="7"/>
  <c r="AY58" i="7"/>
  <c r="AX58" i="7"/>
  <c r="AZ57" i="7"/>
  <c r="AY57" i="7"/>
  <c r="AX57" i="7"/>
  <c r="AZ56" i="7"/>
  <c r="AY56" i="7"/>
  <c r="AX56" i="7"/>
  <c r="AZ55" i="7"/>
  <c r="AY55" i="7"/>
  <c r="AX55" i="7"/>
  <c r="AZ54" i="7"/>
  <c r="AY54" i="7"/>
  <c r="AX54" i="7"/>
  <c r="AZ53" i="7"/>
  <c r="AY53" i="7"/>
  <c r="AX53" i="7"/>
  <c r="AZ52" i="7"/>
  <c r="AY52" i="7"/>
  <c r="AX52" i="7"/>
  <c r="AZ51" i="7"/>
  <c r="AY51" i="7"/>
  <c r="AX51" i="7"/>
  <c r="AZ50" i="7"/>
  <c r="AY50" i="7"/>
  <c r="AX50" i="7"/>
  <c r="AZ49" i="7"/>
  <c r="AY49" i="7"/>
  <c r="AX49" i="7"/>
  <c r="AZ48" i="7"/>
  <c r="AY48" i="7"/>
  <c r="AX48" i="7"/>
  <c r="AZ47" i="7"/>
  <c r="AY47" i="7"/>
  <c r="AX47" i="7"/>
  <c r="AZ46" i="7"/>
  <c r="AY46" i="7"/>
  <c r="AX46" i="7"/>
  <c r="AZ45" i="7"/>
  <c r="AY45" i="7"/>
  <c r="AX45" i="7"/>
  <c r="AZ44" i="7"/>
  <c r="AY44" i="7"/>
  <c r="AX44" i="7"/>
  <c r="AZ43" i="7"/>
  <c r="AY43" i="7"/>
  <c r="AX43" i="7"/>
  <c r="AZ42" i="7"/>
  <c r="AY42" i="7"/>
  <c r="AX42" i="7"/>
  <c r="AZ41" i="7"/>
  <c r="AY41" i="7"/>
  <c r="AX41" i="7"/>
  <c r="AZ40" i="7"/>
  <c r="AY40" i="7"/>
  <c r="AX40" i="7"/>
  <c r="AZ39" i="7"/>
  <c r="AY39" i="7"/>
  <c r="AX39" i="7"/>
  <c r="AZ38" i="7"/>
  <c r="AY38" i="7"/>
  <c r="AX38" i="7"/>
  <c r="AZ37" i="7"/>
  <c r="AY37" i="7"/>
  <c r="AX37" i="7"/>
  <c r="AZ36" i="7"/>
  <c r="AY36" i="7"/>
  <c r="AX36" i="7"/>
  <c r="AZ35" i="7"/>
  <c r="AY35" i="7"/>
  <c r="AX35" i="7"/>
  <c r="AZ34" i="7"/>
  <c r="AY34" i="7"/>
  <c r="AX34" i="7"/>
  <c r="AZ33" i="7"/>
  <c r="AY33" i="7"/>
  <c r="AX33" i="7"/>
  <c r="AZ32" i="7"/>
  <c r="AY32" i="7"/>
  <c r="AX32" i="7"/>
  <c r="AZ31" i="7"/>
  <c r="AY31" i="7"/>
  <c r="AX31" i="7"/>
  <c r="AZ30" i="7"/>
  <c r="AY30" i="7"/>
  <c r="AX30" i="7"/>
  <c r="AZ29" i="7"/>
  <c r="AY29" i="7"/>
  <c r="AX29" i="7"/>
  <c r="AZ28" i="7"/>
  <c r="AY28" i="7"/>
  <c r="AX28" i="7"/>
  <c r="AZ27" i="7"/>
  <c r="AY27" i="7"/>
  <c r="AX27" i="7"/>
  <c r="AZ26" i="7"/>
  <c r="AY26" i="7"/>
  <c r="AX26" i="7"/>
  <c r="AZ25" i="7"/>
  <c r="AY25" i="7"/>
  <c r="AX25" i="7"/>
  <c r="AZ24" i="7"/>
  <c r="AY24" i="7"/>
  <c r="AX24" i="7"/>
  <c r="AZ23" i="7"/>
  <c r="AY23" i="7"/>
  <c r="AX23" i="7"/>
  <c r="AZ22" i="7"/>
  <c r="AY22" i="7"/>
  <c r="AX22" i="7"/>
  <c r="AZ21" i="7"/>
  <c r="AY21" i="7"/>
  <c r="AX21" i="7"/>
  <c r="AZ20" i="7"/>
  <c r="AY20" i="7"/>
  <c r="AX20" i="7"/>
  <c r="AZ19" i="7"/>
  <c r="AY19" i="7"/>
  <c r="AX19" i="7"/>
  <c r="AZ18" i="7"/>
  <c r="AY18" i="7"/>
  <c r="AX18" i="7"/>
  <c r="AZ17" i="7"/>
  <c r="AY17" i="7"/>
  <c r="AX17" i="7"/>
  <c r="AZ16" i="7"/>
  <c r="AY16" i="7"/>
  <c r="AX16" i="7"/>
  <c r="AZ15" i="7"/>
  <c r="AY15" i="7"/>
  <c r="AX15" i="7"/>
  <c r="AZ14" i="7"/>
  <c r="AY14" i="7"/>
  <c r="AX14" i="7"/>
  <c r="AZ13" i="7"/>
  <c r="AY13" i="7"/>
  <c r="AX13" i="7"/>
  <c r="AZ12" i="7"/>
  <c r="AY12" i="7"/>
  <c r="AX12" i="7"/>
  <c r="AZ11" i="7"/>
  <c r="AY11" i="7"/>
  <c r="AX11" i="7"/>
  <c r="AZ10" i="7"/>
  <c r="AY10" i="7"/>
  <c r="AX10" i="7"/>
  <c r="AZ9" i="7"/>
  <c r="AY9" i="7"/>
  <c r="AX9" i="7"/>
  <c r="AZ8" i="7"/>
  <c r="AY8" i="7"/>
  <c r="AX8" i="7"/>
  <c r="AZ7" i="7"/>
  <c r="AY7" i="7"/>
  <c r="AX7" i="7"/>
  <c r="AZ6" i="7"/>
  <c r="AY6" i="7"/>
  <c r="AX6" i="7"/>
  <c r="AZ5" i="7"/>
  <c r="AY5" i="7"/>
  <c r="AX5" i="7"/>
  <c r="AZ1" i="7"/>
  <c r="AY1" i="7"/>
  <c r="AX1" i="7"/>
  <c r="X6" i="7"/>
  <c r="Y6" i="7"/>
  <c r="Z6" i="7"/>
  <c r="X7" i="7"/>
  <c r="Y7" i="7"/>
  <c r="Z7" i="7"/>
  <c r="X8" i="7"/>
  <c r="Y8" i="7"/>
  <c r="Z8" i="7"/>
  <c r="X9" i="7"/>
  <c r="Y9" i="7"/>
  <c r="Z9" i="7"/>
  <c r="X10" i="7"/>
  <c r="Y10" i="7"/>
  <c r="Z10" i="7"/>
  <c r="X11" i="7"/>
  <c r="Y11" i="7"/>
  <c r="Z11" i="7"/>
  <c r="X12" i="7"/>
  <c r="Y12" i="7"/>
  <c r="Z12" i="7"/>
  <c r="X13" i="7"/>
  <c r="Y13" i="7"/>
  <c r="Z13" i="7"/>
  <c r="X14" i="7"/>
  <c r="Y14" i="7"/>
  <c r="Z14" i="7"/>
  <c r="X15" i="7"/>
  <c r="Y15" i="7"/>
  <c r="Z15" i="7"/>
  <c r="X16" i="7"/>
  <c r="Y16" i="7"/>
  <c r="Z16" i="7"/>
  <c r="X17" i="7"/>
  <c r="Y17" i="7"/>
  <c r="Z17" i="7"/>
  <c r="X18" i="7"/>
  <c r="Y18" i="7"/>
  <c r="Z18" i="7"/>
  <c r="X19" i="7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X40" i="7"/>
  <c r="Y40" i="7"/>
  <c r="Z40" i="7"/>
  <c r="X41" i="7"/>
  <c r="Y41" i="7"/>
  <c r="Z41" i="7"/>
  <c r="X42" i="7"/>
  <c r="Y42" i="7"/>
  <c r="Z42" i="7"/>
  <c r="X43" i="7"/>
  <c r="Y43" i="7"/>
  <c r="Z43" i="7"/>
  <c r="X44" i="7"/>
  <c r="Y44" i="7"/>
  <c r="Z44" i="7"/>
  <c r="X45" i="7"/>
  <c r="Y45" i="7"/>
  <c r="Z45" i="7"/>
  <c r="X46" i="7"/>
  <c r="Y46" i="7"/>
  <c r="Z46" i="7"/>
  <c r="X47" i="7"/>
  <c r="Y47" i="7"/>
  <c r="Z47" i="7"/>
  <c r="X48" i="7"/>
  <c r="Y48" i="7"/>
  <c r="Z48" i="7"/>
  <c r="X49" i="7"/>
  <c r="Y49" i="7"/>
  <c r="Z49" i="7"/>
  <c r="X50" i="7"/>
  <c r="Y50" i="7"/>
  <c r="Z50" i="7"/>
  <c r="X51" i="7"/>
  <c r="Y51" i="7"/>
  <c r="Z51" i="7"/>
  <c r="X52" i="7"/>
  <c r="Y52" i="7"/>
  <c r="Z52" i="7"/>
  <c r="X53" i="7"/>
  <c r="Y53" i="7"/>
  <c r="Z53" i="7"/>
  <c r="X54" i="7"/>
  <c r="Y54" i="7"/>
  <c r="Z54" i="7"/>
  <c r="X55" i="7"/>
  <c r="Y55" i="7"/>
  <c r="Z55" i="7"/>
  <c r="X56" i="7"/>
  <c r="Y56" i="7"/>
  <c r="Z56" i="7"/>
  <c r="X57" i="7"/>
  <c r="Y57" i="7"/>
  <c r="Z57" i="7"/>
  <c r="X58" i="7"/>
  <c r="Y58" i="7"/>
  <c r="Z58" i="7"/>
  <c r="X59" i="7"/>
  <c r="Y59" i="7"/>
  <c r="Z59" i="7"/>
  <c r="X60" i="7"/>
  <c r="Y60" i="7"/>
  <c r="Z60" i="7"/>
  <c r="X61" i="7"/>
  <c r="Y61" i="7"/>
  <c r="Z61" i="7"/>
  <c r="X62" i="7"/>
  <c r="Y62" i="7"/>
  <c r="Z62" i="7"/>
  <c r="X63" i="7"/>
  <c r="Y63" i="7"/>
  <c r="Z63" i="7"/>
  <c r="X64" i="7"/>
  <c r="Y64" i="7"/>
  <c r="Z64" i="7"/>
  <c r="X65" i="7"/>
  <c r="Y65" i="7"/>
  <c r="Z65" i="7"/>
  <c r="X66" i="7"/>
  <c r="Y66" i="7"/>
  <c r="Z66" i="7"/>
  <c r="X67" i="7"/>
  <c r="Y67" i="7"/>
  <c r="Z67" i="7"/>
  <c r="X68" i="7"/>
  <c r="Y68" i="7"/>
  <c r="Z68" i="7"/>
  <c r="X69" i="7"/>
  <c r="Y69" i="7"/>
  <c r="Z69" i="7"/>
  <c r="X70" i="7"/>
  <c r="Y70" i="7"/>
  <c r="Z70" i="7"/>
  <c r="X71" i="7"/>
  <c r="Y71" i="7"/>
  <c r="Z71" i="7"/>
  <c r="X72" i="7"/>
  <c r="Y72" i="7"/>
  <c r="Z72" i="7"/>
  <c r="X73" i="7"/>
  <c r="Y73" i="7"/>
  <c r="Z73" i="7"/>
  <c r="X74" i="7"/>
  <c r="Y74" i="7"/>
  <c r="Z74" i="7"/>
  <c r="X75" i="7"/>
  <c r="Y75" i="7"/>
  <c r="Z75" i="7"/>
  <c r="X76" i="7"/>
  <c r="Y76" i="7"/>
  <c r="Z76" i="7"/>
  <c r="X77" i="7"/>
  <c r="Y77" i="7"/>
  <c r="Z77" i="7"/>
  <c r="X78" i="7"/>
  <c r="Y78" i="7"/>
  <c r="Z78" i="7"/>
  <c r="X79" i="7"/>
  <c r="Y79" i="7"/>
  <c r="Z79" i="7"/>
  <c r="X80" i="7"/>
  <c r="Y80" i="7"/>
  <c r="Z80" i="7"/>
  <c r="X81" i="7"/>
  <c r="Y81" i="7"/>
  <c r="Z81" i="7"/>
  <c r="X82" i="7"/>
  <c r="Y82" i="7"/>
  <c r="Z82" i="7"/>
  <c r="X83" i="7"/>
  <c r="Y83" i="7"/>
  <c r="Z83" i="7"/>
  <c r="X84" i="7"/>
  <c r="Y84" i="7"/>
  <c r="Z84" i="7"/>
  <c r="X85" i="7"/>
  <c r="Y85" i="7"/>
  <c r="Z85" i="7"/>
  <c r="X86" i="7"/>
  <c r="Y86" i="7"/>
  <c r="Z86" i="7"/>
  <c r="X87" i="7"/>
  <c r="Y87" i="7"/>
  <c r="Z87" i="7"/>
  <c r="X88" i="7"/>
  <c r="Y88" i="7"/>
  <c r="Z88" i="7"/>
  <c r="X89" i="7"/>
  <c r="Y89" i="7"/>
  <c r="Z89" i="7"/>
  <c r="X90" i="7"/>
  <c r="Y90" i="7"/>
  <c r="Z90" i="7"/>
  <c r="X91" i="7"/>
  <c r="Y91" i="7"/>
  <c r="Z91" i="7"/>
  <c r="X92" i="7"/>
  <c r="Y92" i="7"/>
  <c r="Z92" i="7"/>
  <c r="X93" i="7"/>
  <c r="Y93" i="7"/>
  <c r="Z93" i="7"/>
  <c r="X94" i="7"/>
  <c r="Y94" i="7"/>
  <c r="Z94" i="7"/>
  <c r="X95" i="7"/>
  <c r="Y95" i="7"/>
  <c r="Z95" i="7"/>
  <c r="X96" i="7"/>
  <c r="Y96" i="7"/>
  <c r="Z96" i="7"/>
  <c r="X97" i="7"/>
  <c r="Y97" i="7"/>
  <c r="Z97" i="7"/>
  <c r="X98" i="7"/>
  <c r="Y98" i="7"/>
  <c r="Z98" i="7"/>
  <c r="X99" i="7"/>
  <c r="Y99" i="7"/>
  <c r="Z99" i="7"/>
  <c r="X100" i="7"/>
  <c r="Y100" i="7"/>
  <c r="Z100" i="7"/>
  <c r="X101" i="7"/>
  <c r="Y101" i="7"/>
  <c r="Z101" i="7"/>
  <c r="X102" i="7"/>
  <c r="Y102" i="7"/>
  <c r="Z102" i="7"/>
  <c r="X103" i="7"/>
  <c r="Y103" i="7"/>
  <c r="Z103" i="7"/>
  <c r="Z5" i="7"/>
  <c r="Y5" i="7"/>
  <c r="X5" i="7"/>
  <c r="Y1" i="7"/>
  <c r="Z1" i="7"/>
  <c r="X1" i="7"/>
  <c r="AA5" i="26" l="1"/>
  <c r="AA16" i="26" s="1"/>
  <c r="J5" i="26"/>
  <c r="AZ3" i="7"/>
  <c r="AY3" i="7"/>
  <c r="Y3" i="7"/>
  <c r="Z3" i="7"/>
  <c r="AA18" i="26" l="1"/>
  <c r="AA11" i="26"/>
  <c r="AA41" i="26"/>
  <c r="AA52" i="26"/>
  <c r="AA29" i="26"/>
  <c r="AA54" i="26"/>
  <c r="AA47" i="26"/>
  <c r="AA48" i="26"/>
  <c r="AA50" i="26"/>
  <c r="AA44" i="26"/>
  <c r="AA21" i="26"/>
  <c r="AA39" i="26"/>
  <c r="AA9" i="26"/>
  <c r="AA28" i="26"/>
  <c r="AA43" i="26"/>
  <c r="AA51" i="26"/>
  <c r="AA25" i="26"/>
  <c r="AA49" i="26"/>
  <c r="AA53" i="26"/>
  <c r="AA36" i="26"/>
  <c r="AA30" i="26"/>
  <c r="AA23" i="26"/>
  <c r="AA24" i="26"/>
  <c r="AA33" i="26"/>
  <c r="AA26" i="26"/>
  <c r="AA58" i="26"/>
  <c r="AA19" i="26"/>
  <c r="AA37" i="26"/>
  <c r="AA12" i="26"/>
  <c r="AA14" i="26"/>
  <c r="AA56" i="26"/>
  <c r="AA42" i="26"/>
  <c r="AA35" i="26"/>
  <c r="AA46" i="26"/>
  <c r="AA40" i="26"/>
  <c r="AA27" i="26"/>
  <c r="AA55" i="26"/>
  <c r="AA57" i="26"/>
  <c r="AA13" i="26"/>
  <c r="AA38" i="26"/>
  <c r="AA31" i="26"/>
  <c r="AA32" i="26"/>
  <c r="AA59" i="26"/>
  <c r="AA17" i="26"/>
  <c r="AA10" i="26"/>
  <c r="AA34" i="26"/>
  <c r="AA45" i="26"/>
  <c r="AA20" i="26"/>
  <c r="AA22" i="26"/>
  <c r="AA15" i="26"/>
  <c r="J12" i="26"/>
  <c r="J20" i="26"/>
  <c r="J28" i="26"/>
  <c r="J36" i="26"/>
  <c r="J44" i="26"/>
  <c r="J52" i="26"/>
  <c r="J11" i="26"/>
  <c r="J19" i="26"/>
  <c r="J27" i="26"/>
  <c r="J35" i="26"/>
  <c r="J43" i="26"/>
  <c r="J51" i="26"/>
  <c r="J10" i="26"/>
  <c r="J16" i="26"/>
  <c r="J22" i="26"/>
  <c r="J42" i="26"/>
  <c r="J48" i="26"/>
  <c r="J54" i="26"/>
  <c r="J13" i="26"/>
  <c r="J33" i="26"/>
  <c r="J39" i="26"/>
  <c r="J45" i="26"/>
  <c r="J57" i="26"/>
  <c r="J18" i="26"/>
  <c r="J24" i="26"/>
  <c r="J30" i="26"/>
  <c r="J50" i="26"/>
  <c r="J15" i="26"/>
  <c r="J21" i="26"/>
  <c r="J41" i="26"/>
  <c r="J47" i="26"/>
  <c r="J53" i="26"/>
  <c r="J56" i="26"/>
  <c r="J26" i="26"/>
  <c r="J32" i="26"/>
  <c r="J38" i="26"/>
  <c r="J23" i="26"/>
  <c r="J40" i="26"/>
  <c r="J49" i="26"/>
  <c r="J58" i="26"/>
  <c r="J17" i="26"/>
  <c r="J29" i="26"/>
  <c r="J25" i="26"/>
  <c r="J37" i="26"/>
  <c r="J59" i="26"/>
  <c r="J34" i="26"/>
  <c r="J46" i="26"/>
  <c r="J9" i="26"/>
  <c r="J31" i="26"/>
  <c r="J55" i="26"/>
  <c r="J14" i="26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O320" i="21"/>
  <c r="O321" i="21"/>
  <c r="O322" i="21"/>
  <c r="O323" i="21"/>
  <c r="O324" i="21"/>
  <c r="O325" i="21"/>
  <c r="O326" i="21"/>
  <c r="O327" i="21"/>
  <c r="O328" i="21"/>
  <c r="O329" i="21"/>
  <c r="O330" i="21"/>
  <c r="O331" i="21"/>
  <c r="O332" i="21"/>
  <c r="O333" i="21"/>
  <c r="O334" i="21"/>
  <c r="O335" i="21"/>
  <c r="O336" i="21"/>
  <c r="O337" i="21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J7" i="26" l="1"/>
  <c r="J6" i="26" s="1"/>
  <c r="AW6" i="7"/>
  <c r="AW7" i="7"/>
  <c r="AW8" i="7"/>
  <c r="AW9" i="7"/>
  <c r="AW10" i="7"/>
  <c r="AW11" i="7"/>
  <c r="AW12" i="7"/>
  <c r="AW13" i="7"/>
  <c r="AW14" i="7"/>
  <c r="AW15" i="7"/>
  <c r="AW16" i="7"/>
  <c r="AW17" i="7"/>
  <c r="AW18" i="7"/>
  <c r="AW19" i="7"/>
  <c r="AW20" i="7"/>
  <c r="AW21" i="7"/>
  <c r="AW22" i="7"/>
  <c r="AW23" i="7"/>
  <c r="AW24" i="7"/>
  <c r="AW25" i="7"/>
  <c r="AW26" i="7"/>
  <c r="AW27" i="7"/>
  <c r="AW28" i="7"/>
  <c r="AW29" i="7"/>
  <c r="AW30" i="7"/>
  <c r="AW31" i="7"/>
  <c r="AW32" i="7"/>
  <c r="AW33" i="7"/>
  <c r="AW34" i="7"/>
  <c r="AW35" i="7"/>
  <c r="AW36" i="7"/>
  <c r="AW37" i="7"/>
  <c r="AW38" i="7"/>
  <c r="AW39" i="7"/>
  <c r="AW40" i="7"/>
  <c r="AW41" i="7"/>
  <c r="AW42" i="7"/>
  <c r="AW43" i="7"/>
  <c r="AW44" i="7"/>
  <c r="AW45" i="7"/>
  <c r="AW46" i="7"/>
  <c r="AW47" i="7"/>
  <c r="AW48" i="7"/>
  <c r="AW49" i="7"/>
  <c r="AW50" i="7"/>
  <c r="AW51" i="7"/>
  <c r="AW52" i="7"/>
  <c r="AW53" i="7"/>
  <c r="AW54" i="7"/>
  <c r="AW55" i="7"/>
  <c r="AW56" i="7"/>
  <c r="AW57" i="7"/>
  <c r="AW58" i="7"/>
  <c r="AW59" i="7"/>
  <c r="AW60" i="7"/>
  <c r="AW61" i="7"/>
  <c r="AW62" i="7"/>
  <c r="AW63" i="7"/>
  <c r="AW64" i="7"/>
  <c r="AW65" i="7"/>
  <c r="AW66" i="7"/>
  <c r="AW67" i="7"/>
  <c r="AW68" i="7"/>
  <c r="AW69" i="7"/>
  <c r="AW70" i="7"/>
  <c r="AW71" i="7"/>
  <c r="AW72" i="7"/>
  <c r="AW73" i="7"/>
  <c r="AW74" i="7"/>
  <c r="AW75" i="7"/>
  <c r="AW76" i="7"/>
  <c r="AW77" i="7"/>
  <c r="AW78" i="7"/>
  <c r="AW79" i="7"/>
  <c r="AW80" i="7"/>
  <c r="AW81" i="7"/>
  <c r="AW82" i="7"/>
  <c r="AW83" i="7"/>
  <c r="AW84" i="7"/>
  <c r="AW85" i="7"/>
  <c r="AW86" i="7"/>
  <c r="AW87" i="7"/>
  <c r="AW88" i="7"/>
  <c r="AW89" i="7"/>
  <c r="AW90" i="7"/>
  <c r="AW91" i="7"/>
  <c r="AW92" i="7"/>
  <c r="AW93" i="7"/>
  <c r="AW94" i="7"/>
  <c r="AW95" i="7"/>
  <c r="AW96" i="7"/>
  <c r="AW97" i="7"/>
  <c r="AW98" i="7"/>
  <c r="AW99" i="7"/>
  <c r="AW100" i="7"/>
  <c r="AW101" i="7"/>
  <c r="AW102" i="7"/>
  <c r="AW103" i="7"/>
  <c r="AW5" i="7"/>
  <c r="AT6" i="7"/>
  <c r="AT7" i="7"/>
  <c r="AT8" i="7"/>
  <c r="AT9" i="7"/>
  <c r="AT10" i="7"/>
  <c r="AT11" i="7"/>
  <c r="AT12" i="7"/>
  <c r="AT13" i="7"/>
  <c r="AT14" i="7"/>
  <c r="AT15" i="7"/>
  <c r="AT16" i="7"/>
  <c r="AT17" i="7"/>
  <c r="AT18" i="7"/>
  <c r="AT19" i="7"/>
  <c r="AT20" i="7"/>
  <c r="AT21" i="7"/>
  <c r="AT22" i="7"/>
  <c r="AT23" i="7"/>
  <c r="AT24" i="7"/>
  <c r="AT25" i="7"/>
  <c r="AT26" i="7"/>
  <c r="AT27" i="7"/>
  <c r="AT28" i="7"/>
  <c r="AT29" i="7"/>
  <c r="AT30" i="7"/>
  <c r="AT31" i="7"/>
  <c r="AT32" i="7"/>
  <c r="AT33" i="7"/>
  <c r="AT34" i="7"/>
  <c r="AT35" i="7"/>
  <c r="AT36" i="7"/>
  <c r="AT37" i="7"/>
  <c r="AT38" i="7"/>
  <c r="AT39" i="7"/>
  <c r="AT40" i="7"/>
  <c r="AT41" i="7"/>
  <c r="AT42" i="7"/>
  <c r="AT43" i="7"/>
  <c r="AT44" i="7"/>
  <c r="AT45" i="7"/>
  <c r="AT46" i="7"/>
  <c r="AT47" i="7"/>
  <c r="AT48" i="7"/>
  <c r="AT49" i="7"/>
  <c r="AT50" i="7"/>
  <c r="AT51" i="7"/>
  <c r="AT52" i="7"/>
  <c r="AT53" i="7"/>
  <c r="AT54" i="7"/>
  <c r="AT55" i="7"/>
  <c r="AT56" i="7"/>
  <c r="AT57" i="7"/>
  <c r="AT58" i="7"/>
  <c r="AT59" i="7"/>
  <c r="AT60" i="7"/>
  <c r="AT61" i="7"/>
  <c r="AT62" i="7"/>
  <c r="AT63" i="7"/>
  <c r="AT64" i="7"/>
  <c r="AT65" i="7"/>
  <c r="AT66" i="7"/>
  <c r="AT67" i="7"/>
  <c r="AT68" i="7"/>
  <c r="AT69" i="7"/>
  <c r="AT70" i="7"/>
  <c r="AT71" i="7"/>
  <c r="AT72" i="7"/>
  <c r="AT73" i="7"/>
  <c r="AT74" i="7"/>
  <c r="AT75" i="7"/>
  <c r="AT76" i="7"/>
  <c r="AT77" i="7"/>
  <c r="AT78" i="7"/>
  <c r="AT79" i="7"/>
  <c r="AT80" i="7"/>
  <c r="AT81" i="7"/>
  <c r="AT82" i="7"/>
  <c r="AT83" i="7"/>
  <c r="AT84" i="7"/>
  <c r="AT85" i="7"/>
  <c r="AT86" i="7"/>
  <c r="AT87" i="7"/>
  <c r="AT88" i="7"/>
  <c r="AT89" i="7"/>
  <c r="AT90" i="7"/>
  <c r="AT91" i="7"/>
  <c r="AT92" i="7"/>
  <c r="AT93" i="7"/>
  <c r="AT94" i="7"/>
  <c r="AT95" i="7"/>
  <c r="AT96" i="7"/>
  <c r="AT97" i="7"/>
  <c r="AT98" i="7"/>
  <c r="AT99" i="7"/>
  <c r="AT100" i="7"/>
  <c r="AT101" i="7"/>
  <c r="AT102" i="7"/>
  <c r="AT103" i="7"/>
  <c r="AT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42" i="7"/>
  <c r="AQ43" i="7"/>
  <c r="AQ44" i="7"/>
  <c r="AQ45" i="7"/>
  <c r="AQ46" i="7"/>
  <c r="AQ47" i="7"/>
  <c r="AQ48" i="7"/>
  <c r="AQ49" i="7"/>
  <c r="AQ50" i="7"/>
  <c r="AQ51" i="7"/>
  <c r="AQ52" i="7"/>
  <c r="AQ53" i="7"/>
  <c r="AQ54" i="7"/>
  <c r="AQ55" i="7"/>
  <c r="AQ56" i="7"/>
  <c r="AQ57" i="7"/>
  <c r="AQ58" i="7"/>
  <c r="AQ59" i="7"/>
  <c r="AQ60" i="7"/>
  <c r="AQ61" i="7"/>
  <c r="AQ62" i="7"/>
  <c r="AQ63" i="7"/>
  <c r="AQ64" i="7"/>
  <c r="AQ65" i="7"/>
  <c r="AQ66" i="7"/>
  <c r="AQ67" i="7"/>
  <c r="AQ68" i="7"/>
  <c r="AQ69" i="7"/>
  <c r="AQ70" i="7"/>
  <c r="AQ71" i="7"/>
  <c r="AQ72" i="7"/>
  <c r="AQ73" i="7"/>
  <c r="AQ74" i="7"/>
  <c r="AQ75" i="7"/>
  <c r="AQ76" i="7"/>
  <c r="AQ77" i="7"/>
  <c r="AQ78" i="7"/>
  <c r="AQ79" i="7"/>
  <c r="AQ80" i="7"/>
  <c r="AQ81" i="7"/>
  <c r="AQ82" i="7"/>
  <c r="AQ83" i="7"/>
  <c r="AQ84" i="7"/>
  <c r="AQ85" i="7"/>
  <c r="AQ86" i="7"/>
  <c r="AQ87" i="7"/>
  <c r="AQ88" i="7"/>
  <c r="AQ89" i="7"/>
  <c r="AQ90" i="7"/>
  <c r="AQ91" i="7"/>
  <c r="AQ92" i="7"/>
  <c r="AQ93" i="7"/>
  <c r="AQ94" i="7"/>
  <c r="AQ95" i="7"/>
  <c r="AQ96" i="7"/>
  <c r="AQ97" i="7"/>
  <c r="AQ98" i="7"/>
  <c r="AQ99" i="7"/>
  <c r="AQ100" i="7"/>
  <c r="AQ101" i="7"/>
  <c r="AQ102" i="7"/>
  <c r="AQ103" i="7"/>
  <c r="AQ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42" i="7"/>
  <c r="AN43" i="7"/>
  <c r="AN44" i="7"/>
  <c r="AN45" i="7"/>
  <c r="AN46" i="7"/>
  <c r="AN47" i="7"/>
  <c r="AN48" i="7"/>
  <c r="AN49" i="7"/>
  <c r="AN50" i="7"/>
  <c r="AN51" i="7"/>
  <c r="AN52" i="7"/>
  <c r="AN53" i="7"/>
  <c r="AN54" i="7"/>
  <c r="AN55" i="7"/>
  <c r="AN56" i="7"/>
  <c r="AN57" i="7"/>
  <c r="AN58" i="7"/>
  <c r="AN59" i="7"/>
  <c r="AN60" i="7"/>
  <c r="AN61" i="7"/>
  <c r="AN62" i="7"/>
  <c r="AN63" i="7"/>
  <c r="AN64" i="7"/>
  <c r="AN65" i="7"/>
  <c r="AN66" i="7"/>
  <c r="AN67" i="7"/>
  <c r="AN68" i="7"/>
  <c r="AN69" i="7"/>
  <c r="AN70" i="7"/>
  <c r="AN71" i="7"/>
  <c r="AN72" i="7"/>
  <c r="AN73" i="7"/>
  <c r="AN74" i="7"/>
  <c r="AN75" i="7"/>
  <c r="AN76" i="7"/>
  <c r="AN77" i="7"/>
  <c r="AN78" i="7"/>
  <c r="AN79" i="7"/>
  <c r="AN80" i="7"/>
  <c r="AN81" i="7"/>
  <c r="AN82" i="7"/>
  <c r="AN83" i="7"/>
  <c r="AN84" i="7"/>
  <c r="AN85" i="7"/>
  <c r="AN86" i="7"/>
  <c r="AN87" i="7"/>
  <c r="AN88" i="7"/>
  <c r="AN89" i="7"/>
  <c r="AN90" i="7"/>
  <c r="AN91" i="7"/>
  <c r="AN92" i="7"/>
  <c r="AN93" i="7"/>
  <c r="AN94" i="7"/>
  <c r="AN95" i="7"/>
  <c r="AN96" i="7"/>
  <c r="AN97" i="7"/>
  <c r="AN98" i="7"/>
  <c r="AN99" i="7"/>
  <c r="AN100" i="7"/>
  <c r="AN101" i="7"/>
  <c r="AN102" i="7"/>
  <c r="AN103" i="7"/>
  <c r="AN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3" i="7"/>
  <c r="AK54" i="7"/>
  <c r="AK55" i="7"/>
  <c r="AK56" i="7"/>
  <c r="AK57" i="7"/>
  <c r="AK58" i="7"/>
  <c r="AK59" i="7"/>
  <c r="AK60" i="7"/>
  <c r="AK61" i="7"/>
  <c r="AK62" i="7"/>
  <c r="AK63" i="7"/>
  <c r="AK64" i="7"/>
  <c r="AK65" i="7"/>
  <c r="AK66" i="7"/>
  <c r="AK67" i="7"/>
  <c r="AK68" i="7"/>
  <c r="AK69" i="7"/>
  <c r="AK70" i="7"/>
  <c r="AK71" i="7"/>
  <c r="AK72" i="7"/>
  <c r="AK73" i="7"/>
  <c r="AK74" i="7"/>
  <c r="AK75" i="7"/>
  <c r="AK76" i="7"/>
  <c r="AK77" i="7"/>
  <c r="AK78" i="7"/>
  <c r="AK79" i="7"/>
  <c r="AK80" i="7"/>
  <c r="AK81" i="7"/>
  <c r="AK82" i="7"/>
  <c r="AK83" i="7"/>
  <c r="AK84" i="7"/>
  <c r="AK85" i="7"/>
  <c r="AK86" i="7"/>
  <c r="AK87" i="7"/>
  <c r="AK88" i="7"/>
  <c r="AK89" i="7"/>
  <c r="AK90" i="7"/>
  <c r="AK91" i="7"/>
  <c r="AK92" i="7"/>
  <c r="AK93" i="7"/>
  <c r="AK94" i="7"/>
  <c r="AK95" i="7"/>
  <c r="AK96" i="7"/>
  <c r="AK97" i="7"/>
  <c r="AK98" i="7"/>
  <c r="AK99" i="7"/>
  <c r="AK100" i="7"/>
  <c r="AK101" i="7"/>
  <c r="AK102" i="7"/>
  <c r="AK103" i="7"/>
  <c r="AK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5" i="7"/>
  <c r="AK3" i="7" l="1"/>
  <c r="K3" i="7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3" i="6"/>
  <c r="L3" i="6"/>
  <c r="AC10" i="26" l="1"/>
  <c r="AD10" i="26"/>
  <c r="AE10" i="26"/>
  <c r="AF10" i="26"/>
  <c r="AG10" i="26"/>
  <c r="AC11" i="26"/>
  <c r="AD11" i="26"/>
  <c r="AE11" i="26"/>
  <c r="AF11" i="26"/>
  <c r="AG11" i="26"/>
  <c r="AC12" i="26"/>
  <c r="AD12" i="26"/>
  <c r="AE12" i="26"/>
  <c r="AF12" i="26"/>
  <c r="AG12" i="26"/>
  <c r="AC13" i="26"/>
  <c r="AD13" i="26"/>
  <c r="AE13" i="26"/>
  <c r="AF13" i="26"/>
  <c r="AG13" i="26"/>
  <c r="AC14" i="26"/>
  <c r="AD14" i="26"/>
  <c r="AE14" i="26"/>
  <c r="AF14" i="26"/>
  <c r="AG14" i="26"/>
  <c r="AC15" i="26"/>
  <c r="AD15" i="26"/>
  <c r="AE15" i="26"/>
  <c r="AF15" i="26"/>
  <c r="AG15" i="26"/>
  <c r="AC16" i="26"/>
  <c r="AD16" i="26"/>
  <c r="AE16" i="26"/>
  <c r="AF16" i="26"/>
  <c r="AG16" i="26"/>
  <c r="AC17" i="26"/>
  <c r="AD17" i="26"/>
  <c r="AE17" i="26"/>
  <c r="AF17" i="26"/>
  <c r="AG17" i="26"/>
  <c r="AC18" i="26"/>
  <c r="AD18" i="26"/>
  <c r="AE18" i="26"/>
  <c r="AF18" i="26"/>
  <c r="AG18" i="26"/>
  <c r="AC19" i="26"/>
  <c r="AD19" i="26"/>
  <c r="AE19" i="26"/>
  <c r="AF19" i="26"/>
  <c r="AG19" i="26"/>
  <c r="AC20" i="26"/>
  <c r="AD20" i="26"/>
  <c r="AE20" i="26"/>
  <c r="AF20" i="26"/>
  <c r="AG20" i="26"/>
  <c r="AC21" i="26"/>
  <c r="AD21" i="26"/>
  <c r="AE21" i="26"/>
  <c r="AF21" i="26"/>
  <c r="AG21" i="26"/>
  <c r="AC22" i="26"/>
  <c r="AD22" i="26"/>
  <c r="AE22" i="26"/>
  <c r="AF22" i="26"/>
  <c r="AG22" i="26"/>
  <c r="AC23" i="26"/>
  <c r="AD23" i="26"/>
  <c r="AE23" i="26"/>
  <c r="AF23" i="26"/>
  <c r="AG23" i="26"/>
  <c r="AC24" i="26"/>
  <c r="AD24" i="26"/>
  <c r="AE24" i="26"/>
  <c r="AF24" i="26"/>
  <c r="AG24" i="26"/>
  <c r="AC25" i="26"/>
  <c r="AD25" i="26"/>
  <c r="AE25" i="26"/>
  <c r="AF25" i="26"/>
  <c r="AG25" i="26"/>
  <c r="AC26" i="26"/>
  <c r="AD26" i="26"/>
  <c r="AE26" i="26"/>
  <c r="AF26" i="26"/>
  <c r="AG26" i="26"/>
  <c r="AC27" i="26"/>
  <c r="AD27" i="26"/>
  <c r="AE27" i="26"/>
  <c r="AF27" i="26"/>
  <c r="AG27" i="26"/>
  <c r="AC28" i="26"/>
  <c r="AD28" i="26"/>
  <c r="AE28" i="26"/>
  <c r="AF28" i="26"/>
  <c r="AG28" i="26"/>
  <c r="AC29" i="26"/>
  <c r="AD29" i="26"/>
  <c r="AE29" i="26"/>
  <c r="AF29" i="26"/>
  <c r="AG29" i="26"/>
  <c r="AC30" i="26"/>
  <c r="AD30" i="26"/>
  <c r="AE30" i="26"/>
  <c r="AF30" i="26"/>
  <c r="AG30" i="26"/>
  <c r="AC31" i="26"/>
  <c r="AD31" i="26"/>
  <c r="AE31" i="26"/>
  <c r="AF31" i="26"/>
  <c r="AG31" i="26"/>
  <c r="AC32" i="26"/>
  <c r="AD32" i="26"/>
  <c r="AE32" i="26"/>
  <c r="AF32" i="26"/>
  <c r="AG32" i="26"/>
  <c r="AC33" i="26"/>
  <c r="AD33" i="26"/>
  <c r="AE33" i="26"/>
  <c r="AF33" i="26"/>
  <c r="AG33" i="26"/>
  <c r="AC34" i="26"/>
  <c r="AD34" i="26"/>
  <c r="AE34" i="26"/>
  <c r="AF34" i="26"/>
  <c r="AG34" i="26"/>
  <c r="AC35" i="26"/>
  <c r="AD35" i="26"/>
  <c r="AE35" i="26"/>
  <c r="AF35" i="26"/>
  <c r="AG35" i="26"/>
  <c r="AC36" i="26"/>
  <c r="AD36" i="26"/>
  <c r="AE36" i="26"/>
  <c r="AF36" i="26"/>
  <c r="AG36" i="26"/>
  <c r="AC37" i="26"/>
  <c r="AD37" i="26"/>
  <c r="AE37" i="26"/>
  <c r="AF37" i="26"/>
  <c r="AG37" i="26"/>
  <c r="AC38" i="26"/>
  <c r="AD38" i="26"/>
  <c r="AE38" i="26"/>
  <c r="AF38" i="26"/>
  <c r="AG38" i="26"/>
  <c r="AC39" i="26"/>
  <c r="AD39" i="26"/>
  <c r="AE39" i="26"/>
  <c r="AF39" i="26"/>
  <c r="AG39" i="26"/>
  <c r="AC40" i="26"/>
  <c r="AD40" i="26"/>
  <c r="AE40" i="26"/>
  <c r="AF40" i="26"/>
  <c r="AG40" i="26"/>
  <c r="AC41" i="26"/>
  <c r="AD41" i="26"/>
  <c r="AE41" i="26"/>
  <c r="AF41" i="26"/>
  <c r="AG41" i="26"/>
  <c r="AC42" i="26"/>
  <c r="AD42" i="26"/>
  <c r="AE42" i="26"/>
  <c r="AF42" i="26"/>
  <c r="AG42" i="26"/>
  <c r="AC43" i="26"/>
  <c r="AD43" i="26"/>
  <c r="AE43" i="26"/>
  <c r="AF43" i="26"/>
  <c r="AG43" i="26"/>
  <c r="AC44" i="26"/>
  <c r="AD44" i="26"/>
  <c r="AE44" i="26"/>
  <c r="AF44" i="26"/>
  <c r="AG44" i="26"/>
  <c r="AC45" i="26"/>
  <c r="AD45" i="26"/>
  <c r="AE45" i="26"/>
  <c r="AF45" i="26"/>
  <c r="AG45" i="26"/>
  <c r="AC46" i="26"/>
  <c r="AD46" i="26"/>
  <c r="AE46" i="26"/>
  <c r="AF46" i="26"/>
  <c r="AG46" i="26"/>
  <c r="AC47" i="26"/>
  <c r="AD47" i="26"/>
  <c r="AE47" i="26"/>
  <c r="AF47" i="26"/>
  <c r="AG47" i="26"/>
  <c r="AC48" i="26"/>
  <c r="AD48" i="26"/>
  <c r="AE48" i="26"/>
  <c r="AF48" i="26"/>
  <c r="AG48" i="26"/>
  <c r="AC49" i="26"/>
  <c r="AD49" i="26"/>
  <c r="AE49" i="26"/>
  <c r="AF49" i="26"/>
  <c r="AG49" i="26"/>
  <c r="AC50" i="26"/>
  <c r="AD50" i="26"/>
  <c r="AE50" i="26"/>
  <c r="AF50" i="26"/>
  <c r="AG50" i="26"/>
  <c r="AC51" i="26"/>
  <c r="AD51" i="26"/>
  <c r="AE51" i="26"/>
  <c r="AF51" i="26"/>
  <c r="AG51" i="26"/>
  <c r="AC52" i="26"/>
  <c r="AD52" i="26"/>
  <c r="AE52" i="26"/>
  <c r="AF52" i="26"/>
  <c r="AG52" i="26"/>
  <c r="AC53" i="26"/>
  <c r="AD53" i="26"/>
  <c r="AE53" i="26"/>
  <c r="AF53" i="26"/>
  <c r="AG53" i="26"/>
  <c r="AC54" i="26"/>
  <c r="AD54" i="26"/>
  <c r="AE54" i="26"/>
  <c r="AF54" i="26"/>
  <c r="AG54" i="26"/>
  <c r="AC55" i="26"/>
  <c r="AD55" i="26"/>
  <c r="AE55" i="26"/>
  <c r="AF55" i="26"/>
  <c r="AG55" i="26"/>
  <c r="AC56" i="26"/>
  <c r="AD56" i="26"/>
  <c r="AE56" i="26"/>
  <c r="AF56" i="26"/>
  <c r="AG56" i="26"/>
  <c r="AC57" i="26"/>
  <c r="AD57" i="26"/>
  <c r="AE57" i="26"/>
  <c r="AF57" i="26"/>
  <c r="AG57" i="26"/>
  <c r="AC58" i="26"/>
  <c r="AD58" i="26"/>
  <c r="AE58" i="26"/>
  <c r="AF58" i="26"/>
  <c r="AG58" i="26"/>
  <c r="AC59" i="26"/>
  <c r="AD59" i="26"/>
  <c r="AE59" i="26"/>
  <c r="AF59" i="26"/>
  <c r="AG59" i="26"/>
  <c r="AG9" i="26"/>
  <c r="AF9" i="26"/>
  <c r="AE9" i="26"/>
  <c r="AD9" i="26"/>
  <c r="AC9" i="26"/>
  <c r="AV1" i="7"/>
  <c r="AS1" i="7"/>
  <c r="AP1" i="7"/>
  <c r="AM1" i="7"/>
  <c r="V1" i="7"/>
  <c r="S1" i="7"/>
  <c r="P1" i="7"/>
  <c r="M1" i="7"/>
  <c r="AV6" i="7"/>
  <c r="AV7" i="7"/>
  <c r="AV8" i="7"/>
  <c r="AV9" i="7"/>
  <c r="AV10" i="7"/>
  <c r="AV11" i="7"/>
  <c r="AV12" i="7"/>
  <c r="AV13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V29" i="7"/>
  <c r="AV30" i="7"/>
  <c r="AV31" i="7"/>
  <c r="AV32" i="7"/>
  <c r="AV33" i="7"/>
  <c r="AV34" i="7"/>
  <c r="AV35" i="7"/>
  <c r="AV36" i="7"/>
  <c r="AV37" i="7"/>
  <c r="AV38" i="7"/>
  <c r="AV39" i="7"/>
  <c r="AV40" i="7"/>
  <c r="AV41" i="7"/>
  <c r="AV42" i="7"/>
  <c r="AV43" i="7"/>
  <c r="AV44" i="7"/>
  <c r="AV45" i="7"/>
  <c r="AV46" i="7"/>
  <c r="AV47" i="7"/>
  <c r="AV48" i="7"/>
  <c r="AV49" i="7"/>
  <c r="AV50" i="7"/>
  <c r="AV51" i="7"/>
  <c r="AV52" i="7"/>
  <c r="AV53" i="7"/>
  <c r="AV54" i="7"/>
  <c r="AV55" i="7"/>
  <c r="AV56" i="7"/>
  <c r="AV57" i="7"/>
  <c r="AV58" i="7"/>
  <c r="AV59" i="7"/>
  <c r="AV60" i="7"/>
  <c r="AV61" i="7"/>
  <c r="AV62" i="7"/>
  <c r="AV63" i="7"/>
  <c r="AV64" i="7"/>
  <c r="AV65" i="7"/>
  <c r="AV66" i="7"/>
  <c r="AV67" i="7"/>
  <c r="AV68" i="7"/>
  <c r="AV69" i="7"/>
  <c r="AV70" i="7"/>
  <c r="AV71" i="7"/>
  <c r="AV72" i="7"/>
  <c r="AV73" i="7"/>
  <c r="AV74" i="7"/>
  <c r="AV75" i="7"/>
  <c r="AV76" i="7"/>
  <c r="AV77" i="7"/>
  <c r="AV78" i="7"/>
  <c r="AV79" i="7"/>
  <c r="AV80" i="7"/>
  <c r="AV81" i="7"/>
  <c r="AV82" i="7"/>
  <c r="AV83" i="7"/>
  <c r="AV84" i="7"/>
  <c r="AV85" i="7"/>
  <c r="AV86" i="7"/>
  <c r="AV87" i="7"/>
  <c r="AV88" i="7"/>
  <c r="AV89" i="7"/>
  <c r="AV90" i="7"/>
  <c r="AV91" i="7"/>
  <c r="AV92" i="7"/>
  <c r="AV93" i="7"/>
  <c r="AV94" i="7"/>
  <c r="AV95" i="7"/>
  <c r="AV96" i="7"/>
  <c r="AV97" i="7"/>
  <c r="AV98" i="7"/>
  <c r="AV99" i="7"/>
  <c r="AV100" i="7"/>
  <c r="AV101" i="7"/>
  <c r="AV102" i="7"/>
  <c r="AV103" i="7"/>
  <c r="AV5" i="7"/>
  <c r="AS6" i="7"/>
  <c r="AS7" i="7"/>
  <c r="AS8" i="7"/>
  <c r="AS9" i="7"/>
  <c r="AS10" i="7"/>
  <c r="AS11" i="7"/>
  <c r="AS12" i="7"/>
  <c r="AS13" i="7"/>
  <c r="AS14" i="7"/>
  <c r="AS15" i="7"/>
  <c r="AS16" i="7"/>
  <c r="AS17" i="7"/>
  <c r="AS18" i="7"/>
  <c r="AS19" i="7"/>
  <c r="AS20" i="7"/>
  <c r="AS21" i="7"/>
  <c r="AS22" i="7"/>
  <c r="AS23" i="7"/>
  <c r="AS24" i="7"/>
  <c r="AS25" i="7"/>
  <c r="AS26" i="7"/>
  <c r="AS27" i="7"/>
  <c r="AS28" i="7"/>
  <c r="AS29" i="7"/>
  <c r="AS30" i="7"/>
  <c r="AS31" i="7"/>
  <c r="AS32" i="7"/>
  <c r="AS33" i="7"/>
  <c r="AS34" i="7"/>
  <c r="AS35" i="7"/>
  <c r="AS36" i="7"/>
  <c r="AS37" i="7"/>
  <c r="AS38" i="7"/>
  <c r="AS39" i="7"/>
  <c r="AS40" i="7"/>
  <c r="AS41" i="7"/>
  <c r="AS42" i="7"/>
  <c r="AS43" i="7"/>
  <c r="AS44" i="7"/>
  <c r="AS45" i="7"/>
  <c r="AS46" i="7"/>
  <c r="AS47" i="7"/>
  <c r="AS48" i="7"/>
  <c r="AS49" i="7"/>
  <c r="AS50" i="7"/>
  <c r="AS51" i="7"/>
  <c r="AS52" i="7"/>
  <c r="AS53" i="7"/>
  <c r="AS54" i="7"/>
  <c r="AS55" i="7"/>
  <c r="AS56" i="7"/>
  <c r="AS57" i="7"/>
  <c r="AS58" i="7"/>
  <c r="AS59" i="7"/>
  <c r="AS60" i="7"/>
  <c r="AS61" i="7"/>
  <c r="AS62" i="7"/>
  <c r="AS63" i="7"/>
  <c r="AS64" i="7"/>
  <c r="AS65" i="7"/>
  <c r="AS66" i="7"/>
  <c r="AS67" i="7"/>
  <c r="AS68" i="7"/>
  <c r="AS69" i="7"/>
  <c r="AS70" i="7"/>
  <c r="AS71" i="7"/>
  <c r="AS72" i="7"/>
  <c r="AS73" i="7"/>
  <c r="AS74" i="7"/>
  <c r="AS75" i="7"/>
  <c r="AS76" i="7"/>
  <c r="AS77" i="7"/>
  <c r="AS78" i="7"/>
  <c r="AS79" i="7"/>
  <c r="AS80" i="7"/>
  <c r="AS81" i="7"/>
  <c r="AS82" i="7"/>
  <c r="AS83" i="7"/>
  <c r="AS84" i="7"/>
  <c r="AS85" i="7"/>
  <c r="AS86" i="7"/>
  <c r="AS87" i="7"/>
  <c r="AS88" i="7"/>
  <c r="AS89" i="7"/>
  <c r="AS90" i="7"/>
  <c r="AS91" i="7"/>
  <c r="AS92" i="7"/>
  <c r="AS93" i="7"/>
  <c r="AS94" i="7"/>
  <c r="AS95" i="7"/>
  <c r="AS96" i="7"/>
  <c r="AS97" i="7"/>
  <c r="AS98" i="7"/>
  <c r="AS99" i="7"/>
  <c r="AS100" i="7"/>
  <c r="AS101" i="7"/>
  <c r="AS102" i="7"/>
  <c r="AS103" i="7"/>
  <c r="AS5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P35" i="7"/>
  <c r="AP36" i="7"/>
  <c r="AP37" i="7"/>
  <c r="AP38" i="7"/>
  <c r="AP39" i="7"/>
  <c r="AP40" i="7"/>
  <c r="AP41" i="7"/>
  <c r="AP42" i="7"/>
  <c r="AP43" i="7"/>
  <c r="AP44" i="7"/>
  <c r="AP45" i="7"/>
  <c r="AP46" i="7"/>
  <c r="AP47" i="7"/>
  <c r="AP48" i="7"/>
  <c r="AP49" i="7"/>
  <c r="AP50" i="7"/>
  <c r="AP51" i="7"/>
  <c r="AP52" i="7"/>
  <c r="AP53" i="7"/>
  <c r="AP54" i="7"/>
  <c r="AP55" i="7"/>
  <c r="AP56" i="7"/>
  <c r="AP57" i="7"/>
  <c r="AP58" i="7"/>
  <c r="AP59" i="7"/>
  <c r="AP60" i="7"/>
  <c r="AP61" i="7"/>
  <c r="AP62" i="7"/>
  <c r="AP63" i="7"/>
  <c r="AP64" i="7"/>
  <c r="AP65" i="7"/>
  <c r="AP66" i="7"/>
  <c r="AP67" i="7"/>
  <c r="AP68" i="7"/>
  <c r="AP69" i="7"/>
  <c r="AP70" i="7"/>
  <c r="AP71" i="7"/>
  <c r="AP72" i="7"/>
  <c r="AP73" i="7"/>
  <c r="AP74" i="7"/>
  <c r="AP75" i="7"/>
  <c r="AP76" i="7"/>
  <c r="AP77" i="7"/>
  <c r="AP78" i="7"/>
  <c r="AP79" i="7"/>
  <c r="AP80" i="7"/>
  <c r="AP81" i="7"/>
  <c r="AP82" i="7"/>
  <c r="AP83" i="7"/>
  <c r="AP84" i="7"/>
  <c r="AP85" i="7"/>
  <c r="AP86" i="7"/>
  <c r="AP87" i="7"/>
  <c r="AP88" i="7"/>
  <c r="AP89" i="7"/>
  <c r="AP90" i="7"/>
  <c r="AP91" i="7"/>
  <c r="AP92" i="7"/>
  <c r="AP93" i="7"/>
  <c r="AP94" i="7"/>
  <c r="AP95" i="7"/>
  <c r="AP96" i="7"/>
  <c r="AP97" i="7"/>
  <c r="AP98" i="7"/>
  <c r="AP99" i="7"/>
  <c r="AP100" i="7"/>
  <c r="AP101" i="7"/>
  <c r="AP102" i="7"/>
  <c r="AP103" i="7"/>
  <c r="AP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42" i="7"/>
  <c r="AM43" i="7"/>
  <c r="AM44" i="7"/>
  <c r="AM45" i="7"/>
  <c r="AM46" i="7"/>
  <c r="AM47" i="7"/>
  <c r="AM48" i="7"/>
  <c r="AM49" i="7"/>
  <c r="AM50" i="7"/>
  <c r="AM51" i="7"/>
  <c r="AM52" i="7"/>
  <c r="AM53" i="7"/>
  <c r="AM54" i="7"/>
  <c r="AM55" i="7"/>
  <c r="AM56" i="7"/>
  <c r="AM57" i="7"/>
  <c r="AM58" i="7"/>
  <c r="AM59" i="7"/>
  <c r="AM60" i="7"/>
  <c r="AM61" i="7"/>
  <c r="AM62" i="7"/>
  <c r="AM63" i="7"/>
  <c r="AM64" i="7"/>
  <c r="AM65" i="7"/>
  <c r="AM66" i="7"/>
  <c r="AM67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M81" i="7"/>
  <c r="AM82" i="7"/>
  <c r="AM83" i="7"/>
  <c r="AM84" i="7"/>
  <c r="AM85" i="7"/>
  <c r="AM86" i="7"/>
  <c r="AM87" i="7"/>
  <c r="AM88" i="7"/>
  <c r="AM89" i="7"/>
  <c r="AM90" i="7"/>
  <c r="AM91" i="7"/>
  <c r="AM92" i="7"/>
  <c r="AM93" i="7"/>
  <c r="AM94" i="7"/>
  <c r="AM95" i="7"/>
  <c r="AM96" i="7"/>
  <c r="AM97" i="7"/>
  <c r="AM98" i="7"/>
  <c r="AM99" i="7"/>
  <c r="AM100" i="7"/>
  <c r="AM101" i="7"/>
  <c r="AM102" i="7"/>
  <c r="AM103" i="7"/>
  <c r="AM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5" i="7"/>
  <c r="AH10" i="26" l="1"/>
  <c r="AH11" i="26"/>
  <c r="AH12" i="26"/>
  <c r="AH13" i="26"/>
  <c r="AH14" i="26"/>
  <c r="AH15" i="26"/>
  <c r="AH16" i="26"/>
  <c r="AH17" i="26"/>
  <c r="AH18" i="26"/>
  <c r="AH19" i="26"/>
  <c r="AH20" i="26"/>
  <c r="AH21" i="26"/>
  <c r="AH22" i="26"/>
  <c r="AH23" i="26"/>
  <c r="AH24" i="26"/>
  <c r="AH25" i="26"/>
  <c r="AH26" i="26"/>
  <c r="AH27" i="26"/>
  <c r="AH28" i="26"/>
  <c r="AH29" i="26"/>
  <c r="AH30" i="26"/>
  <c r="AH31" i="26"/>
  <c r="AH32" i="26"/>
  <c r="AH33" i="26"/>
  <c r="AH34" i="26"/>
  <c r="AH35" i="26"/>
  <c r="AH36" i="26"/>
  <c r="AH37" i="26"/>
  <c r="AH38" i="26"/>
  <c r="AH39" i="26"/>
  <c r="AH40" i="26"/>
  <c r="AH41" i="26"/>
  <c r="AH42" i="26"/>
  <c r="AH43" i="26"/>
  <c r="AH44" i="26"/>
  <c r="AH45" i="26"/>
  <c r="AH46" i="26"/>
  <c r="AH47" i="26"/>
  <c r="AH48" i="26"/>
  <c r="AH49" i="26"/>
  <c r="AH50" i="26"/>
  <c r="AH51" i="26"/>
  <c r="AH52" i="26"/>
  <c r="AH53" i="26"/>
  <c r="AH54" i="26"/>
  <c r="AH55" i="26"/>
  <c r="AH56" i="26"/>
  <c r="AH57" i="26"/>
  <c r="AH58" i="26"/>
  <c r="AH59" i="26"/>
  <c r="AH9" i="26"/>
  <c r="AH3" i="26"/>
  <c r="AG3" i="26"/>
  <c r="AF3" i="26"/>
  <c r="AE3" i="26"/>
  <c r="AD3" i="26"/>
  <c r="AC3" i="26"/>
  <c r="AA6" i="25"/>
  <c r="AB6" i="25"/>
  <c r="AC6" i="25"/>
  <c r="AD6" i="25"/>
  <c r="AA7" i="25"/>
  <c r="AB7" i="25"/>
  <c r="AC7" i="25"/>
  <c r="AD7" i="25"/>
  <c r="AA8" i="25"/>
  <c r="AB8" i="25"/>
  <c r="AC8" i="25"/>
  <c r="AD8" i="25"/>
  <c r="AA9" i="25"/>
  <c r="AB9" i="25"/>
  <c r="AC9" i="25"/>
  <c r="AD9" i="25"/>
  <c r="AA10" i="25"/>
  <c r="AB10" i="25"/>
  <c r="AC10" i="25"/>
  <c r="AD10" i="25"/>
  <c r="AA11" i="25"/>
  <c r="AB11" i="25"/>
  <c r="AC11" i="25"/>
  <c r="AD11" i="25"/>
  <c r="AA12" i="25"/>
  <c r="AB12" i="25"/>
  <c r="AC12" i="25"/>
  <c r="AD12" i="25"/>
  <c r="AA13" i="25"/>
  <c r="AB13" i="25"/>
  <c r="AC13" i="25"/>
  <c r="AD13" i="25"/>
  <c r="AA14" i="25"/>
  <c r="AB14" i="25"/>
  <c r="AC14" i="25"/>
  <c r="AD14" i="25"/>
  <c r="AA15" i="25"/>
  <c r="AB15" i="25"/>
  <c r="AC15" i="25"/>
  <c r="AD15" i="25"/>
  <c r="AA16" i="25"/>
  <c r="AB16" i="25"/>
  <c r="AC16" i="25"/>
  <c r="AD16" i="25"/>
  <c r="AA17" i="25"/>
  <c r="AB17" i="25"/>
  <c r="AC17" i="25"/>
  <c r="AD17" i="25"/>
  <c r="AA18" i="25"/>
  <c r="AB18" i="25"/>
  <c r="AC18" i="25"/>
  <c r="AD18" i="25"/>
  <c r="AA19" i="25"/>
  <c r="AB19" i="25"/>
  <c r="AC19" i="25"/>
  <c r="AD19" i="25"/>
  <c r="AA20" i="25"/>
  <c r="AB20" i="25"/>
  <c r="AC20" i="25"/>
  <c r="AD20" i="25"/>
  <c r="AA21" i="25"/>
  <c r="AB21" i="25"/>
  <c r="AC21" i="25"/>
  <c r="AD21" i="25"/>
  <c r="AA22" i="25"/>
  <c r="AB22" i="25"/>
  <c r="AC22" i="25"/>
  <c r="AD22" i="25"/>
  <c r="AA23" i="25"/>
  <c r="AB23" i="25"/>
  <c r="AC23" i="25"/>
  <c r="AD23" i="25"/>
  <c r="AA24" i="25"/>
  <c r="AB24" i="25"/>
  <c r="AC24" i="25"/>
  <c r="AD24" i="25"/>
  <c r="AA25" i="25"/>
  <c r="AB25" i="25"/>
  <c r="AC25" i="25"/>
  <c r="AD25" i="25"/>
  <c r="AA26" i="25"/>
  <c r="AB26" i="25"/>
  <c r="AC26" i="25"/>
  <c r="AD26" i="25"/>
  <c r="AA27" i="25"/>
  <c r="AB27" i="25"/>
  <c r="AC27" i="25"/>
  <c r="AD27" i="25"/>
  <c r="AA28" i="25"/>
  <c r="AB28" i="25"/>
  <c r="AC28" i="25"/>
  <c r="AD28" i="25"/>
  <c r="AA29" i="25"/>
  <c r="AB29" i="25"/>
  <c r="AC29" i="25"/>
  <c r="AD29" i="25"/>
  <c r="AA30" i="25"/>
  <c r="AB30" i="25"/>
  <c r="AC30" i="25"/>
  <c r="AD30" i="25"/>
  <c r="AA31" i="25"/>
  <c r="AB31" i="25"/>
  <c r="AC31" i="25"/>
  <c r="AD31" i="25"/>
  <c r="AA32" i="25"/>
  <c r="AB32" i="25"/>
  <c r="AC32" i="25"/>
  <c r="AD32" i="25"/>
  <c r="AA33" i="25"/>
  <c r="AB33" i="25"/>
  <c r="AC33" i="25"/>
  <c r="AD33" i="25"/>
  <c r="AA34" i="25"/>
  <c r="AB34" i="25"/>
  <c r="AC34" i="25"/>
  <c r="AD34" i="25"/>
  <c r="AA35" i="25"/>
  <c r="AB35" i="25"/>
  <c r="AC35" i="25"/>
  <c r="AD35" i="25"/>
  <c r="AA36" i="25"/>
  <c r="AB36" i="25"/>
  <c r="AC36" i="25"/>
  <c r="AD36" i="25"/>
  <c r="AA37" i="25"/>
  <c r="AB37" i="25"/>
  <c r="AC37" i="25"/>
  <c r="AD37" i="25"/>
  <c r="AA38" i="25"/>
  <c r="AB38" i="25"/>
  <c r="AC38" i="25"/>
  <c r="AD38" i="25"/>
  <c r="AA39" i="25"/>
  <c r="AB39" i="25"/>
  <c r="AC39" i="25"/>
  <c r="AD39" i="25"/>
  <c r="AA40" i="25"/>
  <c r="AB40" i="25"/>
  <c r="AC40" i="25"/>
  <c r="AD40" i="25"/>
  <c r="AA41" i="25"/>
  <c r="AB41" i="25"/>
  <c r="AC41" i="25"/>
  <c r="AD41" i="25"/>
  <c r="AA42" i="25"/>
  <c r="AB42" i="25"/>
  <c r="AC42" i="25"/>
  <c r="AD42" i="25"/>
  <c r="AA43" i="25"/>
  <c r="AB43" i="25"/>
  <c r="AC43" i="25"/>
  <c r="AD43" i="25"/>
  <c r="AA44" i="25"/>
  <c r="AB44" i="25"/>
  <c r="AC44" i="25"/>
  <c r="AD44" i="25"/>
  <c r="AA45" i="25"/>
  <c r="AB45" i="25"/>
  <c r="AC45" i="25"/>
  <c r="AD45" i="25"/>
  <c r="AA46" i="25"/>
  <c r="AB46" i="25"/>
  <c r="AC46" i="25"/>
  <c r="AD46" i="25"/>
  <c r="AA47" i="25"/>
  <c r="AB47" i="25"/>
  <c r="AC47" i="25"/>
  <c r="AD47" i="25"/>
  <c r="AA48" i="25"/>
  <c r="AB48" i="25"/>
  <c r="AC48" i="25"/>
  <c r="AD48" i="25"/>
  <c r="AA49" i="25"/>
  <c r="AB49" i="25"/>
  <c r="AC49" i="25"/>
  <c r="AD49" i="25"/>
  <c r="AA50" i="25"/>
  <c r="AB50" i="25"/>
  <c r="AC50" i="25"/>
  <c r="AD50" i="25"/>
  <c r="AA51" i="25"/>
  <c r="AB51" i="25"/>
  <c r="AC51" i="25"/>
  <c r="AD51" i="25"/>
  <c r="AA52" i="25"/>
  <c r="AB52" i="25"/>
  <c r="AC52" i="25"/>
  <c r="AD52" i="25"/>
  <c r="AA53" i="25"/>
  <c r="AB53" i="25"/>
  <c r="AC53" i="25"/>
  <c r="AD53" i="25"/>
  <c r="AA54" i="25"/>
  <c r="AB54" i="25"/>
  <c r="AC54" i="25"/>
  <c r="AD54" i="25"/>
  <c r="AA55" i="25"/>
  <c r="AB55" i="25"/>
  <c r="AC55" i="25"/>
  <c r="AD55" i="25"/>
  <c r="AD5" i="25"/>
  <c r="AC5" i="25"/>
  <c r="AB5" i="25"/>
  <c r="AA5" i="25"/>
  <c r="AD3" i="25"/>
  <c r="AC3" i="25"/>
  <c r="AB3" i="25"/>
  <c r="AA3" i="25"/>
  <c r="H6" i="25"/>
  <c r="I6" i="25"/>
  <c r="J6" i="25"/>
  <c r="K6" i="25"/>
  <c r="H7" i="25"/>
  <c r="I7" i="25"/>
  <c r="J7" i="25"/>
  <c r="K7" i="25"/>
  <c r="H8" i="25"/>
  <c r="I8" i="25"/>
  <c r="J8" i="25"/>
  <c r="K8" i="25"/>
  <c r="H9" i="25"/>
  <c r="I9" i="25"/>
  <c r="J9" i="25"/>
  <c r="K9" i="25"/>
  <c r="H10" i="25"/>
  <c r="I10" i="25"/>
  <c r="J10" i="25"/>
  <c r="K10" i="25"/>
  <c r="H11" i="25"/>
  <c r="I11" i="25"/>
  <c r="J11" i="25"/>
  <c r="K11" i="25"/>
  <c r="H12" i="25"/>
  <c r="I12" i="25"/>
  <c r="J12" i="25"/>
  <c r="K12" i="25"/>
  <c r="H13" i="25"/>
  <c r="I13" i="25"/>
  <c r="J13" i="25"/>
  <c r="K13" i="25"/>
  <c r="H14" i="25"/>
  <c r="I14" i="25"/>
  <c r="J14" i="25"/>
  <c r="K14" i="25"/>
  <c r="H15" i="25"/>
  <c r="I15" i="25"/>
  <c r="J15" i="25"/>
  <c r="K15" i="25"/>
  <c r="H16" i="25"/>
  <c r="I16" i="25"/>
  <c r="J16" i="25"/>
  <c r="K16" i="25"/>
  <c r="H17" i="25"/>
  <c r="I17" i="25"/>
  <c r="J17" i="25"/>
  <c r="K17" i="25"/>
  <c r="H18" i="25"/>
  <c r="I18" i="25"/>
  <c r="J18" i="25"/>
  <c r="K18" i="25"/>
  <c r="H19" i="25"/>
  <c r="I19" i="25"/>
  <c r="J19" i="25"/>
  <c r="K19" i="25"/>
  <c r="H20" i="25"/>
  <c r="I20" i="25"/>
  <c r="J20" i="25"/>
  <c r="K20" i="25"/>
  <c r="H21" i="25"/>
  <c r="I21" i="25"/>
  <c r="J21" i="25"/>
  <c r="K21" i="25"/>
  <c r="H22" i="25"/>
  <c r="I22" i="25"/>
  <c r="J22" i="25"/>
  <c r="K22" i="25"/>
  <c r="H23" i="25"/>
  <c r="I23" i="25"/>
  <c r="J23" i="25"/>
  <c r="K23" i="25"/>
  <c r="H24" i="25"/>
  <c r="I24" i="25"/>
  <c r="J24" i="25"/>
  <c r="K24" i="25"/>
  <c r="H25" i="25"/>
  <c r="I25" i="25"/>
  <c r="J25" i="25"/>
  <c r="K25" i="25"/>
  <c r="H26" i="25"/>
  <c r="I26" i="25"/>
  <c r="J26" i="25"/>
  <c r="K26" i="25"/>
  <c r="H27" i="25"/>
  <c r="I27" i="25"/>
  <c r="J27" i="25"/>
  <c r="K27" i="25"/>
  <c r="H28" i="25"/>
  <c r="I28" i="25"/>
  <c r="J28" i="25"/>
  <c r="K28" i="25"/>
  <c r="H29" i="25"/>
  <c r="I29" i="25"/>
  <c r="J29" i="25"/>
  <c r="K29" i="25"/>
  <c r="H30" i="25"/>
  <c r="I30" i="25"/>
  <c r="J30" i="25"/>
  <c r="K30" i="25"/>
  <c r="H31" i="25"/>
  <c r="I31" i="25"/>
  <c r="J31" i="25"/>
  <c r="K31" i="25"/>
  <c r="H32" i="25"/>
  <c r="I32" i="25"/>
  <c r="J32" i="25"/>
  <c r="K32" i="25"/>
  <c r="H33" i="25"/>
  <c r="I33" i="25"/>
  <c r="J33" i="25"/>
  <c r="K33" i="25"/>
  <c r="H34" i="25"/>
  <c r="I34" i="25"/>
  <c r="J34" i="25"/>
  <c r="K34" i="25"/>
  <c r="H35" i="25"/>
  <c r="I35" i="25"/>
  <c r="J35" i="25"/>
  <c r="K35" i="25"/>
  <c r="H36" i="25"/>
  <c r="I36" i="25"/>
  <c r="J36" i="25"/>
  <c r="K36" i="25"/>
  <c r="H37" i="25"/>
  <c r="I37" i="25"/>
  <c r="J37" i="25"/>
  <c r="K37" i="25"/>
  <c r="H38" i="25"/>
  <c r="I38" i="25"/>
  <c r="J38" i="25"/>
  <c r="K38" i="25"/>
  <c r="H39" i="25"/>
  <c r="I39" i="25"/>
  <c r="J39" i="25"/>
  <c r="K39" i="25"/>
  <c r="H40" i="25"/>
  <c r="I40" i="25"/>
  <c r="J40" i="25"/>
  <c r="K40" i="25"/>
  <c r="H41" i="25"/>
  <c r="I41" i="25"/>
  <c r="J41" i="25"/>
  <c r="K41" i="25"/>
  <c r="H42" i="25"/>
  <c r="I42" i="25"/>
  <c r="J42" i="25"/>
  <c r="K42" i="25"/>
  <c r="H43" i="25"/>
  <c r="I43" i="25"/>
  <c r="J43" i="25"/>
  <c r="K43" i="25"/>
  <c r="H44" i="25"/>
  <c r="I44" i="25"/>
  <c r="J44" i="25"/>
  <c r="K44" i="25"/>
  <c r="H45" i="25"/>
  <c r="I45" i="25"/>
  <c r="J45" i="25"/>
  <c r="K45" i="25"/>
  <c r="H46" i="25"/>
  <c r="I46" i="25"/>
  <c r="J46" i="25"/>
  <c r="K46" i="25"/>
  <c r="H47" i="25"/>
  <c r="I47" i="25"/>
  <c r="J47" i="25"/>
  <c r="K47" i="25"/>
  <c r="H48" i="25"/>
  <c r="I48" i="25"/>
  <c r="J48" i="25"/>
  <c r="K48" i="25"/>
  <c r="H49" i="25"/>
  <c r="I49" i="25"/>
  <c r="J49" i="25"/>
  <c r="K49" i="25"/>
  <c r="H50" i="25"/>
  <c r="I50" i="25"/>
  <c r="J50" i="25"/>
  <c r="K50" i="25"/>
  <c r="H51" i="25"/>
  <c r="I51" i="25"/>
  <c r="J51" i="25"/>
  <c r="K51" i="25"/>
  <c r="H52" i="25"/>
  <c r="I52" i="25"/>
  <c r="J52" i="25"/>
  <c r="K52" i="25"/>
  <c r="H53" i="25"/>
  <c r="I53" i="25"/>
  <c r="J53" i="25"/>
  <c r="K53" i="25"/>
  <c r="H54" i="25"/>
  <c r="I54" i="25"/>
  <c r="J54" i="25"/>
  <c r="K54" i="25"/>
  <c r="H55" i="25"/>
  <c r="I55" i="25"/>
  <c r="J55" i="25"/>
  <c r="K55" i="25"/>
  <c r="K3" i="25"/>
  <c r="I3" i="25"/>
  <c r="J3" i="25"/>
  <c r="H5" i="25"/>
  <c r="H3" i="25"/>
  <c r="I5" i="25"/>
  <c r="J5" i="25"/>
  <c r="H5" i="26" s="1"/>
  <c r="K5" i="25"/>
  <c r="F3" i="26"/>
  <c r="I3" i="26"/>
  <c r="H3" i="26"/>
  <c r="G3" i="26"/>
  <c r="Z5" i="26" l="1"/>
  <c r="I5" i="26"/>
  <c r="I35" i="26" s="1"/>
  <c r="G5" i="26"/>
  <c r="W5" i="26"/>
  <c r="X5" i="26"/>
  <c r="Y5" i="26"/>
  <c r="Z15" i="26"/>
  <c r="Z23" i="26"/>
  <c r="Z31" i="26"/>
  <c r="Z39" i="26"/>
  <c r="Z47" i="26"/>
  <c r="Z55" i="26"/>
  <c r="Z14" i="26"/>
  <c r="Z22" i="26"/>
  <c r="Z30" i="26"/>
  <c r="Z38" i="26"/>
  <c r="Z46" i="26"/>
  <c r="Z13" i="26"/>
  <c r="Z21" i="26"/>
  <c r="Z29" i="26"/>
  <c r="Z37" i="26"/>
  <c r="Z45" i="26"/>
  <c r="Z53" i="26"/>
  <c r="Z11" i="26"/>
  <c r="Z27" i="26"/>
  <c r="Z35" i="26"/>
  <c r="Z43" i="26"/>
  <c r="Z59" i="26"/>
  <c r="Z12" i="26"/>
  <c r="Z20" i="26"/>
  <c r="Z28" i="26"/>
  <c r="Z36" i="26"/>
  <c r="Z44" i="26"/>
  <c r="Z52" i="26"/>
  <c r="Z19" i="26"/>
  <c r="Z51" i="26"/>
  <c r="Z10" i="26"/>
  <c r="Z25" i="26"/>
  <c r="Z40" i="26"/>
  <c r="Z41" i="26"/>
  <c r="Z58" i="26"/>
  <c r="Z16" i="26"/>
  <c r="Z50" i="26"/>
  <c r="Z26" i="26"/>
  <c r="Z32" i="26"/>
  <c r="Z42" i="26"/>
  <c r="Z56" i="26"/>
  <c r="Z18" i="26"/>
  <c r="Z33" i="26"/>
  <c r="Z48" i="26"/>
  <c r="Z54" i="26"/>
  <c r="Z24" i="26"/>
  <c r="Z34" i="26"/>
  <c r="Z49" i="26"/>
  <c r="Z57" i="26"/>
  <c r="Z9" i="26"/>
  <c r="Z17" i="26"/>
  <c r="I11" i="26"/>
  <c r="I19" i="26"/>
  <c r="I59" i="26"/>
  <c r="I10" i="26"/>
  <c r="I50" i="26"/>
  <c r="I13" i="26"/>
  <c r="I24" i="26"/>
  <c r="I30" i="26"/>
  <c r="I47" i="26"/>
  <c r="I53" i="26"/>
  <c r="I44" i="26"/>
  <c r="I17" i="26"/>
  <c r="I55" i="26"/>
  <c r="I20" i="26"/>
  <c r="I25" i="26"/>
  <c r="I37" i="26"/>
  <c r="I9" i="26"/>
  <c r="I22" i="26"/>
  <c r="H10" i="26"/>
  <c r="H18" i="26"/>
  <c r="H26" i="26"/>
  <c r="H34" i="26"/>
  <c r="H42" i="26"/>
  <c r="H50" i="26"/>
  <c r="H58" i="26"/>
  <c r="H17" i="26"/>
  <c r="H25" i="26"/>
  <c r="H33" i="26"/>
  <c r="H41" i="26"/>
  <c r="H49" i="26"/>
  <c r="H24" i="26"/>
  <c r="H30" i="26"/>
  <c r="H36" i="26"/>
  <c r="H9" i="26"/>
  <c r="H15" i="26"/>
  <c r="H21" i="26"/>
  <c r="H27" i="26"/>
  <c r="H47" i="26"/>
  <c r="H53" i="26"/>
  <c r="H56" i="26"/>
  <c r="H12" i="26"/>
  <c r="H32" i="26"/>
  <c r="H38" i="26"/>
  <c r="H44" i="26"/>
  <c r="H23" i="26"/>
  <c r="H29" i="26"/>
  <c r="H35" i="26"/>
  <c r="H55" i="26"/>
  <c r="H14" i="26"/>
  <c r="H20" i="26"/>
  <c r="H40" i="26"/>
  <c r="H46" i="26"/>
  <c r="H52" i="26"/>
  <c r="H11" i="26"/>
  <c r="H39" i="26"/>
  <c r="H51" i="26"/>
  <c r="H16" i="26"/>
  <c r="H28" i="26"/>
  <c r="H37" i="26"/>
  <c r="H45" i="26"/>
  <c r="H59" i="26"/>
  <c r="H13" i="26"/>
  <c r="H22" i="26"/>
  <c r="H54" i="26"/>
  <c r="H19" i="26"/>
  <c r="H48" i="26"/>
  <c r="H31" i="26"/>
  <c r="H43" i="26"/>
  <c r="H57" i="26"/>
  <c r="G17" i="26"/>
  <c r="G25" i="26"/>
  <c r="G33" i="26"/>
  <c r="G41" i="26"/>
  <c r="G49" i="26"/>
  <c r="G57" i="26"/>
  <c r="G16" i="26"/>
  <c r="G24" i="26"/>
  <c r="G32" i="26"/>
  <c r="G40" i="26"/>
  <c r="G48" i="26"/>
  <c r="G10" i="26"/>
  <c r="G15" i="26"/>
  <c r="G21" i="26"/>
  <c r="G27" i="26"/>
  <c r="G47" i="26"/>
  <c r="G53" i="26"/>
  <c r="G56" i="26"/>
  <c r="G12" i="26"/>
  <c r="G18" i="26"/>
  <c r="G38" i="26"/>
  <c r="G44" i="26"/>
  <c r="G50" i="26"/>
  <c r="G9" i="26"/>
  <c r="G23" i="26"/>
  <c r="G29" i="26"/>
  <c r="G35" i="26"/>
  <c r="G55" i="26"/>
  <c r="G14" i="26"/>
  <c r="G20" i="26"/>
  <c r="G26" i="26"/>
  <c r="G46" i="26"/>
  <c r="G52" i="26"/>
  <c r="G59" i="26"/>
  <c r="G11" i="26"/>
  <c r="G31" i="26"/>
  <c r="G37" i="26"/>
  <c r="G43" i="26"/>
  <c r="G19" i="26"/>
  <c r="G36" i="26"/>
  <c r="G45" i="26"/>
  <c r="G13" i="26"/>
  <c r="G22" i="26"/>
  <c r="G34" i="26"/>
  <c r="G54" i="26"/>
  <c r="G30" i="26"/>
  <c r="G42" i="26"/>
  <c r="G28" i="26"/>
  <c r="G58" i="26"/>
  <c r="G39" i="26"/>
  <c r="G51" i="26"/>
  <c r="F5" i="26"/>
  <c r="AH7" i="26"/>
  <c r="AH6" i="26" s="1"/>
  <c r="D3" i="26"/>
  <c r="Q3" i="26"/>
  <c r="P3" i="26"/>
  <c r="O3" i="26"/>
  <c r="N3" i="26"/>
  <c r="M3" i="26"/>
  <c r="L3" i="26"/>
  <c r="E3" i="26"/>
  <c r="AK6" i="25"/>
  <c r="AK7" i="25"/>
  <c r="AK8" i="25"/>
  <c r="AK9" i="25"/>
  <c r="AK10" i="25"/>
  <c r="AK11" i="25"/>
  <c r="AK12" i="25"/>
  <c r="AK13" i="25"/>
  <c r="AK14" i="25"/>
  <c r="AK15" i="25"/>
  <c r="AK16" i="25"/>
  <c r="AK17" i="25"/>
  <c r="AK18" i="25"/>
  <c r="AK19" i="25"/>
  <c r="AK20" i="25"/>
  <c r="AK21" i="25"/>
  <c r="AK22" i="25"/>
  <c r="AK23" i="25"/>
  <c r="AK24" i="25"/>
  <c r="AK25" i="25"/>
  <c r="AK26" i="25"/>
  <c r="AK27" i="25"/>
  <c r="AK28" i="25"/>
  <c r="AK29" i="25"/>
  <c r="AK30" i="25"/>
  <c r="AK31" i="25"/>
  <c r="AK32" i="25"/>
  <c r="AK33" i="25"/>
  <c r="AK34" i="25"/>
  <c r="AK35" i="25"/>
  <c r="AK36" i="25"/>
  <c r="AK37" i="25"/>
  <c r="AK38" i="25"/>
  <c r="AK39" i="25"/>
  <c r="AK40" i="25"/>
  <c r="AK41" i="25"/>
  <c r="AK42" i="25"/>
  <c r="AK43" i="25"/>
  <c r="AK44" i="25"/>
  <c r="AK45" i="25"/>
  <c r="AK46" i="25"/>
  <c r="AK47" i="25"/>
  <c r="AK48" i="25"/>
  <c r="AK49" i="25"/>
  <c r="AK50" i="25"/>
  <c r="AK51" i="25"/>
  <c r="AK52" i="25"/>
  <c r="AK53" i="25"/>
  <c r="AK54" i="25"/>
  <c r="AK55" i="25"/>
  <c r="AK5" i="25"/>
  <c r="R6" i="25"/>
  <c r="R7" i="25"/>
  <c r="R8" i="25"/>
  <c r="R9" i="25"/>
  <c r="R10" i="25"/>
  <c r="R11" i="25"/>
  <c r="R12" i="25"/>
  <c r="R13" i="25"/>
  <c r="R14" i="25"/>
  <c r="R15" i="25"/>
  <c r="R16" i="25"/>
  <c r="R17" i="25"/>
  <c r="R18" i="25"/>
  <c r="R19" i="25"/>
  <c r="R20" i="25"/>
  <c r="R21" i="25"/>
  <c r="R22" i="25"/>
  <c r="R23" i="25"/>
  <c r="R24" i="25"/>
  <c r="R25" i="25"/>
  <c r="R26" i="25"/>
  <c r="R27" i="25"/>
  <c r="R28" i="25"/>
  <c r="R29" i="25"/>
  <c r="R30" i="25"/>
  <c r="R31" i="25"/>
  <c r="R32" i="25"/>
  <c r="R33" i="25"/>
  <c r="R34" i="25"/>
  <c r="R35" i="25"/>
  <c r="R36" i="25"/>
  <c r="R37" i="25"/>
  <c r="R38" i="25"/>
  <c r="R39" i="25"/>
  <c r="R40" i="25"/>
  <c r="R41" i="25"/>
  <c r="R42" i="25"/>
  <c r="R43" i="25"/>
  <c r="R44" i="25"/>
  <c r="R45" i="25"/>
  <c r="R46" i="25"/>
  <c r="R47" i="25"/>
  <c r="R48" i="25"/>
  <c r="R49" i="25"/>
  <c r="R50" i="25"/>
  <c r="R51" i="25"/>
  <c r="R52" i="25"/>
  <c r="R53" i="25"/>
  <c r="R54" i="25"/>
  <c r="R55" i="25"/>
  <c r="R5" i="25"/>
  <c r="P5" i="26" s="1"/>
  <c r="AG6" i="25"/>
  <c r="AH6" i="25"/>
  <c r="AI6" i="25"/>
  <c r="AJ6" i="25"/>
  <c r="AL6" i="25"/>
  <c r="AG7" i="25"/>
  <c r="AH7" i="25"/>
  <c r="AI7" i="25"/>
  <c r="AJ7" i="25"/>
  <c r="AL7" i="25"/>
  <c r="AG8" i="25"/>
  <c r="AH8" i="25"/>
  <c r="AI8" i="25"/>
  <c r="AJ8" i="25"/>
  <c r="AL8" i="25"/>
  <c r="AG9" i="25"/>
  <c r="AH9" i="25"/>
  <c r="AI9" i="25"/>
  <c r="AJ9" i="25"/>
  <c r="AL9" i="25"/>
  <c r="AG10" i="25"/>
  <c r="AH10" i="25"/>
  <c r="AI10" i="25"/>
  <c r="AJ10" i="25"/>
  <c r="AL10" i="25"/>
  <c r="AG11" i="25"/>
  <c r="AH11" i="25"/>
  <c r="AI11" i="25"/>
  <c r="AJ11" i="25"/>
  <c r="AL11" i="25"/>
  <c r="AG12" i="25"/>
  <c r="AH12" i="25"/>
  <c r="AI12" i="25"/>
  <c r="AJ12" i="25"/>
  <c r="AL12" i="25"/>
  <c r="AG13" i="25"/>
  <c r="AH13" i="25"/>
  <c r="AI13" i="25"/>
  <c r="AJ13" i="25"/>
  <c r="AL13" i="25"/>
  <c r="AG14" i="25"/>
  <c r="AH14" i="25"/>
  <c r="AI14" i="25"/>
  <c r="AJ14" i="25"/>
  <c r="AL14" i="25"/>
  <c r="AG15" i="25"/>
  <c r="AH15" i="25"/>
  <c r="AI15" i="25"/>
  <c r="AJ15" i="25"/>
  <c r="AL15" i="25"/>
  <c r="AG16" i="25"/>
  <c r="AH16" i="25"/>
  <c r="AI16" i="25"/>
  <c r="AJ16" i="25"/>
  <c r="AL16" i="25"/>
  <c r="AG17" i="25"/>
  <c r="AH17" i="25"/>
  <c r="AI17" i="25"/>
  <c r="AJ17" i="25"/>
  <c r="AL17" i="25"/>
  <c r="AG18" i="25"/>
  <c r="AH18" i="25"/>
  <c r="AI18" i="25"/>
  <c r="AJ18" i="25"/>
  <c r="AL18" i="25"/>
  <c r="AG19" i="25"/>
  <c r="AH19" i="25"/>
  <c r="AI19" i="25"/>
  <c r="AJ19" i="25"/>
  <c r="AL19" i="25"/>
  <c r="AG20" i="25"/>
  <c r="AH20" i="25"/>
  <c r="AI20" i="25"/>
  <c r="AJ20" i="25"/>
  <c r="AL20" i="25"/>
  <c r="AG21" i="25"/>
  <c r="AH21" i="25"/>
  <c r="AI21" i="25"/>
  <c r="AJ21" i="25"/>
  <c r="AL21" i="25"/>
  <c r="AG22" i="25"/>
  <c r="AH22" i="25"/>
  <c r="AI22" i="25"/>
  <c r="AJ22" i="25"/>
  <c r="AL22" i="25"/>
  <c r="AG23" i="25"/>
  <c r="AH23" i="25"/>
  <c r="AI23" i="25"/>
  <c r="AJ23" i="25"/>
  <c r="AL23" i="25"/>
  <c r="AG24" i="25"/>
  <c r="AH24" i="25"/>
  <c r="AI24" i="25"/>
  <c r="AJ24" i="25"/>
  <c r="AL24" i="25"/>
  <c r="AG25" i="25"/>
  <c r="AH25" i="25"/>
  <c r="AI25" i="25"/>
  <c r="AJ25" i="25"/>
  <c r="AL25" i="25"/>
  <c r="AG26" i="25"/>
  <c r="AH26" i="25"/>
  <c r="AI26" i="25"/>
  <c r="AJ26" i="25"/>
  <c r="AL26" i="25"/>
  <c r="AG27" i="25"/>
  <c r="AH27" i="25"/>
  <c r="AI27" i="25"/>
  <c r="AJ27" i="25"/>
  <c r="AL27" i="25"/>
  <c r="AG28" i="25"/>
  <c r="AH28" i="25"/>
  <c r="AI28" i="25"/>
  <c r="AJ28" i="25"/>
  <c r="AL28" i="25"/>
  <c r="AG29" i="25"/>
  <c r="AH29" i="25"/>
  <c r="AI29" i="25"/>
  <c r="AJ29" i="25"/>
  <c r="AL29" i="25"/>
  <c r="AG30" i="25"/>
  <c r="AH30" i="25"/>
  <c r="AI30" i="25"/>
  <c r="AJ30" i="25"/>
  <c r="AL30" i="25"/>
  <c r="AG31" i="25"/>
  <c r="AH31" i="25"/>
  <c r="AI31" i="25"/>
  <c r="AJ31" i="25"/>
  <c r="AL31" i="25"/>
  <c r="AG32" i="25"/>
  <c r="AH32" i="25"/>
  <c r="AI32" i="25"/>
  <c r="AJ32" i="25"/>
  <c r="AL32" i="25"/>
  <c r="AG33" i="25"/>
  <c r="AH33" i="25"/>
  <c r="AI33" i="25"/>
  <c r="AJ33" i="25"/>
  <c r="AL33" i="25"/>
  <c r="AG34" i="25"/>
  <c r="AH34" i="25"/>
  <c r="AI34" i="25"/>
  <c r="AJ34" i="25"/>
  <c r="AL34" i="25"/>
  <c r="AG35" i="25"/>
  <c r="AH35" i="25"/>
  <c r="AI35" i="25"/>
  <c r="AJ35" i="25"/>
  <c r="AL35" i="25"/>
  <c r="AG36" i="25"/>
  <c r="AH36" i="25"/>
  <c r="AI36" i="25"/>
  <c r="AJ36" i="25"/>
  <c r="AL36" i="25"/>
  <c r="AG37" i="25"/>
  <c r="AH37" i="25"/>
  <c r="AI37" i="25"/>
  <c r="AJ37" i="25"/>
  <c r="AL37" i="25"/>
  <c r="AG38" i="25"/>
  <c r="AH38" i="25"/>
  <c r="AI38" i="25"/>
  <c r="AJ38" i="25"/>
  <c r="AL38" i="25"/>
  <c r="AG39" i="25"/>
  <c r="AH39" i="25"/>
  <c r="AI39" i="25"/>
  <c r="AJ39" i="25"/>
  <c r="AL39" i="25"/>
  <c r="AG40" i="25"/>
  <c r="AH40" i="25"/>
  <c r="AI40" i="25"/>
  <c r="AJ40" i="25"/>
  <c r="AL40" i="25"/>
  <c r="AG41" i="25"/>
  <c r="AH41" i="25"/>
  <c r="AI41" i="25"/>
  <c r="AJ41" i="25"/>
  <c r="AL41" i="25"/>
  <c r="AG42" i="25"/>
  <c r="AH42" i="25"/>
  <c r="AI42" i="25"/>
  <c r="AJ42" i="25"/>
  <c r="AL42" i="25"/>
  <c r="AG43" i="25"/>
  <c r="AH43" i="25"/>
  <c r="AI43" i="25"/>
  <c r="AJ43" i="25"/>
  <c r="AL43" i="25"/>
  <c r="AG44" i="25"/>
  <c r="AH44" i="25"/>
  <c r="AI44" i="25"/>
  <c r="AJ44" i="25"/>
  <c r="AL44" i="25"/>
  <c r="AG45" i="25"/>
  <c r="AH45" i="25"/>
  <c r="AI45" i="25"/>
  <c r="AJ45" i="25"/>
  <c r="AL45" i="25"/>
  <c r="AG46" i="25"/>
  <c r="AH46" i="25"/>
  <c r="AI46" i="25"/>
  <c r="AJ46" i="25"/>
  <c r="AL46" i="25"/>
  <c r="AG47" i="25"/>
  <c r="AH47" i="25"/>
  <c r="AI47" i="25"/>
  <c r="AJ47" i="25"/>
  <c r="AL47" i="25"/>
  <c r="AG48" i="25"/>
  <c r="AH48" i="25"/>
  <c r="AI48" i="25"/>
  <c r="AJ48" i="25"/>
  <c r="AL48" i="25"/>
  <c r="AG49" i="25"/>
  <c r="AH49" i="25"/>
  <c r="AI49" i="25"/>
  <c r="AJ49" i="25"/>
  <c r="AL49" i="25"/>
  <c r="AG50" i="25"/>
  <c r="AH50" i="25"/>
  <c r="AI50" i="25"/>
  <c r="AJ50" i="25"/>
  <c r="AL50" i="25"/>
  <c r="AG51" i="25"/>
  <c r="AH51" i="25"/>
  <c r="AI51" i="25"/>
  <c r="AJ51" i="25"/>
  <c r="AL51" i="25"/>
  <c r="AG52" i="25"/>
  <c r="AH52" i="25"/>
  <c r="AI52" i="25"/>
  <c r="AJ52" i="25"/>
  <c r="AL52" i="25"/>
  <c r="AG53" i="25"/>
  <c r="AH53" i="25"/>
  <c r="AI53" i="25"/>
  <c r="AJ53" i="25"/>
  <c r="AL53" i="25"/>
  <c r="AG54" i="25"/>
  <c r="AH54" i="25"/>
  <c r="AI54" i="25"/>
  <c r="AJ54" i="25"/>
  <c r="AL54" i="25"/>
  <c r="AG55" i="25"/>
  <c r="AH55" i="25"/>
  <c r="AI55" i="25"/>
  <c r="AJ55" i="25"/>
  <c r="AL55" i="25"/>
  <c r="AL5" i="25"/>
  <c r="AJ5" i="25"/>
  <c r="AI5" i="25"/>
  <c r="AH5" i="25"/>
  <c r="AG5" i="25"/>
  <c r="AL3" i="25"/>
  <c r="AK3" i="25"/>
  <c r="AJ3" i="25"/>
  <c r="AI3" i="25"/>
  <c r="AH3" i="25"/>
  <c r="AG3" i="25"/>
  <c r="N6" i="25"/>
  <c r="O6" i="25"/>
  <c r="P6" i="25"/>
  <c r="Q6" i="25"/>
  <c r="S6" i="25"/>
  <c r="N7" i="25"/>
  <c r="O7" i="25"/>
  <c r="P7" i="25"/>
  <c r="Q7" i="25"/>
  <c r="S7" i="25"/>
  <c r="N8" i="25"/>
  <c r="O8" i="25"/>
  <c r="P8" i="25"/>
  <c r="Q8" i="25"/>
  <c r="S8" i="25"/>
  <c r="N9" i="25"/>
  <c r="O9" i="25"/>
  <c r="P9" i="25"/>
  <c r="Q9" i="25"/>
  <c r="S9" i="25"/>
  <c r="N10" i="25"/>
  <c r="O10" i="25"/>
  <c r="P10" i="25"/>
  <c r="Q10" i="25"/>
  <c r="S10" i="25"/>
  <c r="N11" i="25"/>
  <c r="O11" i="25"/>
  <c r="P11" i="25"/>
  <c r="Q11" i="25"/>
  <c r="S11" i="25"/>
  <c r="N12" i="25"/>
  <c r="O12" i="25"/>
  <c r="P12" i="25"/>
  <c r="Q12" i="25"/>
  <c r="S12" i="25"/>
  <c r="N13" i="25"/>
  <c r="O13" i="25"/>
  <c r="P13" i="25"/>
  <c r="Q13" i="25"/>
  <c r="S13" i="25"/>
  <c r="N14" i="25"/>
  <c r="O14" i="25"/>
  <c r="P14" i="25"/>
  <c r="Q14" i="25"/>
  <c r="S14" i="25"/>
  <c r="N15" i="25"/>
  <c r="O15" i="25"/>
  <c r="P15" i="25"/>
  <c r="Q15" i="25"/>
  <c r="S15" i="25"/>
  <c r="N16" i="25"/>
  <c r="O16" i="25"/>
  <c r="P16" i="25"/>
  <c r="Q16" i="25"/>
  <c r="S16" i="25"/>
  <c r="N17" i="25"/>
  <c r="O17" i="25"/>
  <c r="P17" i="25"/>
  <c r="Q17" i="25"/>
  <c r="S17" i="25"/>
  <c r="N18" i="25"/>
  <c r="O18" i="25"/>
  <c r="P18" i="25"/>
  <c r="Q18" i="25"/>
  <c r="S18" i="25"/>
  <c r="N19" i="25"/>
  <c r="O19" i="25"/>
  <c r="P19" i="25"/>
  <c r="Q19" i="25"/>
  <c r="S19" i="25"/>
  <c r="N20" i="25"/>
  <c r="O20" i="25"/>
  <c r="P20" i="25"/>
  <c r="Q20" i="25"/>
  <c r="S20" i="25"/>
  <c r="N21" i="25"/>
  <c r="O21" i="25"/>
  <c r="P21" i="25"/>
  <c r="Q21" i="25"/>
  <c r="S21" i="25"/>
  <c r="N22" i="25"/>
  <c r="O22" i="25"/>
  <c r="P22" i="25"/>
  <c r="Q22" i="25"/>
  <c r="S22" i="25"/>
  <c r="N23" i="25"/>
  <c r="O23" i="25"/>
  <c r="P23" i="25"/>
  <c r="Q23" i="25"/>
  <c r="S23" i="25"/>
  <c r="N24" i="25"/>
  <c r="O24" i="25"/>
  <c r="P24" i="25"/>
  <c r="Q24" i="25"/>
  <c r="S24" i="25"/>
  <c r="N25" i="25"/>
  <c r="O25" i="25"/>
  <c r="P25" i="25"/>
  <c r="Q25" i="25"/>
  <c r="S25" i="25"/>
  <c r="N26" i="25"/>
  <c r="O26" i="25"/>
  <c r="P26" i="25"/>
  <c r="Q26" i="25"/>
  <c r="S26" i="25"/>
  <c r="N27" i="25"/>
  <c r="O27" i="25"/>
  <c r="P27" i="25"/>
  <c r="Q27" i="25"/>
  <c r="S27" i="25"/>
  <c r="N28" i="25"/>
  <c r="O28" i="25"/>
  <c r="P28" i="25"/>
  <c r="Q28" i="25"/>
  <c r="S28" i="25"/>
  <c r="N29" i="25"/>
  <c r="O29" i="25"/>
  <c r="P29" i="25"/>
  <c r="Q29" i="25"/>
  <c r="S29" i="25"/>
  <c r="N30" i="25"/>
  <c r="O30" i="25"/>
  <c r="P30" i="25"/>
  <c r="Q30" i="25"/>
  <c r="S30" i="25"/>
  <c r="N31" i="25"/>
  <c r="O31" i="25"/>
  <c r="P31" i="25"/>
  <c r="Q31" i="25"/>
  <c r="S31" i="25"/>
  <c r="N32" i="25"/>
  <c r="O32" i="25"/>
  <c r="P32" i="25"/>
  <c r="Q32" i="25"/>
  <c r="S32" i="25"/>
  <c r="N33" i="25"/>
  <c r="O33" i="25"/>
  <c r="P33" i="25"/>
  <c r="Q33" i="25"/>
  <c r="S33" i="25"/>
  <c r="N34" i="25"/>
  <c r="O34" i="25"/>
  <c r="P34" i="25"/>
  <c r="Q34" i="25"/>
  <c r="S34" i="25"/>
  <c r="N35" i="25"/>
  <c r="O35" i="25"/>
  <c r="P35" i="25"/>
  <c r="Q35" i="25"/>
  <c r="S35" i="25"/>
  <c r="N36" i="25"/>
  <c r="O36" i="25"/>
  <c r="P36" i="25"/>
  <c r="Q36" i="25"/>
  <c r="S36" i="25"/>
  <c r="N37" i="25"/>
  <c r="O37" i="25"/>
  <c r="P37" i="25"/>
  <c r="Q37" i="25"/>
  <c r="S37" i="25"/>
  <c r="N38" i="25"/>
  <c r="O38" i="25"/>
  <c r="P38" i="25"/>
  <c r="Q38" i="25"/>
  <c r="S38" i="25"/>
  <c r="N39" i="25"/>
  <c r="O39" i="25"/>
  <c r="P39" i="25"/>
  <c r="Q39" i="25"/>
  <c r="S39" i="25"/>
  <c r="N40" i="25"/>
  <c r="O40" i="25"/>
  <c r="P40" i="25"/>
  <c r="Q40" i="25"/>
  <c r="S40" i="25"/>
  <c r="N41" i="25"/>
  <c r="O41" i="25"/>
  <c r="P41" i="25"/>
  <c r="Q41" i="25"/>
  <c r="S41" i="25"/>
  <c r="N42" i="25"/>
  <c r="O42" i="25"/>
  <c r="P42" i="25"/>
  <c r="Q42" i="25"/>
  <c r="S42" i="25"/>
  <c r="N43" i="25"/>
  <c r="O43" i="25"/>
  <c r="P43" i="25"/>
  <c r="Q43" i="25"/>
  <c r="S43" i="25"/>
  <c r="N44" i="25"/>
  <c r="O44" i="25"/>
  <c r="P44" i="25"/>
  <c r="Q44" i="25"/>
  <c r="S44" i="25"/>
  <c r="N45" i="25"/>
  <c r="O45" i="25"/>
  <c r="P45" i="25"/>
  <c r="Q45" i="25"/>
  <c r="S45" i="25"/>
  <c r="N46" i="25"/>
  <c r="O46" i="25"/>
  <c r="P46" i="25"/>
  <c r="Q46" i="25"/>
  <c r="S46" i="25"/>
  <c r="N47" i="25"/>
  <c r="O47" i="25"/>
  <c r="P47" i="25"/>
  <c r="Q47" i="25"/>
  <c r="S47" i="25"/>
  <c r="N48" i="25"/>
  <c r="O48" i="25"/>
  <c r="P48" i="25"/>
  <c r="Q48" i="25"/>
  <c r="S48" i="25"/>
  <c r="N49" i="25"/>
  <c r="O49" i="25"/>
  <c r="P49" i="25"/>
  <c r="Q49" i="25"/>
  <c r="S49" i="25"/>
  <c r="N50" i="25"/>
  <c r="O50" i="25"/>
  <c r="P50" i="25"/>
  <c r="Q50" i="25"/>
  <c r="S50" i="25"/>
  <c r="N51" i="25"/>
  <c r="O51" i="25"/>
  <c r="P51" i="25"/>
  <c r="Q51" i="25"/>
  <c r="S51" i="25"/>
  <c r="N52" i="25"/>
  <c r="O52" i="25"/>
  <c r="P52" i="25"/>
  <c r="Q52" i="25"/>
  <c r="S52" i="25"/>
  <c r="N53" i="25"/>
  <c r="O53" i="25"/>
  <c r="P53" i="25"/>
  <c r="Q53" i="25"/>
  <c r="S53" i="25"/>
  <c r="N54" i="25"/>
  <c r="O54" i="25"/>
  <c r="P54" i="25"/>
  <c r="Q54" i="25"/>
  <c r="S54" i="25"/>
  <c r="N55" i="25"/>
  <c r="O55" i="25"/>
  <c r="P55" i="25"/>
  <c r="Q55" i="25"/>
  <c r="S55" i="25"/>
  <c r="S5" i="25"/>
  <c r="S3" i="25"/>
  <c r="R3" i="25"/>
  <c r="Q5" i="25"/>
  <c r="Q3" i="25"/>
  <c r="P5" i="25"/>
  <c r="P3" i="25"/>
  <c r="O5" i="25"/>
  <c r="O3" i="25"/>
  <c r="N5" i="25"/>
  <c r="N3" i="25"/>
  <c r="Y6" i="25"/>
  <c r="Z6" i="25"/>
  <c r="Y7" i="25"/>
  <c r="Z7" i="25"/>
  <c r="Y8" i="25"/>
  <c r="Z8" i="25"/>
  <c r="Y9" i="25"/>
  <c r="Z9" i="25"/>
  <c r="Y10" i="25"/>
  <c r="Z10" i="25"/>
  <c r="Y11" i="25"/>
  <c r="Z11" i="25"/>
  <c r="Y12" i="25"/>
  <c r="Z12" i="25"/>
  <c r="Y13" i="25"/>
  <c r="Z13" i="25"/>
  <c r="Y14" i="25"/>
  <c r="Z14" i="25"/>
  <c r="Y15" i="25"/>
  <c r="Z15" i="25"/>
  <c r="Y16" i="25"/>
  <c r="Z16" i="25"/>
  <c r="Y17" i="25"/>
  <c r="Z17" i="25"/>
  <c r="Y18" i="25"/>
  <c r="Z18" i="25"/>
  <c r="Y19" i="25"/>
  <c r="Z19" i="25"/>
  <c r="Y20" i="25"/>
  <c r="Z20" i="25"/>
  <c r="Y21" i="25"/>
  <c r="Z21" i="25"/>
  <c r="Y22" i="25"/>
  <c r="Z22" i="25"/>
  <c r="Y23" i="25"/>
  <c r="Z23" i="25"/>
  <c r="Y24" i="25"/>
  <c r="Z24" i="25"/>
  <c r="Y25" i="25"/>
  <c r="Z25" i="25"/>
  <c r="Y26" i="25"/>
  <c r="Z26" i="25"/>
  <c r="Y27" i="25"/>
  <c r="Z27" i="25"/>
  <c r="Y28" i="25"/>
  <c r="Z28" i="25"/>
  <c r="Y29" i="25"/>
  <c r="Z29" i="25"/>
  <c r="Y30" i="25"/>
  <c r="Z30" i="25"/>
  <c r="Y31" i="25"/>
  <c r="Z31" i="25"/>
  <c r="Y32" i="25"/>
  <c r="Z32" i="25"/>
  <c r="Y33" i="25"/>
  <c r="Z33" i="25"/>
  <c r="Y34" i="25"/>
  <c r="Z34" i="25"/>
  <c r="Y35" i="25"/>
  <c r="Z35" i="25"/>
  <c r="Y36" i="25"/>
  <c r="Z36" i="25"/>
  <c r="Y37" i="25"/>
  <c r="Z37" i="25"/>
  <c r="Y38" i="25"/>
  <c r="Z38" i="25"/>
  <c r="Y39" i="25"/>
  <c r="Z39" i="25"/>
  <c r="Y40" i="25"/>
  <c r="Z40" i="25"/>
  <c r="Y41" i="25"/>
  <c r="Z41" i="25"/>
  <c r="Y42" i="25"/>
  <c r="Z42" i="25"/>
  <c r="Y43" i="25"/>
  <c r="Z43" i="25"/>
  <c r="Y44" i="25"/>
  <c r="Z44" i="25"/>
  <c r="Y45" i="25"/>
  <c r="Z45" i="25"/>
  <c r="Y46" i="25"/>
  <c r="Z46" i="25"/>
  <c r="Y47" i="25"/>
  <c r="Z47" i="25"/>
  <c r="Y48" i="25"/>
  <c r="Z48" i="25"/>
  <c r="Y49" i="25"/>
  <c r="Z49" i="25"/>
  <c r="Y50" i="25"/>
  <c r="Z50" i="25"/>
  <c r="Y51" i="25"/>
  <c r="Z51" i="25"/>
  <c r="Y52" i="25"/>
  <c r="Z52" i="25"/>
  <c r="Y53" i="25"/>
  <c r="Z53" i="25"/>
  <c r="Y54" i="25"/>
  <c r="Z54" i="25"/>
  <c r="Y55" i="25"/>
  <c r="Z55" i="25"/>
  <c r="Z5" i="25"/>
  <c r="Y5" i="25"/>
  <c r="U5" i="26" s="1"/>
  <c r="Z3" i="25"/>
  <c r="Y3" i="25"/>
  <c r="F6" i="25"/>
  <c r="G6" i="25"/>
  <c r="F7" i="25"/>
  <c r="G7" i="25"/>
  <c r="F8" i="25"/>
  <c r="G8" i="25"/>
  <c r="F9" i="25"/>
  <c r="G9" i="25"/>
  <c r="F10" i="25"/>
  <c r="G10" i="25"/>
  <c r="F11" i="25"/>
  <c r="G11" i="25"/>
  <c r="F12" i="25"/>
  <c r="G12" i="25"/>
  <c r="F13" i="25"/>
  <c r="G13" i="25"/>
  <c r="F14" i="25"/>
  <c r="G14" i="25"/>
  <c r="F15" i="25"/>
  <c r="G15" i="25"/>
  <c r="F16" i="25"/>
  <c r="G16" i="25"/>
  <c r="F17" i="25"/>
  <c r="G17" i="25"/>
  <c r="F18" i="25"/>
  <c r="G18" i="25"/>
  <c r="F19" i="25"/>
  <c r="G19" i="25"/>
  <c r="F20" i="25"/>
  <c r="G20" i="25"/>
  <c r="F21" i="25"/>
  <c r="G21" i="25"/>
  <c r="F22" i="25"/>
  <c r="G22" i="25"/>
  <c r="F23" i="25"/>
  <c r="G23" i="25"/>
  <c r="F24" i="25"/>
  <c r="G24" i="25"/>
  <c r="F25" i="25"/>
  <c r="G25" i="25"/>
  <c r="F26" i="25"/>
  <c r="G26" i="25"/>
  <c r="F27" i="25"/>
  <c r="G27" i="25"/>
  <c r="F28" i="25"/>
  <c r="G28" i="25"/>
  <c r="F29" i="25"/>
  <c r="G29" i="25"/>
  <c r="F30" i="25"/>
  <c r="G30" i="25"/>
  <c r="F31" i="25"/>
  <c r="G31" i="25"/>
  <c r="F32" i="25"/>
  <c r="G32" i="25"/>
  <c r="F33" i="25"/>
  <c r="G33" i="25"/>
  <c r="F34" i="25"/>
  <c r="G34" i="25"/>
  <c r="F35" i="25"/>
  <c r="G35" i="25"/>
  <c r="F36" i="25"/>
  <c r="G36" i="25"/>
  <c r="F37" i="25"/>
  <c r="G37" i="25"/>
  <c r="F38" i="25"/>
  <c r="G38" i="25"/>
  <c r="F39" i="25"/>
  <c r="G39" i="25"/>
  <c r="F40" i="25"/>
  <c r="G40" i="25"/>
  <c r="F41" i="25"/>
  <c r="G41" i="25"/>
  <c r="F42" i="25"/>
  <c r="G42" i="25"/>
  <c r="F43" i="25"/>
  <c r="G43" i="25"/>
  <c r="F44" i="25"/>
  <c r="G44" i="25"/>
  <c r="F45" i="25"/>
  <c r="G45" i="25"/>
  <c r="F46" i="25"/>
  <c r="G46" i="25"/>
  <c r="F47" i="25"/>
  <c r="G47" i="25"/>
  <c r="F48" i="25"/>
  <c r="G48" i="25"/>
  <c r="F49" i="25"/>
  <c r="G49" i="25"/>
  <c r="F50" i="25"/>
  <c r="G50" i="25"/>
  <c r="F51" i="25"/>
  <c r="G51" i="25"/>
  <c r="F52" i="25"/>
  <c r="G52" i="25"/>
  <c r="F53" i="25"/>
  <c r="G53" i="25"/>
  <c r="F54" i="25"/>
  <c r="G54" i="25"/>
  <c r="F55" i="25"/>
  <c r="G55" i="25"/>
  <c r="F3" i="25"/>
  <c r="G3" i="25"/>
  <c r="G5" i="25"/>
  <c r="O5" i="26" l="1"/>
  <c r="M5" i="26"/>
  <c r="N5" i="26"/>
  <c r="I54" i="26"/>
  <c r="I46" i="26"/>
  <c r="I48" i="26"/>
  <c r="I23" i="26"/>
  <c r="I56" i="26"/>
  <c r="I36" i="26"/>
  <c r="I33" i="26"/>
  <c r="I18" i="26"/>
  <c r="I27" i="26"/>
  <c r="L5" i="26"/>
  <c r="I52" i="26"/>
  <c r="I28" i="26"/>
  <c r="I31" i="26"/>
  <c r="I38" i="26"/>
  <c r="I41" i="26"/>
  <c r="I57" i="26"/>
  <c r="I42" i="26"/>
  <c r="I51" i="26"/>
  <c r="P9" i="26"/>
  <c r="P10" i="26"/>
  <c r="P11" i="26"/>
  <c r="P12" i="26"/>
  <c r="P13" i="26"/>
  <c r="P14" i="26"/>
  <c r="P15" i="26"/>
  <c r="P16" i="26"/>
  <c r="P17" i="26"/>
  <c r="P18" i="26"/>
  <c r="P19" i="26"/>
  <c r="P20" i="26"/>
  <c r="P21" i="26"/>
  <c r="P22" i="26"/>
  <c r="P23" i="26"/>
  <c r="P24" i="26"/>
  <c r="P25" i="26"/>
  <c r="P26" i="26"/>
  <c r="P27" i="26"/>
  <c r="P28" i="26"/>
  <c r="P29" i="26"/>
  <c r="P30" i="26"/>
  <c r="P31" i="26"/>
  <c r="P32" i="26"/>
  <c r="P33" i="26"/>
  <c r="P34" i="26"/>
  <c r="P35" i="26"/>
  <c r="P36" i="26"/>
  <c r="P37" i="26"/>
  <c r="P38" i="26"/>
  <c r="P39" i="26"/>
  <c r="P40" i="26"/>
  <c r="P41" i="26"/>
  <c r="P42" i="26"/>
  <c r="P43" i="26"/>
  <c r="P44" i="26"/>
  <c r="P45" i="26"/>
  <c r="P46" i="26"/>
  <c r="P47" i="26"/>
  <c r="P48" i="26"/>
  <c r="P49" i="26"/>
  <c r="P50" i="26"/>
  <c r="P51" i="26"/>
  <c r="P52" i="26"/>
  <c r="P53" i="26"/>
  <c r="P54" i="26"/>
  <c r="P55" i="26"/>
  <c r="P56" i="26"/>
  <c r="P57" i="26"/>
  <c r="P58" i="26"/>
  <c r="P59" i="26"/>
  <c r="I40" i="26"/>
  <c r="I16" i="26"/>
  <c r="I49" i="26"/>
  <c r="I32" i="26"/>
  <c r="I21" i="26"/>
  <c r="I45" i="26"/>
  <c r="I34" i="26"/>
  <c r="I43" i="26"/>
  <c r="Q5" i="26"/>
  <c r="I14" i="26"/>
  <c r="I58" i="26"/>
  <c r="I29" i="26"/>
  <c r="I12" i="26"/>
  <c r="I15" i="26"/>
  <c r="I39" i="26"/>
  <c r="I26" i="26"/>
  <c r="U10" i="26"/>
  <c r="U18" i="26"/>
  <c r="U26" i="26"/>
  <c r="U34" i="26"/>
  <c r="U42" i="26"/>
  <c r="U50" i="26"/>
  <c r="U58" i="26"/>
  <c r="U17" i="26"/>
  <c r="U25" i="26"/>
  <c r="U33" i="26"/>
  <c r="U41" i="26"/>
  <c r="U49" i="26"/>
  <c r="U16" i="26"/>
  <c r="U24" i="26"/>
  <c r="U32" i="26"/>
  <c r="U40" i="26"/>
  <c r="U48" i="26"/>
  <c r="U56" i="26"/>
  <c r="U30" i="26"/>
  <c r="U46" i="26"/>
  <c r="U54" i="26"/>
  <c r="U15" i="26"/>
  <c r="U23" i="26"/>
  <c r="U31" i="26"/>
  <c r="U39" i="26"/>
  <c r="U47" i="26"/>
  <c r="U55" i="26"/>
  <c r="U9" i="26"/>
  <c r="U14" i="26"/>
  <c r="U22" i="26"/>
  <c r="U38" i="26"/>
  <c r="U29" i="26"/>
  <c r="U44" i="26"/>
  <c r="U11" i="26"/>
  <c r="U45" i="26"/>
  <c r="U36" i="26"/>
  <c r="U20" i="26"/>
  <c r="U35" i="26"/>
  <c r="U21" i="26"/>
  <c r="U51" i="26"/>
  <c r="U12" i="26"/>
  <c r="U27" i="26"/>
  <c r="U59" i="26"/>
  <c r="U37" i="26"/>
  <c r="U52" i="26"/>
  <c r="U57" i="26"/>
  <c r="U13" i="26"/>
  <c r="U28" i="26"/>
  <c r="U43" i="26"/>
  <c r="U19" i="26"/>
  <c r="U53" i="26"/>
  <c r="V5" i="26"/>
  <c r="Y14" i="26"/>
  <c r="Y22" i="26"/>
  <c r="Y30" i="26"/>
  <c r="Y38" i="26"/>
  <c r="Y46" i="26"/>
  <c r="Y54" i="26"/>
  <c r="Y13" i="26"/>
  <c r="Y21" i="26"/>
  <c r="Y29" i="26"/>
  <c r="Y37" i="26"/>
  <c r="Y45" i="26"/>
  <c r="Y53" i="26"/>
  <c r="Y12" i="26"/>
  <c r="Y20" i="26"/>
  <c r="Y28" i="26"/>
  <c r="Y36" i="26"/>
  <c r="Y44" i="26"/>
  <c r="Y52" i="26"/>
  <c r="Y18" i="26"/>
  <c r="Y11" i="26"/>
  <c r="Y19" i="26"/>
  <c r="Y27" i="26"/>
  <c r="Y35" i="26"/>
  <c r="Y43" i="26"/>
  <c r="Y51" i="26"/>
  <c r="Y59" i="26"/>
  <c r="Y10" i="26"/>
  <c r="Y26" i="26"/>
  <c r="Y34" i="26"/>
  <c r="Y42" i="26"/>
  <c r="Y50" i="26"/>
  <c r="Y58" i="26"/>
  <c r="Y16" i="26"/>
  <c r="Y31" i="26"/>
  <c r="Y55" i="26"/>
  <c r="Y9" i="26"/>
  <c r="Y23" i="26"/>
  <c r="Y41" i="26"/>
  <c r="Y32" i="26"/>
  <c r="Y47" i="26"/>
  <c r="Y56" i="26"/>
  <c r="Y33" i="26"/>
  <c r="Y48" i="26"/>
  <c r="Y24" i="26"/>
  <c r="Y39" i="26"/>
  <c r="Y15" i="26"/>
  <c r="Y49" i="26"/>
  <c r="Y57" i="26"/>
  <c r="Y25" i="26"/>
  <c r="Y40" i="26"/>
  <c r="Y17" i="26"/>
  <c r="X13" i="26"/>
  <c r="X21" i="26"/>
  <c r="X29" i="26"/>
  <c r="X37" i="26"/>
  <c r="X45" i="26"/>
  <c r="X53" i="26"/>
  <c r="X9" i="26"/>
  <c r="X12" i="26"/>
  <c r="X20" i="26"/>
  <c r="X28" i="26"/>
  <c r="X36" i="26"/>
  <c r="X44" i="26"/>
  <c r="X52" i="26"/>
  <c r="X11" i="26"/>
  <c r="X19" i="26"/>
  <c r="X27" i="26"/>
  <c r="X35" i="26"/>
  <c r="X43" i="26"/>
  <c r="X51" i="26"/>
  <c r="X59" i="26"/>
  <c r="X25" i="26"/>
  <c r="X33" i="26"/>
  <c r="X41" i="26"/>
  <c r="X57" i="26"/>
  <c r="X10" i="26"/>
  <c r="X18" i="26"/>
  <c r="X26" i="26"/>
  <c r="X34" i="26"/>
  <c r="X42" i="26"/>
  <c r="X50" i="26"/>
  <c r="X58" i="26"/>
  <c r="X17" i="26"/>
  <c r="X49" i="26"/>
  <c r="X22" i="26"/>
  <c r="X23" i="26"/>
  <c r="X14" i="26"/>
  <c r="X48" i="26"/>
  <c r="X32" i="26"/>
  <c r="X47" i="26"/>
  <c r="X38" i="26"/>
  <c r="X56" i="26"/>
  <c r="X24" i="26"/>
  <c r="X39" i="26"/>
  <c r="X54" i="26"/>
  <c r="X15" i="26"/>
  <c r="X30" i="26"/>
  <c r="X40" i="26"/>
  <c r="X16" i="26"/>
  <c r="X31" i="26"/>
  <c r="X46" i="26"/>
  <c r="X55" i="26"/>
  <c r="W12" i="26"/>
  <c r="W20" i="26"/>
  <c r="W28" i="26"/>
  <c r="W36" i="26"/>
  <c r="W44" i="26"/>
  <c r="W52" i="26"/>
  <c r="W11" i="26"/>
  <c r="W19" i="26"/>
  <c r="W27" i="26"/>
  <c r="W35" i="26"/>
  <c r="W43" i="26"/>
  <c r="W51" i="26"/>
  <c r="W10" i="26"/>
  <c r="W18" i="26"/>
  <c r="W26" i="26"/>
  <c r="W34" i="26"/>
  <c r="W42" i="26"/>
  <c r="W50" i="26"/>
  <c r="W58" i="26"/>
  <c r="W16" i="26"/>
  <c r="W48" i="26"/>
  <c r="W17" i="26"/>
  <c r="W25" i="26"/>
  <c r="W33" i="26"/>
  <c r="W41" i="26"/>
  <c r="W49" i="26"/>
  <c r="W57" i="26"/>
  <c r="W24" i="26"/>
  <c r="W32" i="26"/>
  <c r="W40" i="26"/>
  <c r="W56" i="26"/>
  <c r="W13" i="26"/>
  <c r="W47" i="26"/>
  <c r="W29" i="26"/>
  <c r="W23" i="26"/>
  <c r="W38" i="26"/>
  <c r="W53" i="26"/>
  <c r="W9" i="26"/>
  <c r="W14" i="26"/>
  <c r="W39" i="26"/>
  <c r="W54" i="26"/>
  <c r="W15" i="26"/>
  <c r="W30" i="26"/>
  <c r="W45" i="26"/>
  <c r="W21" i="26"/>
  <c r="W59" i="26"/>
  <c r="W31" i="26"/>
  <c r="W46" i="26"/>
  <c r="W55" i="26"/>
  <c r="W22" i="26"/>
  <c r="W37" i="26"/>
  <c r="F16" i="26"/>
  <c r="F24" i="26"/>
  <c r="F32" i="26"/>
  <c r="F40" i="26"/>
  <c r="F48" i="26"/>
  <c r="F56" i="26"/>
  <c r="F15" i="26"/>
  <c r="F23" i="26"/>
  <c r="F31" i="26"/>
  <c r="F39" i="26"/>
  <c r="F47" i="26"/>
  <c r="F55" i="26"/>
  <c r="F12" i="26"/>
  <c r="F18" i="26"/>
  <c r="F38" i="26"/>
  <c r="F44" i="26"/>
  <c r="F50" i="26"/>
  <c r="F29" i="26"/>
  <c r="F35" i="26"/>
  <c r="F41" i="26"/>
  <c r="F14" i="26"/>
  <c r="F20" i="26"/>
  <c r="F26" i="26"/>
  <c r="F46" i="26"/>
  <c r="F52" i="26"/>
  <c r="F59" i="26"/>
  <c r="F9" i="26"/>
  <c r="F11" i="26"/>
  <c r="F17" i="26"/>
  <c r="F37" i="26"/>
  <c r="F43" i="26"/>
  <c r="F49" i="26"/>
  <c r="F22" i="26"/>
  <c r="F28" i="26"/>
  <c r="F34" i="26"/>
  <c r="F27" i="26"/>
  <c r="F58" i="26"/>
  <c r="F45" i="26"/>
  <c r="F13" i="26"/>
  <c r="F25" i="26"/>
  <c r="F53" i="26"/>
  <c r="F21" i="26"/>
  <c r="F33" i="26"/>
  <c r="F54" i="26"/>
  <c r="F30" i="26"/>
  <c r="F42" i="26"/>
  <c r="F51" i="26"/>
  <c r="F57" i="26"/>
  <c r="F36" i="26"/>
  <c r="F10" i="26"/>
  <c r="F19" i="26"/>
  <c r="E5" i="26"/>
  <c r="X6" i="25"/>
  <c r="X7" i="25"/>
  <c r="X8" i="25"/>
  <c r="X9" i="25"/>
  <c r="X10" i="25"/>
  <c r="X11" i="25"/>
  <c r="X12" i="25"/>
  <c r="X13" i="25"/>
  <c r="X14" i="25"/>
  <c r="X15" i="25"/>
  <c r="X16" i="25"/>
  <c r="X17" i="25"/>
  <c r="X18" i="25"/>
  <c r="X19" i="25"/>
  <c r="X20" i="25"/>
  <c r="X21" i="25"/>
  <c r="X22" i="25"/>
  <c r="X23" i="25"/>
  <c r="X24" i="25"/>
  <c r="X25" i="25"/>
  <c r="X26" i="25"/>
  <c r="X27" i="25"/>
  <c r="X28" i="25"/>
  <c r="X29" i="25"/>
  <c r="X30" i="25"/>
  <c r="X31" i="25"/>
  <c r="X32" i="25"/>
  <c r="X33" i="25"/>
  <c r="X34" i="25"/>
  <c r="X35" i="25"/>
  <c r="X36" i="25"/>
  <c r="X37" i="25"/>
  <c r="X38" i="25"/>
  <c r="X39" i="25"/>
  <c r="X40" i="25"/>
  <c r="X41" i="25"/>
  <c r="X42" i="25"/>
  <c r="X43" i="25"/>
  <c r="X44" i="25"/>
  <c r="X45" i="25"/>
  <c r="X46" i="25"/>
  <c r="X47" i="25"/>
  <c r="X48" i="25"/>
  <c r="X49" i="25"/>
  <c r="X50" i="25"/>
  <c r="X51" i="25"/>
  <c r="X52" i="25"/>
  <c r="X53" i="25"/>
  <c r="X54" i="25"/>
  <c r="X55" i="25"/>
  <c r="X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" i="25"/>
  <c r="F5" i="25"/>
  <c r="D5" i="26" s="1"/>
  <c r="M15" i="26" l="1"/>
  <c r="M20" i="26"/>
  <c r="M23" i="26"/>
  <c r="M25" i="26"/>
  <c r="M28" i="26"/>
  <c r="M30" i="26"/>
  <c r="M32" i="26"/>
  <c r="M35" i="26"/>
  <c r="M37" i="26"/>
  <c r="M40" i="26"/>
  <c r="M43" i="26"/>
  <c r="M46" i="26"/>
  <c r="M48" i="26"/>
  <c r="M51" i="26"/>
  <c r="M54" i="26"/>
  <c r="M56" i="26"/>
  <c r="M59" i="26"/>
  <c r="M10" i="26"/>
  <c r="M11" i="26"/>
  <c r="M12" i="26"/>
  <c r="M13" i="26"/>
  <c r="M14" i="26"/>
  <c r="M16" i="26"/>
  <c r="M17" i="26"/>
  <c r="M18" i="26"/>
  <c r="M21" i="26"/>
  <c r="M22" i="26"/>
  <c r="M24" i="26"/>
  <c r="M26" i="26"/>
  <c r="M29" i="26"/>
  <c r="M31" i="26"/>
  <c r="M34" i="26"/>
  <c r="M38" i="26"/>
  <c r="M41" i="26"/>
  <c r="M44" i="26"/>
  <c r="M47" i="26"/>
  <c r="M50" i="26"/>
  <c r="M53" i="26"/>
  <c r="M57" i="26"/>
  <c r="M9" i="26"/>
  <c r="M19" i="26"/>
  <c r="M27" i="26"/>
  <c r="M33" i="26"/>
  <c r="M36" i="26"/>
  <c r="M39" i="26"/>
  <c r="M42" i="26"/>
  <c r="M45" i="26"/>
  <c r="M49" i="26"/>
  <c r="M52" i="26"/>
  <c r="M55" i="26"/>
  <c r="M58" i="26"/>
  <c r="Q10" i="26"/>
  <c r="Q11" i="26"/>
  <c r="Q12" i="26"/>
  <c r="Q13" i="26"/>
  <c r="Q14" i="26"/>
  <c r="Q15" i="26"/>
  <c r="Q16" i="26"/>
  <c r="Q17" i="26"/>
  <c r="Q18" i="26"/>
  <c r="Q19" i="26"/>
  <c r="Q20" i="26"/>
  <c r="Q21" i="26"/>
  <c r="Q22" i="26"/>
  <c r="Q23" i="26"/>
  <c r="Q24" i="26"/>
  <c r="Q25" i="26"/>
  <c r="Q26" i="26"/>
  <c r="Q27" i="26"/>
  <c r="Q28" i="26"/>
  <c r="Q29" i="26"/>
  <c r="Q30" i="26"/>
  <c r="Q31" i="26"/>
  <c r="Q32" i="26"/>
  <c r="Q33" i="26"/>
  <c r="Q34" i="26"/>
  <c r="Q35" i="26"/>
  <c r="Q36" i="26"/>
  <c r="Q37" i="26"/>
  <c r="Q38" i="26"/>
  <c r="Q39" i="26"/>
  <c r="Q40" i="26"/>
  <c r="Q41" i="26"/>
  <c r="Q42" i="26"/>
  <c r="Q43" i="26"/>
  <c r="Q44" i="26"/>
  <c r="Q45" i="26"/>
  <c r="Q46" i="26"/>
  <c r="Q47" i="26"/>
  <c r="Q48" i="26"/>
  <c r="Q49" i="26"/>
  <c r="Q50" i="26"/>
  <c r="Q51" i="26"/>
  <c r="Q52" i="26"/>
  <c r="Q53" i="26"/>
  <c r="Q54" i="26"/>
  <c r="Q55" i="26"/>
  <c r="Q56" i="26"/>
  <c r="Q57" i="26"/>
  <c r="Q58" i="26"/>
  <c r="Q59" i="26"/>
  <c r="Q9" i="26"/>
  <c r="N14" i="26"/>
  <c r="N18" i="26"/>
  <c r="N21" i="26"/>
  <c r="N24" i="26"/>
  <c r="N27" i="26"/>
  <c r="N31" i="26"/>
  <c r="N34" i="26"/>
  <c r="N37" i="26"/>
  <c r="N40" i="26"/>
  <c r="N42" i="26"/>
  <c r="N45" i="26"/>
  <c r="N48" i="26"/>
  <c r="N51" i="26"/>
  <c r="N53" i="26"/>
  <c r="N55" i="26"/>
  <c r="N57" i="26"/>
  <c r="N11" i="26"/>
  <c r="N15" i="26"/>
  <c r="N17" i="26"/>
  <c r="N20" i="26"/>
  <c r="N23" i="26"/>
  <c r="N26" i="26"/>
  <c r="N29" i="26"/>
  <c r="N33" i="26"/>
  <c r="N36" i="26"/>
  <c r="N38" i="26"/>
  <c r="N41" i="26"/>
  <c r="N44" i="26"/>
  <c r="N47" i="26"/>
  <c r="N50" i="26"/>
  <c r="N54" i="26"/>
  <c r="N58" i="26"/>
  <c r="N10" i="26"/>
  <c r="N12" i="26"/>
  <c r="N13" i="26"/>
  <c r="N16" i="26"/>
  <c r="N19" i="26"/>
  <c r="N22" i="26"/>
  <c r="N25" i="26"/>
  <c r="N28" i="26"/>
  <c r="N30" i="26"/>
  <c r="N32" i="26"/>
  <c r="N35" i="26"/>
  <c r="N39" i="26"/>
  <c r="N43" i="26"/>
  <c r="N46" i="26"/>
  <c r="N49" i="26"/>
  <c r="N52" i="26"/>
  <c r="N56" i="26"/>
  <c r="N59" i="26"/>
  <c r="N9" i="26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1" i="26"/>
  <c r="L42" i="26"/>
  <c r="L43" i="26"/>
  <c r="L44" i="26"/>
  <c r="L45" i="26"/>
  <c r="L46" i="26"/>
  <c r="L47" i="26"/>
  <c r="L48" i="26"/>
  <c r="L49" i="26"/>
  <c r="L50" i="26"/>
  <c r="L51" i="26"/>
  <c r="L52" i="26"/>
  <c r="L53" i="26"/>
  <c r="L54" i="26"/>
  <c r="L55" i="26"/>
  <c r="L56" i="26"/>
  <c r="L57" i="26"/>
  <c r="L58" i="26"/>
  <c r="L59" i="26"/>
  <c r="O9" i="26"/>
  <c r="O10" i="26"/>
  <c r="O16" i="26"/>
  <c r="O22" i="26"/>
  <c r="O28" i="26"/>
  <c r="O34" i="26"/>
  <c r="O40" i="26"/>
  <c r="O46" i="26"/>
  <c r="O52" i="26"/>
  <c r="O58" i="26"/>
  <c r="O11" i="26"/>
  <c r="O17" i="26"/>
  <c r="O23" i="26"/>
  <c r="O29" i="26"/>
  <c r="O35" i="26"/>
  <c r="O41" i="26"/>
  <c r="O47" i="26"/>
  <c r="O53" i="26"/>
  <c r="O59" i="26"/>
  <c r="O18" i="26"/>
  <c r="O36" i="26"/>
  <c r="O54" i="26"/>
  <c r="O13" i="26"/>
  <c r="O25" i="26"/>
  <c r="O31" i="26"/>
  <c r="O43" i="26"/>
  <c r="O55" i="26"/>
  <c r="O14" i="26"/>
  <c r="O20" i="26"/>
  <c r="O26" i="26"/>
  <c r="O32" i="26"/>
  <c r="O38" i="26"/>
  <c r="O44" i="26"/>
  <c r="O50" i="26"/>
  <c r="O56" i="26"/>
  <c r="O15" i="26"/>
  <c r="O21" i="26"/>
  <c r="O27" i="26"/>
  <c r="O33" i="26"/>
  <c r="O39" i="26"/>
  <c r="O45" i="26"/>
  <c r="O51" i="26"/>
  <c r="O57" i="26"/>
  <c r="O12" i="26"/>
  <c r="O24" i="26"/>
  <c r="O30" i="26"/>
  <c r="O42" i="26"/>
  <c r="O48" i="26"/>
  <c r="O19" i="26"/>
  <c r="O37" i="26"/>
  <c r="O49" i="26"/>
  <c r="V11" i="26"/>
  <c r="V19" i="26"/>
  <c r="V27" i="26"/>
  <c r="V35" i="26"/>
  <c r="V43" i="26"/>
  <c r="V51" i="26"/>
  <c r="V59" i="26"/>
  <c r="V10" i="26"/>
  <c r="V18" i="26"/>
  <c r="V26" i="26"/>
  <c r="V34" i="26"/>
  <c r="V42" i="26"/>
  <c r="V50" i="26"/>
  <c r="V17" i="26"/>
  <c r="V25" i="26"/>
  <c r="V33" i="26"/>
  <c r="V41" i="26"/>
  <c r="V49" i="26"/>
  <c r="V57" i="26"/>
  <c r="V9" i="26"/>
  <c r="V15" i="26"/>
  <c r="V23" i="26"/>
  <c r="V31" i="26"/>
  <c r="V39" i="26"/>
  <c r="V16" i="26"/>
  <c r="V24" i="26"/>
  <c r="V32" i="26"/>
  <c r="V40" i="26"/>
  <c r="V48" i="26"/>
  <c r="V56" i="26"/>
  <c r="V47" i="26"/>
  <c r="V55" i="26"/>
  <c r="V38" i="26"/>
  <c r="V53" i="26"/>
  <c r="V54" i="26"/>
  <c r="V30" i="26"/>
  <c r="V14" i="26"/>
  <c r="V29" i="26"/>
  <c r="V44" i="26"/>
  <c r="V58" i="26"/>
  <c r="V20" i="26"/>
  <c r="V45" i="26"/>
  <c r="V21" i="26"/>
  <c r="V36" i="26"/>
  <c r="V12" i="26"/>
  <c r="V46" i="26"/>
  <c r="V22" i="26"/>
  <c r="V37" i="26"/>
  <c r="V52" i="26"/>
  <c r="V13" i="26"/>
  <c r="V28" i="26"/>
  <c r="E15" i="26"/>
  <c r="E23" i="26"/>
  <c r="E31" i="26"/>
  <c r="E39" i="26"/>
  <c r="E47" i="26"/>
  <c r="E55" i="26"/>
  <c r="E14" i="26"/>
  <c r="E22" i="26"/>
  <c r="E30" i="26"/>
  <c r="E38" i="26"/>
  <c r="E46" i="26"/>
  <c r="E54" i="26"/>
  <c r="E29" i="26"/>
  <c r="E35" i="26"/>
  <c r="E41" i="26"/>
  <c r="E20" i="26"/>
  <c r="E26" i="26"/>
  <c r="E32" i="26"/>
  <c r="E52" i="26"/>
  <c r="E59" i="26"/>
  <c r="E11" i="26"/>
  <c r="E17" i="26"/>
  <c r="E37" i="26"/>
  <c r="E43" i="26"/>
  <c r="E49" i="26"/>
  <c r="E28" i="26"/>
  <c r="E34" i="26"/>
  <c r="E40" i="26"/>
  <c r="E58" i="26"/>
  <c r="E9" i="26"/>
  <c r="E13" i="26"/>
  <c r="E19" i="26"/>
  <c r="E25" i="26"/>
  <c r="E45" i="26"/>
  <c r="E51" i="26"/>
  <c r="E36" i="26"/>
  <c r="E48" i="26"/>
  <c r="E12" i="26"/>
  <c r="E24" i="26"/>
  <c r="E53" i="26"/>
  <c r="E21" i="26"/>
  <c r="E33" i="26"/>
  <c r="E56" i="26"/>
  <c r="E42" i="26"/>
  <c r="E50" i="26"/>
  <c r="E57" i="26"/>
  <c r="E10" i="26"/>
  <c r="E18" i="26"/>
  <c r="E16" i="26"/>
  <c r="E44" i="26"/>
  <c r="E27" i="26"/>
  <c r="D14" i="26"/>
  <c r="D22" i="26"/>
  <c r="D30" i="26"/>
  <c r="D38" i="26"/>
  <c r="D46" i="26"/>
  <c r="D54" i="26"/>
  <c r="D9" i="26"/>
  <c r="D13" i="26"/>
  <c r="D21" i="26"/>
  <c r="D29" i="26"/>
  <c r="D37" i="26"/>
  <c r="D45" i="26"/>
  <c r="D53" i="26"/>
  <c r="D20" i="26"/>
  <c r="D26" i="26"/>
  <c r="D32" i="26"/>
  <c r="D52" i="26"/>
  <c r="D59" i="26"/>
  <c r="D11" i="26"/>
  <c r="D17" i="26"/>
  <c r="D23" i="26"/>
  <c r="D43" i="26"/>
  <c r="D49" i="26"/>
  <c r="D55" i="26"/>
  <c r="D28" i="26"/>
  <c r="D34" i="26"/>
  <c r="D40" i="26"/>
  <c r="D58" i="26"/>
  <c r="D19" i="26"/>
  <c r="D25" i="26"/>
  <c r="D31" i="26"/>
  <c r="D51" i="26"/>
  <c r="D10" i="26"/>
  <c r="D16" i="26"/>
  <c r="D36" i="26"/>
  <c r="D42" i="26"/>
  <c r="D48" i="26"/>
  <c r="D15" i="26"/>
  <c r="D44" i="26"/>
  <c r="D33" i="26"/>
  <c r="D56" i="26"/>
  <c r="D41" i="26"/>
  <c r="D50" i="26"/>
  <c r="D57" i="26"/>
  <c r="D18" i="26"/>
  <c r="D27" i="26"/>
  <c r="D39" i="26"/>
  <c r="D12" i="26"/>
  <c r="D24" i="26"/>
  <c r="D35" i="26"/>
  <c r="D47" i="26"/>
  <c r="S43" i="26"/>
  <c r="AG7" i="26" s="1"/>
  <c r="AG6" i="26" s="1"/>
  <c r="B43" i="26"/>
  <c r="S19" i="26"/>
  <c r="B19" i="26"/>
  <c r="B9" i="26"/>
  <c r="S9" i="26"/>
  <c r="S53" i="26"/>
  <c r="B53" i="26"/>
  <c r="L7" i="26" s="1"/>
  <c r="L6" i="26" s="1"/>
  <c r="S45" i="26"/>
  <c r="B45" i="26"/>
  <c r="B37" i="26"/>
  <c r="S37" i="26"/>
  <c r="S29" i="26"/>
  <c r="B29" i="26"/>
  <c r="S21" i="26"/>
  <c r="B21" i="26"/>
  <c r="B13" i="26"/>
  <c r="S13" i="26"/>
  <c r="S52" i="26"/>
  <c r="B52" i="26"/>
  <c r="S44" i="26"/>
  <c r="B44" i="26"/>
  <c r="S36" i="26"/>
  <c r="B36" i="26"/>
  <c r="S28" i="26"/>
  <c r="B28" i="26"/>
  <c r="S20" i="26"/>
  <c r="B20" i="26"/>
  <c r="S12" i="26"/>
  <c r="B12" i="26"/>
  <c r="S51" i="26"/>
  <c r="B51" i="26"/>
  <c r="S58" i="26"/>
  <c r="B58" i="26"/>
  <c r="S42" i="26"/>
  <c r="B42" i="26"/>
  <c r="S18" i="26"/>
  <c r="B18" i="26"/>
  <c r="S56" i="26"/>
  <c r="B56" i="26"/>
  <c r="S48" i="26"/>
  <c r="B48" i="26"/>
  <c r="S40" i="26"/>
  <c r="B40" i="26"/>
  <c r="S32" i="26"/>
  <c r="B32" i="26"/>
  <c r="S24" i="26"/>
  <c r="B24" i="26"/>
  <c r="S16" i="26"/>
  <c r="B16" i="26"/>
  <c r="S50" i="26"/>
  <c r="B50" i="26"/>
  <c r="S34" i="26"/>
  <c r="B34" i="26"/>
  <c r="S26" i="26"/>
  <c r="W7" i="26" s="1"/>
  <c r="W6" i="26" s="1"/>
  <c r="B26" i="26"/>
  <c r="S10" i="26"/>
  <c r="B10" i="26"/>
  <c r="B57" i="26"/>
  <c r="S57" i="26"/>
  <c r="S25" i="26"/>
  <c r="B25" i="26"/>
  <c r="S55" i="26"/>
  <c r="B55" i="26"/>
  <c r="S47" i="26"/>
  <c r="AF7" i="26" s="1"/>
  <c r="AF6" i="26" s="1"/>
  <c r="B47" i="26"/>
  <c r="S39" i="26"/>
  <c r="B39" i="26"/>
  <c r="S31" i="26"/>
  <c r="B31" i="26"/>
  <c r="S23" i="26"/>
  <c r="B23" i="26"/>
  <c r="S15" i="26"/>
  <c r="B15" i="26"/>
  <c r="S59" i="26"/>
  <c r="B59" i="26"/>
  <c r="S35" i="26"/>
  <c r="B35" i="26"/>
  <c r="S27" i="26"/>
  <c r="B27" i="26"/>
  <c r="S11" i="26"/>
  <c r="B11" i="26"/>
  <c r="S49" i="26"/>
  <c r="B49" i="26"/>
  <c r="S41" i="26"/>
  <c r="B41" i="26"/>
  <c r="B33" i="26"/>
  <c r="S33" i="26"/>
  <c r="S17" i="26"/>
  <c r="B17" i="26"/>
  <c r="B54" i="26"/>
  <c r="S54" i="26"/>
  <c r="AC7" i="26" s="1"/>
  <c r="AC6" i="26" s="1"/>
  <c r="S46" i="26"/>
  <c r="B46" i="26"/>
  <c r="B38" i="26"/>
  <c r="S38" i="26"/>
  <c r="S30" i="26"/>
  <c r="B30" i="26"/>
  <c r="S22" i="26"/>
  <c r="B22" i="26"/>
  <c r="B14" i="26"/>
  <c r="S14" i="26"/>
  <c r="Q7" i="26" l="1"/>
  <c r="Q6" i="26" s="1"/>
  <c r="O7" i="26"/>
  <c r="O6" i="26" s="1"/>
  <c r="U7" i="26"/>
  <c r="U6" i="26" s="1"/>
  <c r="V7" i="26"/>
  <c r="V6" i="26" s="1"/>
  <c r="AA7" i="26"/>
  <c r="AA6" i="26" s="1"/>
  <c r="Z7" i="26"/>
  <c r="Z6" i="26" s="1"/>
  <c r="X7" i="26"/>
  <c r="X6" i="26" s="1"/>
  <c r="Y7" i="26"/>
  <c r="Y6" i="26" s="1"/>
  <c r="N7" i="26"/>
  <c r="N6" i="26" s="1"/>
  <c r="I7" i="26"/>
  <c r="I6" i="26" s="1"/>
  <c r="P7" i="26"/>
  <c r="P6" i="26" s="1"/>
  <c r="G7" i="26"/>
  <c r="G6" i="26" s="1"/>
  <c r="H7" i="26"/>
  <c r="H6" i="26" s="1"/>
  <c r="M7" i="26"/>
  <c r="M6" i="26" s="1"/>
  <c r="E7" i="26"/>
  <c r="E6" i="26" s="1"/>
  <c r="AE7" i="26"/>
  <c r="AE6" i="26" s="1"/>
  <c r="AD7" i="26"/>
  <c r="AD6" i="26" s="1"/>
  <c r="AL6" i="7"/>
  <c r="AO6" i="7"/>
  <c r="AR6" i="7"/>
  <c r="AU6" i="7"/>
  <c r="AL7" i="7"/>
  <c r="AO7" i="7"/>
  <c r="AR7" i="7"/>
  <c r="AU7" i="7"/>
  <c r="AL8" i="7"/>
  <c r="AO8" i="7"/>
  <c r="AR8" i="7"/>
  <c r="AU8" i="7"/>
  <c r="AL9" i="7"/>
  <c r="AO9" i="7"/>
  <c r="AR9" i="7"/>
  <c r="AU9" i="7"/>
  <c r="AL10" i="7"/>
  <c r="AO10" i="7"/>
  <c r="AR10" i="7"/>
  <c r="AU10" i="7"/>
  <c r="AL11" i="7"/>
  <c r="AO11" i="7"/>
  <c r="AR11" i="7"/>
  <c r="AU11" i="7"/>
  <c r="AL12" i="7"/>
  <c r="AO12" i="7"/>
  <c r="AR12" i="7"/>
  <c r="AU12" i="7"/>
  <c r="AL13" i="7"/>
  <c r="AO13" i="7"/>
  <c r="AR13" i="7"/>
  <c r="AU13" i="7"/>
  <c r="AL14" i="7"/>
  <c r="AO14" i="7"/>
  <c r="AR14" i="7"/>
  <c r="AU14" i="7"/>
  <c r="AL15" i="7"/>
  <c r="AO15" i="7"/>
  <c r="AR15" i="7"/>
  <c r="AU15" i="7"/>
  <c r="AL16" i="7"/>
  <c r="AO16" i="7"/>
  <c r="AR16" i="7"/>
  <c r="AU16" i="7"/>
  <c r="AL17" i="7"/>
  <c r="AO17" i="7"/>
  <c r="AR17" i="7"/>
  <c r="AU17" i="7"/>
  <c r="AL18" i="7"/>
  <c r="AO18" i="7"/>
  <c r="AR18" i="7"/>
  <c r="AU18" i="7"/>
  <c r="AL19" i="7"/>
  <c r="AO19" i="7"/>
  <c r="AR19" i="7"/>
  <c r="AU19" i="7"/>
  <c r="AL20" i="7"/>
  <c r="AO20" i="7"/>
  <c r="AR20" i="7"/>
  <c r="AU20" i="7"/>
  <c r="AL21" i="7"/>
  <c r="AO21" i="7"/>
  <c r="AR21" i="7"/>
  <c r="AU21" i="7"/>
  <c r="AL22" i="7"/>
  <c r="AO22" i="7"/>
  <c r="AR22" i="7"/>
  <c r="AU22" i="7"/>
  <c r="AL23" i="7"/>
  <c r="AO23" i="7"/>
  <c r="AR23" i="7"/>
  <c r="AU23" i="7"/>
  <c r="AL24" i="7"/>
  <c r="AO24" i="7"/>
  <c r="AR24" i="7"/>
  <c r="AU24" i="7"/>
  <c r="AL25" i="7"/>
  <c r="AO25" i="7"/>
  <c r="AR25" i="7"/>
  <c r="AU25" i="7"/>
  <c r="AL26" i="7"/>
  <c r="AO26" i="7"/>
  <c r="AR26" i="7"/>
  <c r="AU26" i="7"/>
  <c r="AL27" i="7"/>
  <c r="AM3" i="7"/>
  <c r="AO27" i="7"/>
  <c r="AR27" i="7"/>
  <c r="AU27" i="7"/>
  <c r="AL28" i="7"/>
  <c r="AO28" i="7"/>
  <c r="AR28" i="7"/>
  <c r="AU28" i="7"/>
  <c r="AL29" i="7"/>
  <c r="AO29" i="7"/>
  <c r="AR29" i="7"/>
  <c r="AU29" i="7"/>
  <c r="AL30" i="7"/>
  <c r="AO30" i="7"/>
  <c r="AR30" i="7"/>
  <c r="AU30" i="7"/>
  <c r="AL31" i="7"/>
  <c r="AO31" i="7"/>
  <c r="AR31" i="7"/>
  <c r="AU31" i="7"/>
  <c r="AL32" i="7"/>
  <c r="AO32" i="7"/>
  <c r="AR32" i="7"/>
  <c r="AU32" i="7"/>
  <c r="AL33" i="7"/>
  <c r="AO33" i="7"/>
  <c r="AR33" i="7"/>
  <c r="AU33" i="7"/>
  <c r="AL34" i="7"/>
  <c r="AO34" i="7"/>
  <c r="AR34" i="7"/>
  <c r="AU34" i="7"/>
  <c r="AL35" i="7"/>
  <c r="AO35" i="7"/>
  <c r="AR35" i="7"/>
  <c r="AU35" i="7"/>
  <c r="AL36" i="7"/>
  <c r="AO36" i="7"/>
  <c r="AR36" i="7"/>
  <c r="AU36" i="7"/>
  <c r="AL37" i="7"/>
  <c r="AO37" i="7"/>
  <c r="AR37" i="7"/>
  <c r="AU37" i="7"/>
  <c r="AL38" i="7"/>
  <c r="AO38" i="7"/>
  <c r="AR38" i="7"/>
  <c r="AU38" i="7"/>
  <c r="AL39" i="7"/>
  <c r="AO39" i="7"/>
  <c r="AR39" i="7"/>
  <c r="AU39" i="7"/>
  <c r="AL40" i="7"/>
  <c r="AO40" i="7"/>
  <c r="AR40" i="7"/>
  <c r="AU40" i="7"/>
  <c r="AL41" i="7"/>
  <c r="AO41" i="7"/>
  <c r="AR41" i="7"/>
  <c r="AU41" i="7"/>
  <c r="AL42" i="7"/>
  <c r="AO42" i="7"/>
  <c r="AR42" i="7"/>
  <c r="AU42" i="7"/>
  <c r="AL43" i="7"/>
  <c r="AO43" i="7"/>
  <c r="AR43" i="7"/>
  <c r="AU43" i="7"/>
  <c r="AL44" i="7"/>
  <c r="AO44" i="7"/>
  <c r="AR44" i="7"/>
  <c r="AU44" i="7"/>
  <c r="AL45" i="7"/>
  <c r="AO45" i="7"/>
  <c r="AR45" i="7"/>
  <c r="AU45" i="7"/>
  <c r="AL46" i="7"/>
  <c r="AO46" i="7"/>
  <c r="AR46" i="7"/>
  <c r="AU46" i="7"/>
  <c r="AL47" i="7"/>
  <c r="AO47" i="7"/>
  <c r="AR47" i="7"/>
  <c r="AU47" i="7"/>
  <c r="AL48" i="7"/>
  <c r="AO48" i="7"/>
  <c r="AR48" i="7"/>
  <c r="AU48" i="7"/>
  <c r="AL49" i="7"/>
  <c r="AO49" i="7"/>
  <c r="AR49" i="7"/>
  <c r="AU49" i="7"/>
  <c r="AL50" i="7"/>
  <c r="AO50" i="7"/>
  <c r="AR50" i="7"/>
  <c r="AU50" i="7"/>
  <c r="AL51" i="7"/>
  <c r="AO51" i="7"/>
  <c r="AR51" i="7"/>
  <c r="AU51" i="7"/>
  <c r="AL52" i="7"/>
  <c r="AO52" i="7"/>
  <c r="AR52" i="7"/>
  <c r="AU52" i="7"/>
  <c r="AL53" i="7"/>
  <c r="AO53" i="7"/>
  <c r="AR53" i="7"/>
  <c r="AU53" i="7"/>
  <c r="AL54" i="7"/>
  <c r="AO54" i="7"/>
  <c r="AR54" i="7"/>
  <c r="AU54" i="7"/>
  <c r="AL55" i="7"/>
  <c r="AO55" i="7"/>
  <c r="AR55" i="7"/>
  <c r="AU55" i="7"/>
  <c r="AL56" i="7"/>
  <c r="AO56" i="7"/>
  <c r="AR56" i="7"/>
  <c r="AU56" i="7"/>
  <c r="AL57" i="7"/>
  <c r="AO57" i="7"/>
  <c r="AR57" i="7"/>
  <c r="AU57" i="7"/>
  <c r="AL58" i="7"/>
  <c r="AO58" i="7"/>
  <c r="AR58" i="7"/>
  <c r="AU58" i="7"/>
  <c r="AL59" i="7"/>
  <c r="AO59" i="7"/>
  <c r="AR59" i="7"/>
  <c r="AU59" i="7"/>
  <c r="AL60" i="7"/>
  <c r="AO60" i="7"/>
  <c r="AR60" i="7"/>
  <c r="AU60" i="7"/>
  <c r="AL61" i="7"/>
  <c r="AO61" i="7"/>
  <c r="AR61" i="7"/>
  <c r="AU61" i="7"/>
  <c r="AL62" i="7"/>
  <c r="AO62" i="7"/>
  <c r="AR62" i="7"/>
  <c r="AU62" i="7"/>
  <c r="AL63" i="7"/>
  <c r="AO63" i="7"/>
  <c r="AR63" i="7"/>
  <c r="AU63" i="7"/>
  <c r="AL64" i="7"/>
  <c r="AO64" i="7"/>
  <c r="AR64" i="7"/>
  <c r="AU64" i="7"/>
  <c r="AL65" i="7"/>
  <c r="AO65" i="7"/>
  <c r="AR65" i="7"/>
  <c r="AU65" i="7"/>
  <c r="AL66" i="7"/>
  <c r="AO66" i="7"/>
  <c r="AR66" i="7"/>
  <c r="AU66" i="7"/>
  <c r="AL67" i="7"/>
  <c r="AO67" i="7"/>
  <c r="AR67" i="7"/>
  <c r="AU67" i="7"/>
  <c r="AL68" i="7"/>
  <c r="AO68" i="7"/>
  <c r="AR68" i="7"/>
  <c r="AU68" i="7"/>
  <c r="AL69" i="7"/>
  <c r="AO69" i="7"/>
  <c r="AR69" i="7"/>
  <c r="AU69" i="7"/>
  <c r="AL70" i="7"/>
  <c r="AO70" i="7"/>
  <c r="AR70" i="7"/>
  <c r="AU70" i="7"/>
  <c r="AL71" i="7"/>
  <c r="AO71" i="7"/>
  <c r="AR71" i="7"/>
  <c r="AU71" i="7"/>
  <c r="AL72" i="7"/>
  <c r="AO72" i="7"/>
  <c r="AR72" i="7"/>
  <c r="AU72" i="7"/>
  <c r="AL73" i="7"/>
  <c r="AO73" i="7"/>
  <c r="AR73" i="7"/>
  <c r="AU73" i="7"/>
  <c r="AL74" i="7"/>
  <c r="AO74" i="7"/>
  <c r="AR74" i="7"/>
  <c r="AU74" i="7"/>
  <c r="AL75" i="7"/>
  <c r="AO75" i="7"/>
  <c r="AR75" i="7"/>
  <c r="AU75" i="7"/>
  <c r="AL76" i="7"/>
  <c r="AO76" i="7"/>
  <c r="AR76" i="7"/>
  <c r="AU76" i="7"/>
  <c r="AL77" i="7"/>
  <c r="AO77" i="7"/>
  <c r="AR77" i="7"/>
  <c r="AU77" i="7"/>
  <c r="AL78" i="7"/>
  <c r="AO78" i="7"/>
  <c r="AR78" i="7"/>
  <c r="AU78" i="7"/>
  <c r="AL79" i="7"/>
  <c r="AO79" i="7"/>
  <c r="AR79" i="7"/>
  <c r="AU79" i="7"/>
  <c r="AL80" i="7"/>
  <c r="AO80" i="7"/>
  <c r="AR80" i="7"/>
  <c r="AU80" i="7"/>
  <c r="AL81" i="7"/>
  <c r="AO81" i="7"/>
  <c r="AR81" i="7"/>
  <c r="AU81" i="7"/>
  <c r="AL82" i="7"/>
  <c r="AO82" i="7"/>
  <c r="AR82" i="7"/>
  <c r="AU82" i="7"/>
  <c r="AL83" i="7"/>
  <c r="AO83" i="7"/>
  <c r="AR83" i="7"/>
  <c r="AU83" i="7"/>
  <c r="AL84" i="7"/>
  <c r="AO84" i="7"/>
  <c r="AR84" i="7"/>
  <c r="AU84" i="7"/>
  <c r="AL85" i="7"/>
  <c r="AO85" i="7"/>
  <c r="AR85" i="7"/>
  <c r="AU85" i="7"/>
  <c r="AL86" i="7"/>
  <c r="AO86" i="7"/>
  <c r="AR86" i="7"/>
  <c r="AU86" i="7"/>
  <c r="AL87" i="7"/>
  <c r="AO87" i="7"/>
  <c r="AR87" i="7"/>
  <c r="AU87" i="7"/>
  <c r="AL88" i="7"/>
  <c r="AO88" i="7"/>
  <c r="AR88" i="7"/>
  <c r="AU88" i="7"/>
  <c r="AL89" i="7"/>
  <c r="AO89" i="7"/>
  <c r="AR89" i="7"/>
  <c r="AU89" i="7"/>
  <c r="AL90" i="7"/>
  <c r="AO90" i="7"/>
  <c r="AR90" i="7"/>
  <c r="AU90" i="7"/>
  <c r="AL91" i="7"/>
  <c r="AO91" i="7"/>
  <c r="AR91" i="7"/>
  <c r="AU91" i="7"/>
  <c r="AL92" i="7"/>
  <c r="AO92" i="7"/>
  <c r="AR92" i="7"/>
  <c r="AU92" i="7"/>
  <c r="AL93" i="7"/>
  <c r="AO93" i="7"/>
  <c r="AR93" i="7"/>
  <c r="AU93" i="7"/>
  <c r="AL94" i="7"/>
  <c r="AO94" i="7"/>
  <c r="AR94" i="7"/>
  <c r="AU94" i="7"/>
  <c r="AL95" i="7"/>
  <c r="AO95" i="7"/>
  <c r="AR95" i="7"/>
  <c r="AU95" i="7"/>
  <c r="AL96" i="7"/>
  <c r="AO96" i="7"/>
  <c r="AR96" i="7"/>
  <c r="AU96" i="7"/>
  <c r="AL97" i="7"/>
  <c r="AO97" i="7"/>
  <c r="AR97" i="7"/>
  <c r="AU97" i="7"/>
  <c r="AL98" i="7"/>
  <c r="AO98" i="7"/>
  <c r="AR98" i="7"/>
  <c r="AU98" i="7"/>
  <c r="AL99" i="7"/>
  <c r="AO99" i="7"/>
  <c r="AR99" i="7"/>
  <c r="AU99" i="7"/>
  <c r="AL100" i="7"/>
  <c r="AO100" i="7"/>
  <c r="AR100" i="7"/>
  <c r="AU100" i="7"/>
  <c r="AL101" i="7"/>
  <c r="AO101" i="7"/>
  <c r="AR101" i="7"/>
  <c r="AU101" i="7"/>
  <c r="AL102" i="7"/>
  <c r="AO102" i="7"/>
  <c r="AR102" i="7"/>
  <c r="AU102" i="7"/>
  <c r="AL103" i="7"/>
  <c r="AO103" i="7"/>
  <c r="AR103" i="7"/>
  <c r="AU103" i="7"/>
  <c r="AT1" i="7"/>
  <c r="AW1" i="7"/>
  <c r="AQ1" i="7"/>
  <c r="AU5" i="7"/>
  <c r="AR5" i="7"/>
  <c r="AO5" i="7"/>
  <c r="L6" i="7"/>
  <c r="O6" i="7"/>
  <c r="R6" i="7"/>
  <c r="U6" i="7"/>
  <c r="L7" i="7"/>
  <c r="O7" i="7"/>
  <c r="R7" i="7"/>
  <c r="U7" i="7"/>
  <c r="L8" i="7"/>
  <c r="O8" i="7"/>
  <c r="R8" i="7"/>
  <c r="U8" i="7"/>
  <c r="L9" i="7"/>
  <c r="O9" i="7"/>
  <c r="R9" i="7"/>
  <c r="U9" i="7"/>
  <c r="L10" i="7"/>
  <c r="O10" i="7"/>
  <c r="R10" i="7"/>
  <c r="U10" i="7"/>
  <c r="L11" i="7"/>
  <c r="O11" i="7"/>
  <c r="R11" i="7"/>
  <c r="U11" i="7"/>
  <c r="L12" i="7"/>
  <c r="O12" i="7"/>
  <c r="R12" i="7"/>
  <c r="U12" i="7"/>
  <c r="L13" i="7"/>
  <c r="O13" i="7"/>
  <c r="R13" i="7"/>
  <c r="U13" i="7"/>
  <c r="L14" i="7"/>
  <c r="O14" i="7"/>
  <c r="R14" i="7"/>
  <c r="U14" i="7"/>
  <c r="L15" i="7"/>
  <c r="O15" i="7"/>
  <c r="R15" i="7"/>
  <c r="U15" i="7"/>
  <c r="L16" i="7"/>
  <c r="O16" i="7"/>
  <c r="R16" i="7"/>
  <c r="U16" i="7"/>
  <c r="L17" i="7"/>
  <c r="O17" i="7"/>
  <c r="R17" i="7"/>
  <c r="U17" i="7"/>
  <c r="L18" i="7"/>
  <c r="O18" i="7"/>
  <c r="R18" i="7"/>
  <c r="U18" i="7"/>
  <c r="L19" i="7"/>
  <c r="O19" i="7"/>
  <c r="R19" i="7"/>
  <c r="U19" i="7"/>
  <c r="L20" i="7"/>
  <c r="O20" i="7"/>
  <c r="R20" i="7"/>
  <c r="U20" i="7"/>
  <c r="L21" i="7"/>
  <c r="O21" i="7"/>
  <c r="R21" i="7"/>
  <c r="U21" i="7"/>
  <c r="L22" i="7"/>
  <c r="O22" i="7"/>
  <c r="R22" i="7"/>
  <c r="U22" i="7"/>
  <c r="L23" i="7"/>
  <c r="O23" i="7"/>
  <c r="R23" i="7"/>
  <c r="U23" i="7"/>
  <c r="L24" i="7"/>
  <c r="O24" i="7"/>
  <c r="R24" i="7"/>
  <c r="U24" i="7"/>
  <c r="L25" i="7"/>
  <c r="O25" i="7"/>
  <c r="R25" i="7"/>
  <c r="U25" i="7"/>
  <c r="L26" i="7"/>
  <c r="O26" i="7"/>
  <c r="R26" i="7"/>
  <c r="U26" i="7"/>
  <c r="L27" i="7"/>
  <c r="O27" i="7"/>
  <c r="R27" i="7"/>
  <c r="U27" i="7"/>
  <c r="L28" i="7"/>
  <c r="O28" i="7"/>
  <c r="R28" i="7"/>
  <c r="U28" i="7"/>
  <c r="L29" i="7"/>
  <c r="O29" i="7"/>
  <c r="R29" i="7"/>
  <c r="U29" i="7"/>
  <c r="L30" i="7"/>
  <c r="O30" i="7"/>
  <c r="R30" i="7"/>
  <c r="U30" i="7"/>
  <c r="L31" i="7"/>
  <c r="O31" i="7"/>
  <c r="R31" i="7"/>
  <c r="U31" i="7"/>
  <c r="L32" i="7"/>
  <c r="O32" i="7"/>
  <c r="R32" i="7"/>
  <c r="U32" i="7"/>
  <c r="L33" i="7"/>
  <c r="O33" i="7"/>
  <c r="R33" i="7"/>
  <c r="U33" i="7"/>
  <c r="L34" i="7"/>
  <c r="O34" i="7"/>
  <c r="R34" i="7"/>
  <c r="U34" i="7"/>
  <c r="L35" i="7"/>
  <c r="O35" i="7"/>
  <c r="R35" i="7"/>
  <c r="U35" i="7"/>
  <c r="L36" i="7"/>
  <c r="O36" i="7"/>
  <c r="R36" i="7"/>
  <c r="U36" i="7"/>
  <c r="L37" i="7"/>
  <c r="O37" i="7"/>
  <c r="R37" i="7"/>
  <c r="U37" i="7"/>
  <c r="L38" i="7"/>
  <c r="O38" i="7"/>
  <c r="R38" i="7"/>
  <c r="U38" i="7"/>
  <c r="L39" i="7"/>
  <c r="O39" i="7"/>
  <c r="R39" i="7"/>
  <c r="U39" i="7"/>
  <c r="L40" i="7"/>
  <c r="O40" i="7"/>
  <c r="R40" i="7"/>
  <c r="U40" i="7"/>
  <c r="L41" i="7"/>
  <c r="O41" i="7"/>
  <c r="R41" i="7"/>
  <c r="U41" i="7"/>
  <c r="L42" i="7"/>
  <c r="O42" i="7"/>
  <c r="R42" i="7"/>
  <c r="U42" i="7"/>
  <c r="L43" i="7"/>
  <c r="O43" i="7"/>
  <c r="R43" i="7"/>
  <c r="U43" i="7"/>
  <c r="L44" i="7"/>
  <c r="O44" i="7"/>
  <c r="R44" i="7"/>
  <c r="U44" i="7"/>
  <c r="L45" i="7"/>
  <c r="O45" i="7"/>
  <c r="R45" i="7"/>
  <c r="U45" i="7"/>
  <c r="L46" i="7"/>
  <c r="O46" i="7"/>
  <c r="R46" i="7"/>
  <c r="U46" i="7"/>
  <c r="L47" i="7"/>
  <c r="O47" i="7"/>
  <c r="R47" i="7"/>
  <c r="U47" i="7"/>
  <c r="L48" i="7"/>
  <c r="O48" i="7"/>
  <c r="R48" i="7"/>
  <c r="U48" i="7"/>
  <c r="L49" i="7"/>
  <c r="O49" i="7"/>
  <c r="R49" i="7"/>
  <c r="U49" i="7"/>
  <c r="L50" i="7"/>
  <c r="O50" i="7"/>
  <c r="R50" i="7"/>
  <c r="U50" i="7"/>
  <c r="L51" i="7"/>
  <c r="O51" i="7"/>
  <c r="R51" i="7"/>
  <c r="U51" i="7"/>
  <c r="L52" i="7"/>
  <c r="O52" i="7"/>
  <c r="R52" i="7"/>
  <c r="U52" i="7"/>
  <c r="L53" i="7"/>
  <c r="O53" i="7"/>
  <c r="R53" i="7"/>
  <c r="U53" i="7"/>
  <c r="L54" i="7"/>
  <c r="O54" i="7"/>
  <c r="R54" i="7"/>
  <c r="U54" i="7"/>
  <c r="L55" i="7"/>
  <c r="O55" i="7"/>
  <c r="R55" i="7"/>
  <c r="U55" i="7"/>
  <c r="L56" i="7"/>
  <c r="O56" i="7"/>
  <c r="R56" i="7"/>
  <c r="U56" i="7"/>
  <c r="L57" i="7"/>
  <c r="O57" i="7"/>
  <c r="R57" i="7"/>
  <c r="U57" i="7"/>
  <c r="L58" i="7"/>
  <c r="O58" i="7"/>
  <c r="R58" i="7"/>
  <c r="U58" i="7"/>
  <c r="L59" i="7"/>
  <c r="O59" i="7"/>
  <c r="R59" i="7"/>
  <c r="U59" i="7"/>
  <c r="L60" i="7"/>
  <c r="O60" i="7"/>
  <c r="R60" i="7"/>
  <c r="U60" i="7"/>
  <c r="L61" i="7"/>
  <c r="O61" i="7"/>
  <c r="R61" i="7"/>
  <c r="U61" i="7"/>
  <c r="L62" i="7"/>
  <c r="O62" i="7"/>
  <c r="R62" i="7"/>
  <c r="U62" i="7"/>
  <c r="L63" i="7"/>
  <c r="O63" i="7"/>
  <c r="R63" i="7"/>
  <c r="U63" i="7"/>
  <c r="L64" i="7"/>
  <c r="O64" i="7"/>
  <c r="R64" i="7"/>
  <c r="U64" i="7"/>
  <c r="L65" i="7"/>
  <c r="O65" i="7"/>
  <c r="R65" i="7"/>
  <c r="U65" i="7"/>
  <c r="L66" i="7"/>
  <c r="O66" i="7"/>
  <c r="R66" i="7"/>
  <c r="U66" i="7"/>
  <c r="L67" i="7"/>
  <c r="O67" i="7"/>
  <c r="R67" i="7"/>
  <c r="U67" i="7"/>
  <c r="L68" i="7"/>
  <c r="O68" i="7"/>
  <c r="R68" i="7"/>
  <c r="U68" i="7"/>
  <c r="L69" i="7"/>
  <c r="O69" i="7"/>
  <c r="R69" i="7"/>
  <c r="U69" i="7"/>
  <c r="L70" i="7"/>
  <c r="O70" i="7"/>
  <c r="R70" i="7"/>
  <c r="U70" i="7"/>
  <c r="L71" i="7"/>
  <c r="O71" i="7"/>
  <c r="R71" i="7"/>
  <c r="U71" i="7"/>
  <c r="L72" i="7"/>
  <c r="O72" i="7"/>
  <c r="R72" i="7"/>
  <c r="U72" i="7"/>
  <c r="L73" i="7"/>
  <c r="O73" i="7"/>
  <c r="R73" i="7"/>
  <c r="U73" i="7"/>
  <c r="L74" i="7"/>
  <c r="O74" i="7"/>
  <c r="R74" i="7"/>
  <c r="U74" i="7"/>
  <c r="L75" i="7"/>
  <c r="O75" i="7"/>
  <c r="R75" i="7"/>
  <c r="U75" i="7"/>
  <c r="L76" i="7"/>
  <c r="O76" i="7"/>
  <c r="R76" i="7"/>
  <c r="U76" i="7"/>
  <c r="L77" i="7"/>
  <c r="O77" i="7"/>
  <c r="R77" i="7"/>
  <c r="U77" i="7"/>
  <c r="L78" i="7"/>
  <c r="O78" i="7"/>
  <c r="R78" i="7"/>
  <c r="U78" i="7"/>
  <c r="L79" i="7"/>
  <c r="O79" i="7"/>
  <c r="R79" i="7"/>
  <c r="U79" i="7"/>
  <c r="L80" i="7"/>
  <c r="O80" i="7"/>
  <c r="R80" i="7"/>
  <c r="U80" i="7"/>
  <c r="L81" i="7"/>
  <c r="O81" i="7"/>
  <c r="R81" i="7"/>
  <c r="U81" i="7"/>
  <c r="L82" i="7"/>
  <c r="O82" i="7"/>
  <c r="R82" i="7"/>
  <c r="U82" i="7"/>
  <c r="L83" i="7"/>
  <c r="O83" i="7"/>
  <c r="R83" i="7"/>
  <c r="U83" i="7"/>
  <c r="L84" i="7"/>
  <c r="O84" i="7"/>
  <c r="R84" i="7"/>
  <c r="U84" i="7"/>
  <c r="L85" i="7"/>
  <c r="O85" i="7"/>
  <c r="R85" i="7"/>
  <c r="U85" i="7"/>
  <c r="L86" i="7"/>
  <c r="O86" i="7"/>
  <c r="R86" i="7"/>
  <c r="U86" i="7"/>
  <c r="L87" i="7"/>
  <c r="O87" i="7"/>
  <c r="R87" i="7"/>
  <c r="U87" i="7"/>
  <c r="L88" i="7"/>
  <c r="O88" i="7"/>
  <c r="R88" i="7"/>
  <c r="U88" i="7"/>
  <c r="L89" i="7"/>
  <c r="O89" i="7"/>
  <c r="R89" i="7"/>
  <c r="U89" i="7"/>
  <c r="L90" i="7"/>
  <c r="O90" i="7"/>
  <c r="R90" i="7"/>
  <c r="U90" i="7"/>
  <c r="L91" i="7"/>
  <c r="O91" i="7"/>
  <c r="R91" i="7"/>
  <c r="U91" i="7"/>
  <c r="L92" i="7"/>
  <c r="O92" i="7"/>
  <c r="R92" i="7"/>
  <c r="U92" i="7"/>
  <c r="L93" i="7"/>
  <c r="O93" i="7"/>
  <c r="R93" i="7"/>
  <c r="U93" i="7"/>
  <c r="L94" i="7"/>
  <c r="O94" i="7"/>
  <c r="R94" i="7"/>
  <c r="U94" i="7"/>
  <c r="L95" i="7"/>
  <c r="O95" i="7"/>
  <c r="R95" i="7"/>
  <c r="U95" i="7"/>
  <c r="L96" i="7"/>
  <c r="O96" i="7"/>
  <c r="R96" i="7"/>
  <c r="U96" i="7"/>
  <c r="L97" i="7"/>
  <c r="O97" i="7"/>
  <c r="R97" i="7"/>
  <c r="U97" i="7"/>
  <c r="L98" i="7"/>
  <c r="O98" i="7"/>
  <c r="R98" i="7"/>
  <c r="U98" i="7"/>
  <c r="L99" i="7"/>
  <c r="O99" i="7"/>
  <c r="R99" i="7"/>
  <c r="U99" i="7"/>
  <c r="L100" i="7"/>
  <c r="O100" i="7"/>
  <c r="R100" i="7"/>
  <c r="U100" i="7"/>
  <c r="L101" i="7"/>
  <c r="O101" i="7"/>
  <c r="R101" i="7"/>
  <c r="U101" i="7"/>
  <c r="L102" i="7"/>
  <c r="O102" i="7"/>
  <c r="R102" i="7"/>
  <c r="U102" i="7"/>
  <c r="L103" i="7"/>
  <c r="O103" i="7"/>
  <c r="R103" i="7"/>
  <c r="U103" i="7"/>
  <c r="W1" i="7"/>
  <c r="T1" i="7"/>
  <c r="Q1" i="7"/>
  <c r="N1" i="7"/>
  <c r="AN1" i="7"/>
  <c r="AL5" i="7"/>
  <c r="U5" i="7"/>
  <c r="R5" i="7"/>
  <c r="O5" i="7"/>
  <c r="L5" i="7"/>
  <c r="AP3" i="7" l="1"/>
  <c r="AT3" i="7"/>
  <c r="V3" i="7"/>
  <c r="M105" i="7"/>
  <c r="AV3" i="7"/>
  <c r="AW3" i="7"/>
  <c r="AS3" i="7"/>
  <c r="AQ3" i="7"/>
  <c r="AN3" i="7"/>
  <c r="T3" i="7"/>
  <c r="M3" i="7"/>
  <c r="S3" i="7"/>
  <c r="Q3" i="7"/>
  <c r="W3" i="7"/>
  <c r="P3" i="7"/>
  <c r="N3" i="7"/>
  <c r="V205" i="19" l="1"/>
  <c r="U205" i="19"/>
  <c r="V204" i="19"/>
  <c r="U204" i="19"/>
  <c r="V203" i="19"/>
  <c r="U203" i="19"/>
  <c r="V202" i="19"/>
  <c r="U202" i="19"/>
  <c r="V201" i="19"/>
  <c r="U201" i="19"/>
  <c r="V200" i="19"/>
  <c r="U200" i="19"/>
  <c r="V199" i="19"/>
  <c r="U199" i="19"/>
  <c r="V198" i="19"/>
  <c r="U198" i="19"/>
  <c r="V197" i="19"/>
  <c r="U197" i="19"/>
  <c r="V196" i="19"/>
  <c r="U196" i="19"/>
  <c r="V195" i="19"/>
  <c r="U195" i="19"/>
  <c r="V194" i="19"/>
  <c r="U194" i="19"/>
  <c r="V193" i="19"/>
  <c r="U193" i="19"/>
  <c r="V192" i="19"/>
  <c r="U192" i="19"/>
  <c r="V191" i="19"/>
  <c r="U191" i="19"/>
  <c r="V190" i="19"/>
  <c r="U190" i="19"/>
  <c r="V189" i="19"/>
  <c r="U189" i="19"/>
  <c r="V188" i="19"/>
  <c r="U188" i="19"/>
  <c r="V187" i="19"/>
  <c r="U187" i="19"/>
  <c r="V186" i="19"/>
  <c r="U186" i="19"/>
  <c r="V185" i="19"/>
  <c r="U185" i="19"/>
  <c r="V184" i="19"/>
  <c r="U184" i="19"/>
  <c r="V183" i="19"/>
  <c r="U183" i="19"/>
  <c r="V182" i="19"/>
  <c r="U182" i="19"/>
  <c r="V181" i="19"/>
  <c r="U181" i="19"/>
  <c r="V180" i="19"/>
  <c r="U180" i="19"/>
  <c r="V179" i="19"/>
  <c r="U179" i="19"/>
  <c r="V178" i="19"/>
  <c r="U178" i="19"/>
  <c r="V177" i="19"/>
  <c r="U177" i="19"/>
  <c r="V176" i="19"/>
  <c r="U176" i="19"/>
  <c r="V175" i="19"/>
  <c r="U175" i="19"/>
  <c r="V174" i="19"/>
  <c r="U174" i="19"/>
  <c r="V173" i="19"/>
  <c r="U173" i="19"/>
  <c r="V172" i="19"/>
  <c r="U172" i="19"/>
  <c r="V171" i="19"/>
  <c r="U171" i="19"/>
  <c r="V170" i="19"/>
  <c r="U170" i="19"/>
  <c r="V169" i="19"/>
  <c r="U169" i="19"/>
  <c r="V168" i="19"/>
  <c r="U168" i="19"/>
  <c r="V167" i="19"/>
  <c r="U167" i="19"/>
  <c r="V166" i="19"/>
  <c r="U166" i="19"/>
  <c r="V165" i="19"/>
  <c r="U165" i="19"/>
  <c r="V164" i="19"/>
  <c r="U164" i="19"/>
  <c r="V163" i="19"/>
  <c r="U163" i="19"/>
  <c r="V162" i="19"/>
  <c r="U162" i="19"/>
  <c r="V161" i="19"/>
  <c r="U161" i="19"/>
  <c r="V160" i="19"/>
  <c r="U160" i="19"/>
  <c r="V159" i="19"/>
  <c r="U159" i="19"/>
  <c r="V158" i="19"/>
  <c r="U158" i="19"/>
  <c r="V157" i="19"/>
  <c r="U157" i="19"/>
  <c r="V156" i="19"/>
  <c r="U156" i="19"/>
  <c r="V155" i="19"/>
  <c r="U155" i="19"/>
  <c r="V154" i="19"/>
  <c r="U154" i="19"/>
  <c r="V153" i="19"/>
  <c r="U153" i="19"/>
  <c r="V152" i="19"/>
  <c r="U152" i="19"/>
  <c r="V151" i="19"/>
  <c r="U151" i="19"/>
  <c r="V150" i="19"/>
  <c r="U150" i="19"/>
  <c r="V149" i="19"/>
  <c r="U149" i="19"/>
  <c r="V148" i="19"/>
  <c r="U148" i="19"/>
  <c r="V147" i="19"/>
  <c r="U147" i="19"/>
  <c r="V146" i="19"/>
  <c r="U146" i="19"/>
  <c r="V145" i="19"/>
  <c r="U145" i="19"/>
  <c r="V144" i="19"/>
  <c r="U144" i="19"/>
  <c r="V143" i="19"/>
  <c r="U143" i="19"/>
  <c r="V142" i="19"/>
  <c r="U142" i="19"/>
  <c r="V141" i="19"/>
  <c r="U141" i="19"/>
  <c r="V140" i="19"/>
  <c r="U140" i="19"/>
  <c r="V139" i="19"/>
  <c r="U139" i="19"/>
  <c r="V138" i="19"/>
  <c r="U138" i="19"/>
  <c r="V137" i="19"/>
  <c r="U137" i="19"/>
  <c r="V136" i="19"/>
  <c r="U136" i="19"/>
  <c r="V135" i="19"/>
  <c r="U135" i="19"/>
  <c r="V134" i="19"/>
  <c r="U134" i="19"/>
  <c r="V133" i="19"/>
  <c r="U133" i="19"/>
  <c r="V132" i="19"/>
  <c r="U132" i="19"/>
  <c r="V131" i="19"/>
  <c r="U131" i="19"/>
  <c r="V130" i="19"/>
  <c r="U130" i="19"/>
  <c r="V129" i="19"/>
  <c r="U129" i="19"/>
  <c r="V128" i="19"/>
  <c r="U128" i="19"/>
  <c r="V127" i="19"/>
  <c r="U127" i="19"/>
  <c r="V126" i="19"/>
  <c r="U126" i="19"/>
  <c r="V125" i="19"/>
  <c r="U125" i="19"/>
  <c r="V124" i="19"/>
  <c r="U124" i="19"/>
  <c r="V123" i="19"/>
  <c r="U123" i="19"/>
  <c r="V122" i="19"/>
  <c r="U122" i="19"/>
  <c r="V121" i="19"/>
  <c r="U121" i="19"/>
  <c r="V120" i="19"/>
  <c r="U120" i="19"/>
  <c r="V119" i="19"/>
  <c r="U119" i="19"/>
  <c r="V118" i="19"/>
  <c r="U118" i="19"/>
  <c r="V117" i="19"/>
  <c r="U117" i="19"/>
  <c r="V116" i="19"/>
  <c r="U116" i="19"/>
  <c r="V115" i="19"/>
  <c r="U115" i="19"/>
  <c r="V114" i="19"/>
  <c r="U114" i="19"/>
  <c r="V113" i="19"/>
  <c r="U113" i="19"/>
  <c r="V112" i="19"/>
  <c r="U112" i="19"/>
  <c r="V111" i="19"/>
  <c r="U111" i="19"/>
  <c r="V110" i="19"/>
  <c r="U110" i="19"/>
  <c r="V109" i="19"/>
  <c r="U109" i="19"/>
  <c r="V108" i="19"/>
  <c r="U108" i="19"/>
  <c r="V107" i="19"/>
  <c r="U107" i="19"/>
  <c r="V106" i="19"/>
  <c r="U106" i="19"/>
  <c r="V105" i="19"/>
  <c r="U105" i="19"/>
  <c r="V104" i="19"/>
  <c r="U104" i="19"/>
  <c r="V103" i="19"/>
  <c r="U103" i="19"/>
  <c r="V102" i="19"/>
  <c r="U102" i="19"/>
  <c r="V101" i="19"/>
  <c r="U101" i="19"/>
  <c r="V100" i="19"/>
  <c r="U100" i="19"/>
  <c r="V99" i="19"/>
  <c r="U99" i="19"/>
  <c r="V98" i="19"/>
  <c r="U98" i="19"/>
  <c r="V97" i="19"/>
  <c r="U97" i="19"/>
  <c r="V96" i="19"/>
  <c r="U96" i="19"/>
  <c r="V95" i="19"/>
  <c r="U95" i="19"/>
  <c r="V94" i="19"/>
  <c r="U94" i="19"/>
  <c r="V93" i="19"/>
  <c r="U93" i="19"/>
  <c r="V92" i="19"/>
  <c r="U92" i="19"/>
  <c r="V91" i="19"/>
  <c r="U91" i="19"/>
  <c r="V90" i="19"/>
  <c r="U90" i="19"/>
  <c r="V89" i="19"/>
  <c r="U89" i="19"/>
  <c r="V88" i="19"/>
  <c r="U88" i="19"/>
  <c r="V87" i="19"/>
  <c r="U87" i="19"/>
  <c r="V86" i="19"/>
  <c r="U86" i="19"/>
  <c r="V85" i="19"/>
  <c r="U85" i="19"/>
  <c r="V84" i="19"/>
  <c r="U84" i="19"/>
  <c r="V83" i="19"/>
  <c r="U83" i="19"/>
  <c r="V82" i="19"/>
  <c r="U82" i="19"/>
  <c r="V81" i="19"/>
  <c r="U81" i="19"/>
  <c r="V80" i="19"/>
  <c r="U80" i="19"/>
  <c r="V79" i="19"/>
  <c r="U79" i="19"/>
  <c r="V78" i="19"/>
  <c r="U78" i="19"/>
  <c r="V77" i="19"/>
  <c r="U77" i="19"/>
  <c r="V76" i="19"/>
  <c r="U76" i="19"/>
  <c r="V75" i="19"/>
  <c r="U75" i="19"/>
  <c r="V74" i="19"/>
  <c r="U74" i="19"/>
  <c r="V73" i="19"/>
  <c r="U73" i="19"/>
  <c r="V72" i="19"/>
  <c r="U72" i="19"/>
  <c r="V71" i="19"/>
  <c r="U71" i="19"/>
  <c r="V70" i="19"/>
  <c r="U70" i="19"/>
  <c r="V69" i="19"/>
  <c r="U69" i="19"/>
  <c r="V68" i="19"/>
  <c r="U68" i="19"/>
  <c r="V67" i="19"/>
  <c r="U67" i="19"/>
  <c r="V66" i="19"/>
  <c r="U66" i="19"/>
  <c r="V65" i="19"/>
  <c r="U65" i="19"/>
  <c r="V64" i="19"/>
  <c r="U64" i="19"/>
  <c r="V63" i="19"/>
  <c r="U63" i="19"/>
  <c r="V62" i="19"/>
  <c r="U62" i="19"/>
  <c r="V61" i="19"/>
  <c r="U61" i="19"/>
  <c r="V60" i="19"/>
  <c r="U60" i="19"/>
  <c r="V59" i="19"/>
  <c r="U59" i="19"/>
  <c r="V58" i="19"/>
  <c r="U58" i="19"/>
  <c r="V57" i="19"/>
  <c r="U57" i="19"/>
  <c r="V56" i="19"/>
  <c r="U56" i="19"/>
  <c r="V55" i="19"/>
  <c r="U55" i="19"/>
  <c r="V54" i="19"/>
  <c r="U54" i="19"/>
  <c r="V53" i="19"/>
  <c r="U53" i="19"/>
  <c r="V52" i="19"/>
  <c r="U52" i="19"/>
  <c r="V51" i="19"/>
  <c r="U51" i="19"/>
  <c r="V50" i="19"/>
  <c r="U50" i="19"/>
  <c r="V49" i="19"/>
  <c r="U49" i="19"/>
  <c r="V48" i="19"/>
  <c r="U48" i="19"/>
  <c r="V47" i="19"/>
  <c r="U47" i="19"/>
  <c r="V46" i="19"/>
  <c r="U46" i="19"/>
  <c r="V45" i="19"/>
  <c r="U45" i="19"/>
  <c r="V44" i="19"/>
  <c r="U44" i="19"/>
  <c r="V43" i="19"/>
  <c r="U43" i="19"/>
  <c r="V42" i="19"/>
  <c r="U42" i="19"/>
  <c r="V41" i="19"/>
  <c r="U41" i="19"/>
  <c r="V40" i="19"/>
  <c r="U40" i="19"/>
  <c r="V39" i="19"/>
  <c r="U39" i="19"/>
  <c r="V38" i="19"/>
  <c r="U38" i="19"/>
  <c r="V37" i="19"/>
  <c r="U37" i="19"/>
  <c r="V36" i="19"/>
  <c r="U36" i="19"/>
  <c r="V35" i="19"/>
  <c r="U35" i="19"/>
  <c r="V34" i="19"/>
  <c r="U34" i="19"/>
  <c r="V33" i="19"/>
  <c r="U33" i="19"/>
  <c r="V32" i="19"/>
  <c r="U32" i="19"/>
  <c r="V31" i="19"/>
  <c r="U31" i="19"/>
  <c r="V30" i="19"/>
  <c r="U30" i="19"/>
  <c r="V29" i="19"/>
  <c r="U29" i="19"/>
  <c r="V28" i="19"/>
  <c r="U28" i="19"/>
  <c r="V27" i="19"/>
  <c r="U27" i="19"/>
  <c r="V26" i="19"/>
  <c r="U26" i="19"/>
  <c r="V25" i="19"/>
  <c r="U25" i="19"/>
  <c r="V24" i="19"/>
  <c r="U24" i="19"/>
  <c r="V23" i="19"/>
  <c r="U23" i="19"/>
  <c r="V22" i="19"/>
  <c r="U22" i="19"/>
  <c r="V21" i="19"/>
  <c r="U21" i="19"/>
  <c r="V20" i="19"/>
  <c r="U20" i="19"/>
  <c r="V19" i="19"/>
  <c r="U19" i="19"/>
  <c r="V18" i="19"/>
  <c r="U18" i="19"/>
  <c r="V17" i="19"/>
  <c r="U17" i="19"/>
  <c r="V16" i="19"/>
  <c r="U16" i="19"/>
  <c r="V15" i="19"/>
  <c r="U15" i="19"/>
  <c r="V14" i="19"/>
  <c r="U14" i="19"/>
  <c r="V13" i="19"/>
  <c r="U13" i="19"/>
  <c r="V12" i="19"/>
  <c r="U12" i="19"/>
  <c r="V11" i="19"/>
  <c r="U11" i="19"/>
  <c r="V10" i="19"/>
  <c r="U10" i="19"/>
  <c r="V9" i="19"/>
  <c r="U9" i="19"/>
  <c r="V8" i="19"/>
  <c r="U8" i="19"/>
  <c r="V7" i="19"/>
  <c r="U7" i="19"/>
  <c r="V6" i="19"/>
  <c r="U6" i="19"/>
  <c r="V5" i="19"/>
  <c r="U5" i="19"/>
  <c r="V3" i="19"/>
  <c r="U3" i="19"/>
  <c r="T205" i="19"/>
  <c r="S205" i="19"/>
  <c r="R205" i="19"/>
  <c r="Q205" i="19"/>
  <c r="P205" i="19"/>
  <c r="T204" i="19"/>
  <c r="S204" i="19"/>
  <c r="R204" i="19"/>
  <c r="Q204" i="19"/>
  <c r="P204" i="19"/>
  <c r="T203" i="19"/>
  <c r="S203" i="19"/>
  <c r="R203" i="19"/>
  <c r="Q203" i="19"/>
  <c r="P203" i="19"/>
  <c r="T202" i="19"/>
  <c r="S202" i="19"/>
  <c r="R202" i="19"/>
  <c r="Q202" i="19"/>
  <c r="P202" i="19"/>
  <c r="T201" i="19"/>
  <c r="S201" i="19"/>
  <c r="R201" i="19"/>
  <c r="Q201" i="19"/>
  <c r="P201" i="19"/>
  <c r="T200" i="19"/>
  <c r="S200" i="19"/>
  <c r="R200" i="19"/>
  <c r="Q200" i="19"/>
  <c r="P200" i="19"/>
  <c r="T199" i="19"/>
  <c r="S199" i="19"/>
  <c r="R199" i="19"/>
  <c r="Q199" i="19"/>
  <c r="P199" i="19"/>
  <c r="T198" i="19"/>
  <c r="S198" i="19"/>
  <c r="R198" i="19"/>
  <c r="Q198" i="19"/>
  <c r="P198" i="19"/>
  <c r="T197" i="19"/>
  <c r="S197" i="19"/>
  <c r="R197" i="19"/>
  <c r="Q197" i="19"/>
  <c r="P197" i="19"/>
  <c r="T196" i="19"/>
  <c r="S196" i="19"/>
  <c r="R196" i="19"/>
  <c r="Q196" i="19"/>
  <c r="P196" i="19"/>
  <c r="T195" i="19"/>
  <c r="S195" i="19"/>
  <c r="R195" i="19"/>
  <c r="Q195" i="19"/>
  <c r="P195" i="19"/>
  <c r="T194" i="19"/>
  <c r="S194" i="19"/>
  <c r="R194" i="19"/>
  <c r="Q194" i="19"/>
  <c r="P194" i="19"/>
  <c r="T193" i="19"/>
  <c r="S193" i="19"/>
  <c r="R193" i="19"/>
  <c r="Q193" i="19"/>
  <c r="P193" i="19"/>
  <c r="T192" i="19"/>
  <c r="S192" i="19"/>
  <c r="R192" i="19"/>
  <c r="Q192" i="19"/>
  <c r="P192" i="19"/>
  <c r="T191" i="19"/>
  <c r="S191" i="19"/>
  <c r="R191" i="19"/>
  <c r="Q191" i="19"/>
  <c r="P191" i="19"/>
  <c r="T190" i="19"/>
  <c r="S190" i="19"/>
  <c r="R190" i="19"/>
  <c r="Q190" i="19"/>
  <c r="P190" i="19"/>
  <c r="T189" i="19"/>
  <c r="S189" i="19"/>
  <c r="R189" i="19"/>
  <c r="Q189" i="19"/>
  <c r="P189" i="19"/>
  <c r="T188" i="19"/>
  <c r="S188" i="19"/>
  <c r="R188" i="19"/>
  <c r="Q188" i="19"/>
  <c r="P188" i="19"/>
  <c r="T187" i="19"/>
  <c r="S187" i="19"/>
  <c r="R187" i="19"/>
  <c r="Q187" i="19"/>
  <c r="P187" i="19"/>
  <c r="T186" i="19"/>
  <c r="S186" i="19"/>
  <c r="R186" i="19"/>
  <c r="Q186" i="19"/>
  <c r="P186" i="19"/>
  <c r="T185" i="19"/>
  <c r="S185" i="19"/>
  <c r="R185" i="19"/>
  <c r="Q185" i="19"/>
  <c r="P185" i="19"/>
  <c r="T184" i="19"/>
  <c r="S184" i="19"/>
  <c r="R184" i="19"/>
  <c r="Q184" i="19"/>
  <c r="P184" i="19"/>
  <c r="T183" i="19"/>
  <c r="S183" i="19"/>
  <c r="R183" i="19"/>
  <c r="Q183" i="19"/>
  <c r="P183" i="19"/>
  <c r="T182" i="19"/>
  <c r="S182" i="19"/>
  <c r="R182" i="19"/>
  <c r="Q182" i="19"/>
  <c r="P182" i="19"/>
  <c r="T181" i="19"/>
  <c r="S181" i="19"/>
  <c r="R181" i="19"/>
  <c r="Q181" i="19"/>
  <c r="P181" i="19"/>
  <c r="T180" i="19"/>
  <c r="S180" i="19"/>
  <c r="R180" i="19"/>
  <c r="Q180" i="19"/>
  <c r="P180" i="19"/>
  <c r="T179" i="19"/>
  <c r="S179" i="19"/>
  <c r="R179" i="19"/>
  <c r="Q179" i="19"/>
  <c r="P179" i="19"/>
  <c r="T178" i="19"/>
  <c r="S178" i="19"/>
  <c r="R178" i="19"/>
  <c r="Q178" i="19"/>
  <c r="P178" i="19"/>
  <c r="T177" i="19"/>
  <c r="S177" i="19"/>
  <c r="R177" i="19"/>
  <c r="Q177" i="19"/>
  <c r="P177" i="19"/>
  <c r="T176" i="19"/>
  <c r="S176" i="19"/>
  <c r="R176" i="19"/>
  <c r="Q176" i="19"/>
  <c r="P176" i="19"/>
  <c r="T175" i="19"/>
  <c r="S175" i="19"/>
  <c r="R175" i="19"/>
  <c r="Q175" i="19"/>
  <c r="P175" i="19"/>
  <c r="T174" i="19"/>
  <c r="S174" i="19"/>
  <c r="R174" i="19"/>
  <c r="Q174" i="19"/>
  <c r="P174" i="19"/>
  <c r="T173" i="19"/>
  <c r="S173" i="19"/>
  <c r="R173" i="19"/>
  <c r="Q173" i="19"/>
  <c r="P173" i="19"/>
  <c r="T172" i="19"/>
  <c r="S172" i="19"/>
  <c r="R172" i="19"/>
  <c r="Q172" i="19"/>
  <c r="P172" i="19"/>
  <c r="T171" i="19"/>
  <c r="S171" i="19"/>
  <c r="R171" i="19"/>
  <c r="Q171" i="19"/>
  <c r="P171" i="19"/>
  <c r="T170" i="19"/>
  <c r="S170" i="19"/>
  <c r="R170" i="19"/>
  <c r="Q170" i="19"/>
  <c r="P170" i="19"/>
  <c r="T169" i="19"/>
  <c r="S169" i="19"/>
  <c r="R169" i="19"/>
  <c r="Q169" i="19"/>
  <c r="P169" i="19"/>
  <c r="T168" i="19"/>
  <c r="S168" i="19"/>
  <c r="R168" i="19"/>
  <c r="Q168" i="19"/>
  <c r="P168" i="19"/>
  <c r="T167" i="19"/>
  <c r="S167" i="19"/>
  <c r="R167" i="19"/>
  <c r="Q167" i="19"/>
  <c r="P167" i="19"/>
  <c r="T166" i="19"/>
  <c r="S166" i="19"/>
  <c r="R166" i="19"/>
  <c r="Q166" i="19"/>
  <c r="P166" i="19"/>
  <c r="T165" i="19"/>
  <c r="S165" i="19"/>
  <c r="R165" i="19"/>
  <c r="Q165" i="19"/>
  <c r="P165" i="19"/>
  <c r="T164" i="19"/>
  <c r="S164" i="19"/>
  <c r="R164" i="19"/>
  <c r="Q164" i="19"/>
  <c r="P164" i="19"/>
  <c r="T163" i="19"/>
  <c r="S163" i="19"/>
  <c r="R163" i="19"/>
  <c r="Q163" i="19"/>
  <c r="P163" i="19"/>
  <c r="T162" i="19"/>
  <c r="S162" i="19"/>
  <c r="R162" i="19"/>
  <c r="Q162" i="19"/>
  <c r="P162" i="19"/>
  <c r="T161" i="19"/>
  <c r="S161" i="19"/>
  <c r="R161" i="19"/>
  <c r="Q161" i="19"/>
  <c r="P161" i="19"/>
  <c r="T160" i="19"/>
  <c r="S160" i="19"/>
  <c r="R160" i="19"/>
  <c r="Q160" i="19"/>
  <c r="P160" i="19"/>
  <c r="T159" i="19"/>
  <c r="S159" i="19"/>
  <c r="R159" i="19"/>
  <c r="Q159" i="19"/>
  <c r="P159" i="19"/>
  <c r="T158" i="19"/>
  <c r="S158" i="19"/>
  <c r="R158" i="19"/>
  <c r="Q158" i="19"/>
  <c r="P158" i="19"/>
  <c r="T157" i="19"/>
  <c r="S157" i="19"/>
  <c r="R157" i="19"/>
  <c r="Q157" i="19"/>
  <c r="P157" i="19"/>
  <c r="T156" i="19"/>
  <c r="S156" i="19"/>
  <c r="R156" i="19"/>
  <c r="Q156" i="19"/>
  <c r="P156" i="19"/>
  <c r="T155" i="19"/>
  <c r="S155" i="19"/>
  <c r="R155" i="19"/>
  <c r="Q155" i="19"/>
  <c r="P155" i="19"/>
  <c r="T154" i="19"/>
  <c r="S154" i="19"/>
  <c r="R154" i="19"/>
  <c r="Q154" i="19"/>
  <c r="P154" i="19"/>
  <c r="T153" i="19"/>
  <c r="S153" i="19"/>
  <c r="R153" i="19"/>
  <c r="Q153" i="19"/>
  <c r="P153" i="19"/>
  <c r="T152" i="19"/>
  <c r="S152" i="19"/>
  <c r="R152" i="19"/>
  <c r="Q152" i="19"/>
  <c r="P152" i="19"/>
  <c r="T151" i="19"/>
  <c r="S151" i="19"/>
  <c r="R151" i="19"/>
  <c r="Q151" i="19"/>
  <c r="P151" i="19"/>
  <c r="T150" i="19"/>
  <c r="S150" i="19"/>
  <c r="R150" i="19"/>
  <c r="Q150" i="19"/>
  <c r="P150" i="19"/>
  <c r="T149" i="19"/>
  <c r="S149" i="19"/>
  <c r="R149" i="19"/>
  <c r="Q149" i="19"/>
  <c r="P149" i="19"/>
  <c r="T148" i="19"/>
  <c r="S148" i="19"/>
  <c r="R148" i="19"/>
  <c r="Q148" i="19"/>
  <c r="P148" i="19"/>
  <c r="T147" i="19"/>
  <c r="S147" i="19"/>
  <c r="R147" i="19"/>
  <c r="Q147" i="19"/>
  <c r="P147" i="19"/>
  <c r="T146" i="19"/>
  <c r="S146" i="19"/>
  <c r="R146" i="19"/>
  <c r="Q146" i="19"/>
  <c r="P146" i="19"/>
  <c r="T145" i="19"/>
  <c r="S145" i="19"/>
  <c r="R145" i="19"/>
  <c r="Q145" i="19"/>
  <c r="P145" i="19"/>
  <c r="T144" i="19"/>
  <c r="S144" i="19"/>
  <c r="R144" i="19"/>
  <c r="Q144" i="19"/>
  <c r="P144" i="19"/>
  <c r="T143" i="19"/>
  <c r="S143" i="19"/>
  <c r="R143" i="19"/>
  <c r="Q143" i="19"/>
  <c r="P143" i="19"/>
  <c r="T142" i="19"/>
  <c r="S142" i="19"/>
  <c r="R142" i="19"/>
  <c r="Q142" i="19"/>
  <c r="P142" i="19"/>
  <c r="T141" i="19"/>
  <c r="S141" i="19"/>
  <c r="R141" i="19"/>
  <c r="Q141" i="19"/>
  <c r="P141" i="19"/>
  <c r="T140" i="19"/>
  <c r="S140" i="19"/>
  <c r="R140" i="19"/>
  <c r="Q140" i="19"/>
  <c r="P140" i="19"/>
  <c r="T139" i="19"/>
  <c r="S139" i="19"/>
  <c r="R139" i="19"/>
  <c r="Q139" i="19"/>
  <c r="P139" i="19"/>
  <c r="T138" i="19"/>
  <c r="S138" i="19"/>
  <c r="R138" i="19"/>
  <c r="Q138" i="19"/>
  <c r="P138" i="19"/>
  <c r="T137" i="19"/>
  <c r="S137" i="19"/>
  <c r="R137" i="19"/>
  <c r="Q137" i="19"/>
  <c r="P137" i="19"/>
  <c r="T136" i="19"/>
  <c r="S136" i="19"/>
  <c r="R136" i="19"/>
  <c r="Q136" i="19"/>
  <c r="P136" i="19"/>
  <c r="T135" i="19"/>
  <c r="S135" i="19"/>
  <c r="R135" i="19"/>
  <c r="Q135" i="19"/>
  <c r="P135" i="19"/>
  <c r="T134" i="19"/>
  <c r="S134" i="19"/>
  <c r="R134" i="19"/>
  <c r="Q134" i="19"/>
  <c r="P134" i="19"/>
  <c r="T133" i="19"/>
  <c r="S133" i="19"/>
  <c r="R133" i="19"/>
  <c r="Q133" i="19"/>
  <c r="P133" i="19"/>
  <c r="T132" i="19"/>
  <c r="S132" i="19"/>
  <c r="R132" i="19"/>
  <c r="Q132" i="19"/>
  <c r="P132" i="19"/>
  <c r="T131" i="19"/>
  <c r="S131" i="19"/>
  <c r="R131" i="19"/>
  <c r="Q131" i="19"/>
  <c r="P131" i="19"/>
  <c r="T130" i="19"/>
  <c r="S130" i="19"/>
  <c r="R130" i="19"/>
  <c r="Q130" i="19"/>
  <c r="P130" i="19"/>
  <c r="T129" i="19"/>
  <c r="S129" i="19"/>
  <c r="R129" i="19"/>
  <c r="Q129" i="19"/>
  <c r="P129" i="19"/>
  <c r="T128" i="19"/>
  <c r="S128" i="19"/>
  <c r="R128" i="19"/>
  <c r="Q128" i="19"/>
  <c r="P128" i="19"/>
  <c r="T127" i="19"/>
  <c r="S127" i="19"/>
  <c r="R127" i="19"/>
  <c r="Q127" i="19"/>
  <c r="P127" i="19"/>
  <c r="T126" i="19"/>
  <c r="S126" i="19"/>
  <c r="R126" i="19"/>
  <c r="Q126" i="19"/>
  <c r="P126" i="19"/>
  <c r="T125" i="19"/>
  <c r="S125" i="19"/>
  <c r="R125" i="19"/>
  <c r="Q125" i="19"/>
  <c r="P125" i="19"/>
  <c r="T124" i="19"/>
  <c r="S124" i="19"/>
  <c r="R124" i="19"/>
  <c r="Q124" i="19"/>
  <c r="P124" i="19"/>
  <c r="T123" i="19"/>
  <c r="S123" i="19"/>
  <c r="R123" i="19"/>
  <c r="Q123" i="19"/>
  <c r="P123" i="19"/>
  <c r="T122" i="19"/>
  <c r="S122" i="19"/>
  <c r="R122" i="19"/>
  <c r="Q122" i="19"/>
  <c r="P122" i="19"/>
  <c r="T121" i="19"/>
  <c r="S121" i="19"/>
  <c r="R121" i="19"/>
  <c r="Q121" i="19"/>
  <c r="P121" i="19"/>
  <c r="T120" i="19"/>
  <c r="S120" i="19"/>
  <c r="R120" i="19"/>
  <c r="Q120" i="19"/>
  <c r="P120" i="19"/>
  <c r="T119" i="19"/>
  <c r="S119" i="19"/>
  <c r="R119" i="19"/>
  <c r="Q119" i="19"/>
  <c r="P119" i="19"/>
  <c r="T118" i="19"/>
  <c r="S118" i="19"/>
  <c r="R118" i="19"/>
  <c r="Q118" i="19"/>
  <c r="P118" i="19"/>
  <c r="T117" i="19"/>
  <c r="S117" i="19"/>
  <c r="R117" i="19"/>
  <c r="Q117" i="19"/>
  <c r="P117" i="19"/>
  <c r="T116" i="19"/>
  <c r="S116" i="19"/>
  <c r="R116" i="19"/>
  <c r="Q116" i="19"/>
  <c r="P116" i="19"/>
  <c r="T115" i="19"/>
  <c r="S115" i="19"/>
  <c r="R115" i="19"/>
  <c r="Q115" i="19"/>
  <c r="P115" i="19"/>
  <c r="T114" i="19"/>
  <c r="S114" i="19"/>
  <c r="R114" i="19"/>
  <c r="Q114" i="19"/>
  <c r="P114" i="19"/>
  <c r="T113" i="19"/>
  <c r="S113" i="19"/>
  <c r="R113" i="19"/>
  <c r="Q113" i="19"/>
  <c r="P113" i="19"/>
  <c r="T112" i="19"/>
  <c r="S112" i="19"/>
  <c r="R112" i="19"/>
  <c r="Q112" i="19"/>
  <c r="P112" i="19"/>
  <c r="T111" i="19"/>
  <c r="S111" i="19"/>
  <c r="R111" i="19"/>
  <c r="Q111" i="19"/>
  <c r="P111" i="19"/>
  <c r="T110" i="19"/>
  <c r="S110" i="19"/>
  <c r="R110" i="19"/>
  <c r="Q110" i="19"/>
  <c r="P110" i="19"/>
  <c r="T109" i="19"/>
  <c r="S109" i="19"/>
  <c r="R109" i="19"/>
  <c r="Q109" i="19"/>
  <c r="P109" i="19"/>
  <c r="T108" i="19"/>
  <c r="S108" i="19"/>
  <c r="R108" i="19"/>
  <c r="Q108" i="19"/>
  <c r="P108" i="19"/>
  <c r="T107" i="19"/>
  <c r="S107" i="19"/>
  <c r="R107" i="19"/>
  <c r="Q107" i="19"/>
  <c r="P107" i="19"/>
  <c r="T106" i="19"/>
  <c r="S106" i="19"/>
  <c r="R106" i="19"/>
  <c r="Q106" i="19"/>
  <c r="P106" i="19"/>
  <c r="T105" i="19"/>
  <c r="S105" i="19"/>
  <c r="R105" i="19"/>
  <c r="Q105" i="19"/>
  <c r="P105" i="19"/>
  <c r="T104" i="19"/>
  <c r="S104" i="19"/>
  <c r="R104" i="19"/>
  <c r="Q104" i="19"/>
  <c r="P104" i="19"/>
  <c r="T103" i="19"/>
  <c r="S103" i="19"/>
  <c r="R103" i="19"/>
  <c r="Q103" i="19"/>
  <c r="P103" i="19"/>
  <c r="T102" i="19"/>
  <c r="S102" i="19"/>
  <c r="R102" i="19"/>
  <c r="Q102" i="19"/>
  <c r="P102" i="19"/>
  <c r="T101" i="19"/>
  <c r="S101" i="19"/>
  <c r="R101" i="19"/>
  <c r="Q101" i="19"/>
  <c r="P101" i="19"/>
  <c r="T100" i="19"/>
  <c r="S100" i="19"/>
  <c r="R100" i="19"/>
  <c r="Q100" i="19"/>
  <c r="P100" i="19"/>
  <c r="T99" i="19"/>
  <c r="S99" i="19"/>
  <c r="R99" i="19"/>
  <c r="Q99" i="19"/>
  <c r="P99" i="19"/>
  <c r="T98" i="19"/>
  <c r="S98" i="19"/>
  <c r="R98" i="19"/>
  <c r="Q98" i="19"/>
  <c r="P98" i="19"/>
  <c r="T97" i="19"/>
  <c r="S97" i="19"/>
  <c r="R97" i="19"/>
  <c r="Q97" i="19"/>
  <c r="P97" i="19"/>
  <c r="T96" i="19"/>
  <c r="S96" i="19"/>
  <c r="R96" i="19"/>
  <c r="Q96" i="19"/>
  <c r="P96" i="19"/>
  <c r="T95" i="19"/>
  <c r="S95" i="19"/>
  <c r="R95" i="19"/>
  <c r="Q95" i="19"/>
  <c r="P95" i="19"/>
  <c r="T94" i="19"/>
  <c r="S94" i="19"/>
  <c r="R94" i="19"/>
  <c r="Q94" i="19"/>
  <c r="P94" i="19"/>
  <c r="T93" i="19"/>
  <c r="S93" i="19"/>
  <c r="R93" i="19"/>
  <c r="Q93" i="19"/>
  <c r="P93" i="19"/>
  <c r="T92" i="19"/>
  <c r="S92" i="19"/>
  <c r="R92" i="19"/>
  <c r="Q92" i="19"/>
  <c r="P92" i="19"/>
  <c r="T91" i="19"/>
  <c r="S91" i="19"/>
  <c r="R91" i="19"/>
  <c r="Q91" i="19"/>
  <c r="P91" i="19"/>
  <c r="T90" i="19"/>
  <c r="S90" i="19"/>
  <c r="R90" i="19"/>
  <c r="Q90" i="19"/>
  <c r="P90" i="19"/>
  <c r="T89" i="19"/>
  <c r="S89" i="19"/>
  <c r="R89" i="19"/>
  <c r="Q89" i="19"/>
  <c r="P89" i="19"/>
  <c r="T88" i="19"/>
  <c r="S88" i="19"/>
  <c r="R88" i="19"/>
  <c r="Q88" i="19"/>
  <c r="P88" i="19"/>
  <c r="T87" i="19"/>
  <c r="S87" i="19"/>
  <c r="R87" i="19"/>
  <c r="Q87" i="19"/>
  <c r="P87" i="19"/>
  <c r="T86" i="19"/>
  <c r="S86" i="19"/>
  <c r="R86" i="19"/>
  <c r="Q86" i="19"/>
  <c r="P86" i="19"/>
  <c r="T85" i="19"/>
  <c r="S85" i="19"/>
  <c r="R85" i="19"/>
  <c r="Q85" i="19"/>
  <c r="P85" i="19"/>
  <c r="T84" i="19"/>
  <c r="S84" i="19"/>
  <c r="R84" i="19"/>
  <c r="Q84" i="19"/>
  <c r="P84" i="19"/>
  <c r="T83" i="19"/>
  <c r="S83" i="19"/>
  <c r="R83" i="19"/>
  <c r="Q83" i="19"/>
  <c r="P83" i="19"/>
  <c r="T82" i="19"/>
  <c r="S82" i="19"/>
  <c r="R82" i="19"/>
  <c r="Q82" i="19"/>
  <c r="P82" i="19"/>
  <c r="T81" i="19"/>
  <c r="S81" i="19"/>
  <c r="R81" i="19"/>
  <c r="Q81" i="19"/>
  <c r="P81" i="19"/>
  <c r="T80" i="19"/>
  <c r="S80" i="19"/>
  <c r="R80" i="19"/>
  <c r="Q80" i="19"/>
  <c r="P80" i="19"/>
  <c r="T79" i="19"/>
  <c r="S79" i="19"/>
  <c r="R79" i="19"/>
  <c r="Q79" i="19"/>
  <c r="P79" i="19"/>
  <c r="T78" i="19"/>
  <c r="S78" i="19"/>
  <c r="R78" i="19"/>
  <c r="Q78" i="19"/>
  <c r="P78" i="19"/>
  <c r="T77" i="19"/>
  <c r="S77" i="19"/>
  <c r="R77" i="19"/>
  <c r="Q77" i="19"/>
  <c r="P77" i="19"/>
  <c r="T76" i="19"/>
  <c r="S76" i="19"/>
  <c r="R76" i="19"/>
  <c r="Q76" i="19"/>
  <c r="P76" i="19"/>
  <c r="T75" i="19"/>
  <c r="S75" i="19"/>
  <c r="R75" i="19"/>
  <c r="Q75" i="19"/>
  <c r="P75" i="19"/>
  <c r="T74" i="19"/>
  <c r="S74" i="19"/>
  <c r="R74" i="19"/>
  <c r="Q74" i="19"/>
  <c r="P74" i="19"/>
  <c r="T73" i="19"/>
  <c r="S73" i="19"/>
  <c r="R73" i="19"/>
  <c r="Q73" i="19"/>
  <c r="P73" i="19"/>
  <c r="T72" i="19"/>
  <c r="S72" i="19"/>
  <c r="R72" i="19"/>
  <c r="Q72" i="19"/>
  <c r="P72" i="19"/>
  <c r="T71" i="19"/>
  <c r="S71" i="19"/>
  <c r="R71" i="19"/>
  <c r="Q71" i="19"/>
  <c r="P71" i="19"/>
  <c r="T70" i="19"/>
  <c r="S70" i="19"/>
  <c r="R70" i="19"/>
  <c r="Q70" i="19"/>
  <c r="P70" i="19"/>
  <c r="T69" i="19"/>
  <c r="S69" i="19"/>
  <c r="R69" i="19"/>
  <c r="Q69" i="19"/>
  <c r="P69" i="19"/>
  <c r="T68" i="19"/>
  <c r="S68" i="19"/>
  <c r="R68" i="19"/>
  <c r="Q68" i="19"/>
  <c r="P68" i="19"/>
  <c r="T67" i="19"/>
  <c r="S67" i="19"/>
  <c r="R67" i="19"/>
  <c r="Q67" i="19"/>
  <c r="P67" i="19"/>
  <c r="T66" i="19"/>
  <c r="S66" i="19"/>
  <c r="R66" i="19"/>
  <c r="Q66" i="19"/>
  <c r="P66" i="19"/>
  <c r="T65" i="19"/>
  <c r="S65" i="19"/>
  <c r="R65" i="19"/>
  <c r="Q65" i="19"/>
  <c r="P65" i="19"/>
  <c r="T64" i="19"/>
  <c r="S64" i="19"/>
  <c r="R64" i="19"/>
  <c r="Q64" i="19"/>
  <c r="P64" i="19"/>
  <c r="T63" i="19"/>
  <c r="S63" i="19"/>
  <c r="R63" i="19"/>
  <c r="Q63" i="19"/>
  <c r="P63" i="19"/>
  <c r="T62" i="19"/>
  <c r="S62" i="19"/>
  <c r="R62" i="19"/>
  <c r="Q62" i="19"/>
  <c r="P62" i="19"/>
  <c r="T61" i="19"/>
  <c r="S61" i="19"/>
  <c r="R61" i="19"/>
  <c r="Q61" i="19"/>
  <c r="P61" i="19"/>
  <c r="T60" i="19"/>
  <c r="S60" i="19"/>
  <c r="R60" i="19"/>
  <c r="Q60" i="19"/>
  <c r="P60" i="19"/>
  <c r="T59" i="19"/>
  <c r="S59" i="19"/>
  <c r="R59" i="19"/>
  <c r="Q59" i="19"/>
  <c r="P59" i="19"/>
  <c r="T58" i="19"/>
  <c r="S58" i="19"/>
  <c r="R58" i="19"/>
  <c r="Q58" i="19"/>
  <c r="P58" i="19"/>
  <c r="T57" i="19"/>
  <c r="S57" i="19"/>
  <c r="R57" i="19"/>
  <c r="Q57" i="19"/>
  <c r="P57" i="19"/>
  <c r="T56" i="19"/>
  <c r="S56" i="19"/>
  <c r="R56" i="19"/>
  <c r="Q56" i="19"/>
  <c r="P56" i="19"/>
  <c r="T55" i="19"/>
  <c r="S55" i="19"/>
  <c r="R55" i="19"/>
  <c r="Q55" i="19"/>
  <c r="P55" i="19"/>
  <c r="T54" i="19"/>
  <c r="S54" i="19"/>
  <c r="R54" i="19"/>
  <c r="Q54" i="19"/>
  <c r="P54" i="19"/>
  <c r="T53" i="19"/>
  <c r="S53" i="19"/>
  <c r="R53" i="19"/>
  <c r="Q53" i="19"/>
  <c r="P53" i="19"/>
  <c r="T52" i="19"/>
  <c r="S52" i="19"/>
  <c r="R52" i="19"/>
  <c r="Q52" i="19"/>
  <c r="P52" i="19"/>
  <c r="T51" i="19"/>
  <c r="S51" i="19"/>
  <c r="R51" i="19"/>
  <c r="Q51" i="19"/>
  <c r="P51" i="19"/>
  <c r="T50" i="19"/>
  <c r="S50" i="19"/>
  <c r="R50" i="19"/>
  <c r="Q50" i="19"/>
  <c r="P50" i="19"/>
  <c r="T49" i="19"/>
  <c r="S49" i="19"/>
  <c r="R49" i="19"/>
  <c r="Q49" i="19"/>
  <c r="P49" i="19"/>
  <c r="T48" i="19"/>
  <c r="S48" i="19"/>
  <c r="R48" i="19"/>
  <c r="Q48" i="19"/>
  <c r="P48" i="19"/>
  <c r="T47" i="19"/>
  <c r="S47" i="19"/>
  <c r="R47" i="19"/>
  <c r="Q47" i="19"/>
  <c r="P47" i="19"/>
  <c r="T46" i="19"/>
  <c r="S46" i="19"/>
  <c r="R46" i="19"/>
  <c r="Q46" i="19"/>
  <c r="P46" i="19"/>
  <c r="T45" i="19"/>
  <c r="S45" i="19"/>
  <c r="R45" i="19"/>
  <c r="Q45" i="19"/>
  <c r="P45" i="19"/>
  <c r="T44" i="19"/>
  <c r="S44" i="19"/>
  <c r="R44" i="19"/>
  <c r="Q44" i="19"/>
  <c r="P44" i="19"/>
  <c r="T43" i="19"/>
  <c r="S43" i="19"/>
  <c r="R43" i="19"/>
  <c r="Q43" i="19"/>
  <c r="P43" i="19"/>
  <c r="T42" i="19"/>
  <c r="S42" i="19"/>
  <c r="R42" i="19"/>
  <c r="Q42" i="19"/>
  <c r="P42" i="19"/>
  <c r="T41" i="19"/>
  <c r="S41" i="19"/>
  <c r="R41" i="19"/>
  <c r="Q41" i="19"/>
  <c r="P41" i="19"/>
  <c r="T40" i="19"/>
  <c r="S40" i="19"/>
  <c r="R40" i="19"/>
  <c r="Q40" i="19"/>
  <c r="P40" i="19"/>
  <c r="T39" i="19"/>
  <c r="S39" i="19"/>
  <c r="R39" i="19"/>
  <c r="Q39" i="19"/>
  <c r="P39" i="19"/>
  <c r="T38" i="19"/>
  <c r="S38" i="19"/>
  <c r="R38" i="19"/>
  <c r="Q38" i="19"/>
  <c r="P38" i="19"/>
  <c r="T37" i="19"/>
  <c r="S37" i="19"/>
  <c r="R37" i="19"/>
  <c r="Q37" i="19"/>
  <c r="P37" i="19"/>
  <c r="T36" i="19"/>
  <c r="S36" i="19"/>
  <c r="R36" i="19"/>
  <c r="Q36" i="19"/>
  <c r="P36" i="19"/>
  <c r="T35" i="19"/>
  <c r="S35" i="19"/>
  <c r="R35" i="19"/>
  <c r="Q35" i="19"/>
  <c r="P35" i="19"/>
  <c r="T34" i="19"/>
  <c r="S34" i="19"/>
  <c r="R34" i="19"/>
  <c r="Q34" i="19"/>
  <c r="P34" i="19"/>
  <c r="T33" i="19"/>
  <c r="S33" i="19"/>
  <c r="R33" i="19"/>
  <c r="Q33" i="19"/>
  <c r="P33" i="19"/>
  <c r="T32" i="19"/>
  <c r="S32" i="19"/>
  <c r="R32" i="19"/>
  <c r="Q32" i="19"/>
  <c r="P32" i="19"/>
  <c r="T31" i="19"/>
  <c r="S31" i="19"/>
  <c r="R31" i="19"/>
  <c r="Q31" i="19"/>
  <c r="P31" i="19"/>
  <c r="T30" i="19"/>
  <c r="S30" i="19"/>
  <c r="R30" i="19"/>
  <c r="Q30" i="19"/>
  <c r="P30" i="19"/>
  <c r="T29" i="19"/>
  <c r="S29" i="19"/>
  <c r="R29" i="19"/>
  <c r="Q29" i="19"/>
  <c r="P29" i="19"/>
  <c r="T28" i="19"/>
  <c r="S28" i="19"/>
  <c r="R28" i="19"/>
  <c r="Q28" i="19"/>
  <c r="P28" i="19"/>
  <c r="T27" i="19"/>
  <c r="S27" i="19"/>
  <c r="R27" i="19"/>
  <c r="Q27" i="19"/>
  <c r="P27" i="19"/>
  <c r="T26" i="19"/>
  <c r="S26" i="19"/>
  <c r="R26" i="19"/>
  <c r="Q26" i="19"/>
  <c r="P26" i="19"/>
  <c r="T25" i="19"/>
  <c r="S25" i="19"/>
  <c r="R25" i="19"/>
  <c r="Q25" i="19"/>
  <c r="P25" i="19"/>
  <c r="T24" i="19"/>
  <c r="S24" i="19"/>
  <c r="R24" i="19"/>
  <c r="Q24" i="19"/>
  <c r="P24" i="19"/>
  <c r="T23" i="19"/>
  <c r="S23" i="19"/>
  <c r="R23" i="19"/>
  <c r="Q23" i="19"/>
  <c r="P23" i="19"/>
  <c r="T22" i="19"/>
  <c r="S22" i="19"/>
  <c r="R22" i="19"/>
  <c r="Q22" i="19"/>
  <c r="P22" i="19"/>
  <c r="T21" i="19"/>
  <c r="S21" i="19"/>
  <c r="R21" i="19"/>
  <c r="Q21" i="19"/>
  <c r="P21" i="19"/>
  <c r="T20" i="19"/>
  <c r="S20" i="19"/>
  <c r="R20" i="19"/>
  <c r="Q20" i="19"/>
  <c r="P20" i="19"/>
  <c r="T19" i="19"/>
  <c r="S19" i="19"/>
  <c r="R19" i="19"/>
  <c r="Q19" i="19"/>
  <c r="P19" i="19"/>
  <c r="T18" i="19"/>
  <c r="S18" i="19"/>
  <c r="R18" i="19"/>
  <c r="Q18" i="19"/>
  <c r="P18" i="19"/>
  <c r="T17" i="19"/>
  <c r="S17" i="19"/>
  <c r="R17" i="19"/>
  <c r="Q17" i="19"/>
  <c r="P17" i="19"/>
  <c r="T16" i="19"/>
  <c r="S16" i="19"/>
  <c r="R16" i="19"/>
  <c r="Q16" i="19"/>
  <c r="P16" i="19"/>
  <c r="T15" i="19"/>
  <c r="S15" i="19"/>
  <c r="R15" i="19"/>
  <c r="Q15" i="19"/>
  <c r="P15" i="19"/>
  <c r="T14" i="19"/>
  <c r="S14" i="19"/>
  <c r="R14" i="19"/>
  <c r="Q14" i="19"/>
  <c r="P14" i="19"/>
  <c r="T13" i="19"/>
  <c r="S13" i="19"/>
  <c r="R13" i="19"/>
  <c r="Q13" i="19"/>
  <c r="P13" i="19"/>
  <c r="T12" i="19"/>
  <c r="S12" i="19"/>
  <c r="R12" i="19"/>
  <c r="Q12" i="19"/>
  <c r="P12" i="19"/>
  <c r="T11" i="19"/>
  <c r="S11" i="19"/>
  <c r="R11" i="19"/>
  <c r="Q11" i="19"/>
  <c r="P11" i="19"/>
  <c r="T10" i="19"/>
  <c r="S10" i="19"/>
  <c r="R10" i="19"/>
  <c r="Q10" i="19"/>
  <c r="P10" i="19"/>
  <c r="T9" i="19"/>
  <c r="S9" i="19"/>
  <c r="R9" i="19"/>
  <c r="Q9" i="19"/>
  <c r="P9" i="19"/>
  <c r="T8" i="19"/>
  <c r="S8" i="19"/>
  <c r="R8" i="19"/>
  <c r="Q8" i="19"/>
  <c r="P8" i="19"/>
  <c r="T7" i="19"/>
  <c r="S7" i="19"/>
  <c r="R7" i="19"/>
  <c r="Q7" i="19"/>
  <c r="P7" i="19"/>
  <c r="T6" i="19"/>
  <c r="S6" i="19"/>
  <c r="R6" i="19"/>
  <c r="Q6" i="19"/>
  <c r="P6" i="19"/>
  <c r="T5" i="19"/>
  <c r="S5" i="19"/>
  <c r="R5" i="19"/>
  <c r="Q5" i="19"/>
  <c r="P5" i="19"/>
  <c r="T3" i="19"/>
  <c r="S3" i="19"/>
  <c r="R3" i="19"/>
  <c r="Q3" i="19"/>
  <c r="K205" i="19"/>
  <c r="J205" i="19"/>
  <c r="I205" i="19"/>
  <c r="H205" i="19"/>
  <c r="G205" i="19"/>
  <c r="F205" i="19"/>
  <c r="K204" i="19"/>
  <c r="J204" i="19"/>
  <c r="I204" i="19"/>
  <c r="H204" i="19"/>
  <c r="G204" i="19"/>
  <c r="F204" i="19"/>
  <c r="K203" i="19"/>
  <c r="J203" i="19"/>
  <c r="I203" i="19"/>
  <c r="H203" i="19"/>
  <c r="G203" i="19"/>
  <c r="F203" i="19"/>
  <c r="K202" i="19"/>
  <c r="J202" i="19"/>
  <c r="I202" i="19"/>
  <c r="H202" i="19"/>
  <c r="G202" i="19"/>
  <c r="F202" i="19"/>
  <c r="K201" i="19"/>
  <c r="J201" i="19"/>
  <c r="I201" i="19"/>
  <c r="H201" i="19"/>
  <c r="G201" i="19"/>
  <c r="F201" i="19"/>
  <c r="K200" i="19"/>
  <c r="J200" i="19"/>
  <c r="I200" i="19"/>
  <c r="H200" i="19"/>
  <c r="G200" i="19"/>
  <c r="F200" i="19"/>
  <c r="K199" i="19"/>
  <c r="J199" i="19"/>
  <c r="I199" i="19"/>
  <c r="H199" i="19"/>
  <c r="G199" i="19"/>
  <c r="F199" i="19"/>
  <c r="K198" i="19"/>
  <c r="J198" i="19"/>
  <c r="I198" i="19"/>
  <c r="H198" i="19"/>
  <c r="G198" i="19"/>
  <c r="F198" i="19"/>
  <c r="K197" i="19"/>
  <c r="J197" i="19"/>
  <c r="I197" i="19"/>
  <c r="H197" i="19"/>
  <c r="G197" i="19"/>
  <c r="F197" i="19"/>
  <c r="K196" i="19"/>
  <c r="J196" i="19"/>
  <c r="I196" i="19"/>
  <c r="H196" i="19"/>
  <c r="G196" i="19"/>
  <c r="F196" i="19"/>
  <c r="K195" i="19"/>
  <c r="J195" i="19"/>
  <c r="I195" i="19"/>
  <c r="H195" i="19"/>
  <c r="G195" i="19"/>
  <c r="F195" i="19"/>
  <c r="K194" i="19"/>
  <c r="J194" i="19"/>
  <c r="I194" i="19"/>
  <c r="H194" i="19"/>
  <c r="G194" i="19"/>
  <c r="F194" i="19"/>
  <c r="K193" i="19"/>
  <c r="J193" i="19"/>
  <c r="I193" i="19"/>
  <c r="H193" i="19"/>
  <c r="G193" i="19"/>
  <c r="F193" i="19"/>
  <c r="K192" i="19"/>
  <c r="J192" i="19"/>
  <c r="I192" i="19"/>
  <c r="H192" i="19"/>
  <c r="G192" i="19"/>
  <c r="F192" i="19"/>
  <c r="K191" i="19"/>
  <c r="J191" i="19"/>
  <c r="I191" i="19"/>
  <c r="H191" i="19"/>
  <c r="G191" i="19"/>
  <c r="F191" i="19"/>
  <c r="K190" i="19"/>
  <c r="J190" i="19"/>
  <c r="I190" i="19"/>
  <c r="H190" i="19"/>
  <c r="G190" i="19"/>
  <c r="F190" i="19"/>
  <c r="K189" i="19"/>
  <c r="J189" i="19"/>
  <c r="I189" i="19"/>
  <c r="H189" i="19"/>
  <c r="G189" i="19"/>
  <c r="F189" i="19"/>
  <c r="K188" i="19"/>
  <c r="J188" i="19"/>
  <c r="I188" i="19"/>
  <c r="H188" i="19"/>
  <c r="G188" i="19"/>
  <c r="F188" i="19"/>
  <c r="K187" i="19"/>
  <c r="J187" i="19"/>
  <c r="I187" i="19"/>
  <c r="H187" i="19"/>
  <c r="G187" i="19"/>
  <c r="F187" i="19"/>
  <c r="K186" i="19"/>
  <c r="J186" i="19"/>
  <c r="I186" i="19"/>
  <c r="H186" i="19"/>
  <c r="G186" i="19"/>
  <c r="F186" i="19"/>
  <c r="K185" i="19"/>
  <c r="J185" i="19"/>
  <c r="I185" i="19"/>
  <c r="H185" i="19"/>
  <c r="G185" i="19"/>
  <c r="F185" i="19"/>
  <c r="K184" i="19"/>
  <c r="J184" i="19"/>
  <c r="I184" i="19"/>
  <c r="H184" i="19"/>
  <c r="G184" i="19"/>
  <c r="F184" i="19"/>
  <c r="K183" i="19"/>
  <c r="J183" i="19"/>
  <c r="I183" i="19"/>
  <c r="H183" i="19"/>
  <c r="G183" i="19"/>
  <c r="F183" i="19"/>
  <c r="K182" i="19"/>
  <c r="J182" i="19"/>
  <c r="I182" i="19"/>
  <c r="H182" i="19"/>
  <c r="G182" i="19"/>
  <c r="F182" i="19"/>
  <c r="K181" i="19"/>
  <c r="J181" i="19"/>
  <c r="I181" i="19"/>
  <c r="H181" i="19"/>
  <c r="G181" i="19"/>
  <c r="F181" i="19"/>
  <c r="K180" i="19"/>
  <c r="J180" i="19"/>
  <c r="I180" i="19"/>
  <c r="H180" i="19"/>
  <c r="G180" i="19"/>
  <c r="F180" i="19"/>
  <c r="K179" i="19"/>
  <c r="J179" i="19"/>
  <c r="I179" i="19"/>
  <c r="H179" i="19"/>
  <c r="G179" i="19"/>
  <c r="F179" i="19"/>
  <c r="K178" i="19"/>
  <c r="J178" i="19"/>
  <c r="I178" i="19"/>
  <c r="H178" i="19"/>
  <c r="G178" i="19"/>
  <c r="F178" i="19"/>
  <c r="K177" i="19"/>
  <c r="J177" i="19"/>
  <c r="I177" i="19"/>
  <c r="H177" i="19"/>
  <c r="G177" i="19"/>
  <c r="F177" i="19"/>
  <c r="K176" i="19"/>
  <c r="J176" i="19"/>
  <c r="I176" i="19"/>
  <c r="H176" i="19"/>
  <c r="G176" i="19"/>
  <c r="F176" i="19"/>
  <c r="K175" i="19"/>
  <c r="J175" i="19"/>
  <c r="I175" i="19"/>
  <c r="H175" i="19"/>
  <c r="G175" i="19"/>
  <c r="F175" i="19"/>
  <c r="K174" i="19"/>
  <c r="J174" i="19"/>
  <c r="I174" i="19"/>
  <c r="H174" i="19"/>
  <c r="G174" i="19"/>
  <c r="F174" i="19"/>
  <c r="K173" i="19"/>
  <c r="J173" i="19"/>
  <c r="I173" i="19"/>
  <c r="H173" i="19"/>
  <c r="G173" i="19"/>
  <c r="F173" i="19"/>
  <c r="K172" i="19"/>
  <c r="J172" i="19"/>
  <c r="I172" i="19"/>
  <c r="H172" i="19"/>
  <c r="G172" i="19"/>
  <c r="F172" i="19"/>
  <c r="K171" i="19"/>
  <c r="J171" i="19"/>
  <c r="I171" i="19"/>
  <c r="H171" i="19"/>
  <c r="G171" i="19"/>
  <c r="F171" i="19"/>
  <c r="K170" i="19"/>
  <c r="J170" i="19"/>
  <c r="I170" i="19"/>
  <c r="H170" i="19"/>
  <c r="G170" i="19"/>
  <c r="F170" i="19"/>
  <c r="K169" i="19"/>
  <c r="J169" i="19"/>
  <c r="I169" i="19"/>
  <c r="H169" i="19"/>
  <c r="G169" i="19"/>
  <c r="F169" i="19"/>
  <c r="K168" i="19"/>
  <c r="J168" i="19"/>
  <c r="I168" i="19"/>
  <c r="H168" i="19"/>
  <c r="G168" i="19"/>
  <c r="F168" i="19"/>
  <c r="K167" i="19"/>
  <c r="J167" i="19"/>
  <c r="I167" i="19"/>
  <c r="H167" i="19"/>
  <c r="G167" i="19"/>
  <c r="F167" i="19"/>
  <c r="K166" i="19"/>
  <c r="J166" i="19"/>
  <c r="I166" i="19"/>
  <c r="H166" i="19"/>
  <c r="G166" i="19"/>
  <c r="F166" i="19"/>
  <c r="K165" i="19"/>
  <c r="J165" i="19"/>
  <c r="I165" i="19"/>
  <c r="H165" i="19"/>
  <c r="G165" i="19"/>
  <c r="F165" i="19"/>
  <c r="K164" i="19"/>
  <c r="J164" i="19"/>
  <c r="I164" i="19"/>
  <c r="H164" i="19"/>
  <c r="G164" i="19"/>
  <c r="F164" i="19"/>
  <c r="K163" i="19"/>
  <c r="J163" i="19"/>
  <c r="I163" i="19"/>
  <c r="H163" i="19"/>
  <c r="G163" i="19"/>
  <c r="F163" i="19"/>
  <c r="K162" i="19"/>
  <c r="J162" i="19"/>
  <c r="I162" i="19"/>
  <c r="H162" i="19"/>
  <c r="G162" i="19"/>
  <c r="F162" i="19"/>
  <c r="K161" i="19"/>
  <c r="J161" i="19"/>
  <c r="I161" i="19"/>
  <c r="H161" i="19"/>
  <c r="G161" i="19"/>
  <c r="F161" i="19"/>
  <c r="K160" i="19"/>
  <c r="J160" i="19"/>
  <c r="I160" i="19"/>
  <c r="H160" i="19"/>
  <c r="G160" i="19"/>
  <c r="F160" i="19"/>
  <c r="K159" i="19"/>
  <c r="J159" i="19"/>
  <c r="I159" i="19"/>
  <c r="H159" i="19"/>
  <c r="G159" i="19"/>
  <c r="F159" i="19"/>
  <c r="K158" i="19"/>
  <c r="J158" i="19"/>
  <c r="I158" i="19"/>
  <c r="H158" i="19"/>
  <c r="G158" i="19"/>
  <c r="F158" i="19"/>
  <c r="K157" i="19"/>
  <c r="J157" i="19"/>
  <c r="I157" i="19"/>
  <c r="H157" i="19"/>
  <c r="G157" i="19"/>
  <c r="F157" i="19"/>
  <c r="K156" i="19"/>
  <c r="J156" i="19"/>
  <c r="I156" i="19"/>
  <c r="H156" i="19"/>
  <c r="G156" i="19"/>
  <c r="F156" i="19"/>
  <c r="K155" i="19"/>
  <c r="J155" i="19"/>
  <c r="I155" i="19"/>
  <c r="H155" i="19"/>
  <c r="G155" i="19"/>
  <c r="F155" i="19"/>
  <c r="K154" i="19"/>
  <c r="J154" i="19"/>
  <c r="I154" i="19"/>
  <c r="H154" i="19"/>
  <c r="G154" i="19"/>
  <c r="F154" i="19"/>
  <c r="K153" i="19"/>
  <c r="J153" i="19"/>
  <c r="I153" i="19"/>
  <c r="H153" i="19"/>
  <c r="G153" i="19"/>
  <c r="F153" i="19"/>
  <c r="K152" i="19"/>
  <c r="J152" i="19"/>
  <c r="I152" i="19"/>
  <c r="H152" i="19"/>
  <c r="G152" i="19"/>
  <c r="F152" i="19"/>
  <c r="K151" i="19"/>
  <c r="J151" i="19"/>
  <c r="I151" i="19"/>
  <c r="H151" i="19"/>
  <c r="G151" i="19"/>
  <c r="F151" i="19"/>
  <c r="K150" i="19"/>
  <c r="J150" i="19"/>
  <c r="I150" i="19"/>
  <c r="H150" i="19"/>
  <c r="G150" i="19"/>
  <c r="F150" i="19"/>
  <c r="K149" i="19"/>
  <c r="J149" i="19"/>
  <c r="I149" i="19"/>
  <c r="H149" i="19"/>
  <c r="G149" i="19"/>
  <c r="F149" i="19"/>
  <c r="K148" i="19"/>
  <c r="J148" i="19"/>
  <c r="I148" i="19"/>
  <c r="H148" i="19"/>
  <c r="G148" i="19"/>
  <c r="F148" i="19"/>
  <c r="K147" i="19"/>
  <c r="J147" i="19"/>
  <c r="I147" i="19"/>
  <c r="H147" i="19"/>
  <c r="G147" i="19"/>
  <c r="F147" i="19"/>
  <c r="K146" i="19"/>
  <c r="J146" i="19"/>
  <c r="I146" i="19"/>
  <c r="H146" i="19"/>
  <c r="G146" i="19"/>
  <c r="F146" i="19"/>
  <c r="K145" i="19"/>
  <c r="J145" i="19"/>
  <c r="I145" i="19"/>
  <c r="H145" i="19"/>
  <c r="G145" i="19"/>
  <c r="F145" i="19"/>
  <c r="K144" i="19"/>
  <c r="J144" i="19"/>
  <c r="I144" i="19"/>
  <c r="H144" i="19"/>
  <c r="G144" i="19"/>
  <c r="F144" i="19"/>
  <c r="K143" i="19"/>
  <c r="J143" i="19"/>
  <c r="I143" i="19"/>
  <c r="H143" i="19"/>
  <c r="G143" i="19"/>
  <c r="F143" i="19"/>
  <c r="K142" i="19"/>
  <c r="J142" i="19"/>
  <c r="I142" i="19"/>
  <c r="H142" i="19"/>
  <c r="G142" i="19"/>
  <c r="F142" i="19"/>
  <c r="K141" i="19"/>
  <c r="J141" i="19"/>
  <c r="I141" i="19"/>
  <c r="H141" i="19"/>
  <c r="G141" i="19"/>
  <c r="F141" i="19"/>
  <c r="K140" i="19"/>
  <c r="J140" i="19"/>
  <c r="I140" i="19"/>
  <c r="H140" i="19"/>
  <c r="G140" i="19"/>
  <c r="F140" i="19"/>
  <c r="K139" i="19"/>
  <c r="J139" i="19"/>
  <c r="I139" i="19"/>
  <c r="H139" i="19"/>
  <c r="G139" i="19"/>
  <c r="F139" i="19"/>
  <c r="K138" i="19"/>
  <c r="J138" i="19"/>
  <c r="I138" i="19"/>
  <c r="H138" i="19"/>
  <c r="G138" i="19"/>
  <c r="F138" i="19"/>
  <c r="K137" i="19"/>
  <c r="J137" i="19"/>
  <c r="I137" i="19"/>
  <c r="H137" i="19"/>
  <c r="G137" i="19"/>
  <c r="F137" i="19"/>
  <c r="K136" i="19"/>
  <c r="J136" i="19"/>
  <c r="I136" i="19"/>
  <c r="H136" i="19"/>
  <c r="G136" i="19"/>
  <c r="F136" i="19"/>
  <c r="K135" i="19"/>
  <c r="J135" i="19"/>
  <c r="I135" i="19"/>
  <c r="H135" i="19"/>
  <c r="G135" i="19"/>
  <c r="F135" i="19"/>
  <c r="K134" i="19"/>
  <c r="J134" i="19"/>
  <c r="I134" i="19"/>
  <c r="H134" i="19"/>
  <c r="G134" i="19"/>
  <c r="F134" i="19"/>
  <c r="K133" i="19"/>
  <c r="J133" i="19"/>
  <c r="I133" i="19"/>
  <c r="H133" i="19"/>
  <c r="G133" i="19"/>
  <c r="F133" i="19"/>
  <c r="K132" i="19"/>
  <c r="J132" i="19"/>
  <c r="I132" i="19"/>
  <c r="H132" i="19"/>
  <c r="G132" i="19"/>
  <c r="F132" i="19"/>
  <c r="K131" i="19"/>
  <c r="J131" i="19"/>
  <c r="I131" i="19"/>
  <c r="H131" i="19"/>
  <c r="G131" i="19"/>
  <c r="F131" i="19"/>
  <c r="K130" i="19"/>
  <c r="J130" i="19"/>
  <c r="I130" i="19"/>
  <c r="H130" i="19"/>
  <c r="G130" i="19"/>
  <c r="F130" i="19"/>
  <c r="K129" i="19"/>
  <c r="J129" i="19"/>
  <c r="I129" i="19"/>
  <c r="H129" i="19"/>
  <c r="G129" i="19"/>
  <c r="F129" i="19"/>
  <c r="K128" i="19"/>
  <c r="J128" i="19"/>
  <c r="I128" i="19"/>
  <c r="H128" i="19"/>
  <c r="G128" i="19"/>
  <c r="F128" i="19"/>
  <c r="K127" i="19"/>
  <c r="J127" i="19"/>
  <c r="I127" i="19"/>
  <c r="H127" i="19"/>
  <c r="G127" i="19"/>
  <c r="F127" i="19"/>
  <c r="K126" i="19"/>
  <c r="J126" i="19"/>
  <c r="I126" i="19"/>
  <c r="H126" i="19"/>
  <c r="G126" i="19"/>
  <c r="F126" i="19"/>
  <c r="K125" i="19"/>
  <c r="J125" i="19"/>
  <c r="I125" i="19"/>
  <c r="H125" i="19"/>
  <c r="G125" i="19"/>
  <c r="F125" i="19"/>
  <c r="K124" i="19"/>
  <c r="J124" i="19"/>
  <c r="I124" i="19"/>
  <c r="H124" i="19"/>
  <c r="G124" i="19"/>
  <c r="F124" i="19"/>
  <c r="K123" i="19"/>
  <c r="J123" i="19"/>
  <c r="I123" i="19"/>
  <c r="H123" i="19"/>
  <c r="G123" i="19"/>
  <c r="F123" i="19"/>
  <c r="K122" i="19"/>
  <c r="J122" i="19"/>
  <c r="I122" i="19"/>
  <c r="H122" i="19"/>
  <c r="G122" i="19"/>
  <c r="F122" i="19"/>
  <c r="K121" i="19"/>
  <c r="J121" i="19"/>
  <c r="I121" i="19"/>
  <c r="H121" i="19"/>
  <c r="G121" i="19"/>
  <c r="F121" i="19"/>
  <c r="K120" i="19"/>
  <c r="J120" i="19"/>
  <c r="I120" i="19"/>
  <c r="H120" i="19"/>
  <c r="G120" i="19"/>
  <c r="F120" i="19"/>
  <c r="K119" i="19"/>
  <c r="J119" i="19"/>
  <c r="I119" i="19"/>
  <c r="H119" i="19"/>
  <c r="G119" i="19"/>
  <c r="F119" i="19"/>
  <c r="K118" i="19"/>
  <c r="J118" i="19"/>
  <c r="I118" i="19"/>
  <c r="H118" i="19"/>
  <c r="G118" i="19"/>
  <c r="F118" i="19"/>
  <c r="K117" i="19"/>
  <c r="J117" i="19"/>
  <c r="I117" i="19"/>
  <c r="H117" i="19"/>
  <c r="G117" i="19"/>
  <c r="F117" i="19"/>
  <c r="K116" i="19"/>
  <c r="J116" i="19"/>
  <c r="I116" i="19"/>
  <c r="H116" i="19"/>
  <c r="G116" i="19"/>
  <c r="F116" i="19"/>
  <c r="K115" i="19"/>
  <c r="J115" i="19"/>
  <c r="I115" i="19"/>
  <c r="H115" i="19"/>
  <c r="G115" i="19"/>
  <c r="F115" i="19"/>
  <c r="K114" i="19"/>
  <c r="J114" i="19"/>
  <c r="I114" i="19"/>
  <c r="H114" i="19"/>
  <c r="G114" i="19"/>
  <c r="F114" i="19"/>
  <c r="K113" i="19"/>
  <c r="J113" i="19"/>
  <c r="I113" i="19"/>
  <c r="H113" i="19"/>
  <c r="G113" i="19"/>
  <c r="F113" i="19"/>
  <c r="K112" i="19"/>
  <c r="J112" i="19"/>
  <c r="I112" i="19"/>
  <c r="H112" i="19"/>
  <c r="G112" i="19"/>
  <c r="F112" i="19"/>
  <c r="K111" i="19"/>
  <c r="J111" i="19"/>
  <c r="I111" i="19"/>
  <c r="H111" i="19"/>
  <c r="G111" i="19"/>
  <c r="F111" i="19"/>
  <c r="K110" i="19"/>
  <c r="J110" i="19"/>
  <c r="I110" i="19"/>
  <c r="H110" i="19"/>
  <c r="G110" i="19"/>
  <c r="F110" i="19"/>
  <c r="K109" i="19"/>
  <c r="J109" i="19"/>
  <c r="I109" i="19"/>
  <c r="H109" i="19"/>
  <c r="G109" i="19"/>
  <c r="F109" i="19"/>
  <c r="K108" i="19"/>
  <c r="J108" i="19"/>
  <c r="I108" i="19"/>
  <c r="H108" i="19"/>
  <c r="G108" i="19"/>
  <c r="F108" i="19"/>
  <c r="K107" i="19"/>
  <c r="J107" i="19"/>
  <c r="I107" i="19"/>
  <c r="H107" i="19"/>
  <c r="G107" i="19"/>
  <c r="F107" i="19"/>
  <c r="K106" i="19"/>
  <c r="J106" i="19"/>
  <c r="I106" i="19"/>
  <c r="H106" i="19"/>
  <c r="G106" i="19"/>
  <c r="F106" i="19"/>
  <c r="K105" i="19"/>
  <c r="J105" i="19"/>
  <c r="I105" i="19"/>
  <c r="H105" i="19"/>
  <c r="G105" i="19"/>
  <c r="F105" i="19"/>
  <c r="K104" i="19"/>
  <c r="J104" i="19"/>
  <c r="I104" i="19"/>
  <c r="H104" i="19"/>
  <c r="G104" i="19"/>
  <c r="F104" i="19"/>
  <c r="K103" i="19"/>
  <c r="J103" i="19"/>
  <c r="I103" i="19"/>
  <c r="H103" i="19"/>
  <c r="G103" i="19"/>
  <c r="F103" i="19"/>
  <c r="K102" i="19"/>
  <c r="J102" i="19"/>
  <c r="I102" i="19"/>
  <c r="H102" i="19"/>
  <c r="G102" i="19"/>
  <c r="F102" i="19"/>
  <c r="K101" i="19"/>
  <c r="J101" i="19"/>
  <c r="I101" i="19"/>
  <c r="H101" i="19"/>
  <c r="G101" i="19"/>
  <c r="F101" i="19"/>
  <c r="K100" i="19"/>
  <c r="J100" i="19"/>
  <c r="I100" i="19"/>
  <c r="H100" i="19"/>
  <c r="G100" i="19"/>
  <c r="F100" i="19"/>
  <c r="K99" i="19"/>
  <c r="J99" i="19"/>
  <c r="I99" i="19"/>
  <c r="H99" i="19"/>
  <c r="G99" i="19"/>
  <c r="F99" i="19"/>
  <c r="K98" i="19"/>
  <c r="J98" i="19"/>
  <c r="I98" i="19"/>
  <c r="H98" i="19"/>
  <c r="G98" i="19"/>
  <c r="F98" i="19"/>
  <c r="K97" i="19"/>
  <c r="J97" i="19"/>
  <c r="I97" i="19"/>
  <c r="H97" i="19"/>
  <c r="G97" i="19"/>
  <c r="F97" i="19"/>
  <c r="K96" i="19"/>
  <c r="J96" i="19"/>
  <c r="I96" i="19"/>
  <c r="H96" i="19"/>
  <c r="G96" i="19"/>
  <c r="F96" i="19"/>
  <c r="K95" i="19"/>
  <c r="J95" i="19"/>
  <c r="I95" i="19"/>
  <c r="H95" i="19"/>
  <c r="G95" i="19"/>
  <c r="F95" i="19"/>
  <c r="K94" i="19"/>
  <c r="J94" i="19"/>
  <c r="I94" i="19"/>
  <c r="H94" i="19"/>
  <c r="G94" i="19"/>
  <c r="F94" i="19"/>
  <c r="K93" i="19"/>
  <c r="J93" i="19"/>
  <c r="I93" i="19"/>
  <c r="H93" i="19"/>
  <c r="G93" i="19"/>
  <c r="F93" i="19"/>
  <c r="K92" i="19"/>
  <c r="J92" i="19"/>
  <c r="I92" i="19"/>
  <c r="H92" i="19"/>
  <c r="G92" i="19"/>
  <c r="F92" i="19"/>
  <c r="K91" i="19"/>
  <c r="J91" i="19"/>
  <c r="I91" i="19"/>
  <c r="H91" i="19"/>
  <c r="G91" i="19"/>
  <c r="F91" i="19"/>
  <c r="K90" i="19"/>
  <c r="J90" i="19"/>
  <c r="I90" i="19"/>
  <c r="H90" i="19"/>
  <c r="G90" i="19"/>
  <c r="F90" i="19"/>
  <c r="K89" i="19"/>
  <c r="J89" i="19"/>
  <c r="I89" i="19"/>
  <c r="H89" i="19"/>
  <c r="G89" i="19"/>
  <c r="F89" i="19"/>
  <c r="K88" i="19"/>
  <c r="J88" i="19"/>
  <c r="I88" i="19"/>
  <c r="H88" i="19"/>
  <c r="G88" i="19"/>
  <c r="F88" i="19"/>
  <c r="K87" i="19"/>
  <c r="J87" i="19"/>
  <c r="I87" i="19"/>
  <c r="H87" i="19"/>
  <c r="G87" i="19"/>
  <c r="F87" i="19"/>
  <c r="K86" i="19"/>
  <c r="J86" i="19"/>
  <c r="I86" i="19"/>
  <c r="H86" i="19"/>
  <c r="G86" i="19"/>
  <c r="F86" i="19"/>
  <c r="K85" i="19"/>
  <c r="J85" i="19"/>
  <c r="I85" i="19"/>
  <c r="H85" i="19"/>
  <c r="G85" i="19"/>
  <c r="F85" i="19"/>
  <c r="K84" i="19"/>
  <c r="J84" i="19"/>
  <c r="I84" i="19"/>
  <c r="H84" i="19"/>
  <c r="G84" i="19"/>
  <c r="F84" i="19"/>
  <c r="K83" i="19"/>
  <c r="J83" i="19"/>
  <c r="I83" i="19"/>
  <c r="H83" i="19"/>
  <c r="G83" i="19"/>
  <c r="F83" i="19"/>
  <c r="K82" i="19"/>
  <c r="J82" i="19"/>
  <c r="I82" i="19"/>
  <c r="H82" i="19"/>
  <c r="G82" i="19"/>
  <c r="F82" i="19"/>
  <c r="K81" i="19"/>
  <c r="J81" i="19"/>
  <c r="I81" i="19"/>
  <c r="H81" i="19"/>
  <c r="G81" i="19"/>
  <c r="F81" i="19"/>
  <c r="K80" i="19"/>
  <c r="J80" i="19"/>
  <c r="I80" i="19"/>
  <c r="H80" i="19"/>
  <c r="G80" i="19"/>
  <c r="F80" i="19"/>
  <c r="K79" i="19"/>
  <c r="J79" i="19"/>
  <c r="I79" i="19"/>
  <c r="H79" i="19"/>
  <c r="G79" i="19"/>
  <c r="F79" i="19"/>
  <c r="K78" i="19"/>
  <c r="J78" i="19"/>
  <c r="I78" i="19"/>
  <c r="H78" i="19"/>
  <c r="G78" i="19"/>
  <c r="F78" i="19"/>
  <c r="K77" i="19"/>
  <c r="J77" i="19"/>
  <c r="I77" i="19"/>
  <c r="H77" i="19"/>
  <c r="G77" i="19"/>
  <c r="F77" i="19"/>
  <c r="K76" i="19"/>
  <c r="J76" i="19"/>
  <c r="I76" i="19"/>
  <c r="H76" i="19"/>
  <c r="G76" i="19"/>
  <c r="F76" i="19"/>
  <c r="K75" i="19"/>
  <c r="J75" i="19"/>
  <c r="I75" i="19"/>
  <c r="H75" i="19"/>
  <c r="G75" i="19"/>
  <c r="F75" i="19"/>
  <c r="K74" i="19"/>
  <c r="J74" i="19"/>
  <c r="I74" i="19"/>
  <c r="H74" i="19"/>
  <c r="G74" i="19"/>
  <c r="F74" i="19"/>
  <c r="K73" i="19"/>
  <c r="J73" i="19"/>
  <c r="I73" i="19"/>
  <c r="H73" i="19"/>
  <c r="G73" i="19"/>
  <c r="F73" i="19"/>
  <c r="K72" i="19"/>
  <c r="J72" i="19"/>
  <c r="I72" i="19"/>
  <c r="H72" i="19"/>
  <c r="G72" i="19"/>
  <c r="F72" i="19"/>
  <c r="K71" i="19"/>
  <c r="J71" i="19"/>
  <c r="I71" i="19"/>
  <c r="H71" i="19"/>
  <c r="G71" i="19"/>
  <c r="F71" i="19"/>
  <c r="K70" i="19"/>
  <c r="J70" i="19"/>
  <c r="I70" i="19"/>
  <c r="H70" i="19"/>
  <c r="G70" i="19"/>
  <c r="F70" i="19"/>
  <c r="K69" i="19"/>
  <c r="J69" i="19"/>
  <c r="I69" i="19"/>
  <c r="H69" i="19"/>
  <c r="G69" i="19"/>
  <c r="F69" i="19"/>
  <c r="K68" i="19"/>
  <c r="J68" i="19"/>
  <c r="I68" i="19"/>
  <c r="H68" i="19"/>
  <c r="G68" i="19"/>
  <c r="F68" i="19"/>
  <c r="K67" i="19"/>
  <c r="J67" i="19"/>
  <c r="I67" i="19"/>
  <c r="H67" i="19"/>
  <c r="G67" i="19"/>
  <c r="F67" i="19"/>
  <c r="K66" i="19"/>
  <c r="J66" i="19"/>
  <c r="I66" i="19"/>
  <c r="H66" i="19"/>
  <c r="G66" i="19"/>
  <c r="F66" i="19"/>
  <c r="K65" i="19"/>
  <c r="J65" i="19"/>
  <c r="I65" i="19"/>
  <c r="H65" i="19"/>
  <c r="G65" i="19"/>
  <c r="F65" i="19"/>
  <c r="K64" i="19"/>
  <c r="J64" i="19"/>
  <c r="I64" i="19"/>
  <c r="H64" i="19"/>
  <c r="G64" i="19"/>
  <c r="F64" i="19"/>
  <c r="K63" i="19"/>
  <c r="J63" i="19"/>
  <c r="I63" i="19"/>
  <c r="H63" i="19"/>
  <c r="G63" i="19"/>
  <c r="F63" i="19"/>
  <c r="K62" i="19"/>
  <c r="J62" i="19"/>
  <c r="I62" i="19"/>
  <c r="H62" i="19"/>
  <c r="G62" i="19"/>
  <c r="F62" i="19"/>
  <c r="K61" i="19"/>
  <c r="J61" i="19"/>
  <c r="I61" i="19"/>
  <c r="H61" i="19"/>
  <c r="G61" i="19"/>
  <c r="F61" i="19"/>
  <c r="K60" i="19"/>
  <c r="J60" i="19"/>
  <c r="I60" i="19"/>
  <c r="H60" i="19"/>
  <c r="G60" i="19"/>
  <c r="F60" i="19"/>
  <c r="K59" i="19"/>
  <c r="J59" i="19"/>
  <c r="I59" i="19"/>
  <c r="H59" i="19"/>
  <c r="G59" i="19"/>
  <c r="F59" i="19"/>
  <c r="K58" i="19"/>
  <c r="J58" i="19"/>
  <c r="I58" i="19"/>
  <c r="H58" i="19"/>
  <c r="G58" i="19"/>
  <c r="F58" i="19"/>
  <c r="K57" i="19"/>
  <c r="J57" i="19"/>
  <c r="I57" i="19"/>
  <c r="H57" i="19"/>
  <c r="G57" i="19"/>
  <c r="F57" i="19"/>
  <c r="K56" i="19"/>
  <c r="J56" i="19"/>
  <c r="I56" i="19"/>
  <c r="H56" i="19"/>
  <c r="G56" i="19"/>
  <c r="F56" i="19"/>
  <c r="K55" i="19"/>
  <c r="J55" i="19"/>
  <c r="I55" i="19"/>
  <c r="H55" i="19"/>
  <c r="G55" i="19"/>
  <c r="F55" i="19"/>
  <c r="K54" i="19"/>
  <c r="J54" i="19"/>
  <c r="I54" i="19"/>
  <c r="H54" i="19"/>
  <c r="G54" i="19"/>
  <c r="F54" i="19"/>
  <c r="K53" i="19"/>
  <c r="J53" i="19"/>
  <c r="I53" i="19"/>
  <c r="H53" i="19"/>
  <c r="G53" i="19"/>
  <c r="F53" i="19"/>
  <c r="K52" i="19"/>
  <c r="J52" i="19"/>
  <c r="I52" i="19"/>
  <c r="H52" i="19"/>
  <c r="G52" i="19"/>
  <c r="F52" i="19"/>
  <c r="K51" i="19"/>
  <c r="J51" i="19"/>
  <c r="I51" i="19"/>
  <c r="H51" i="19"/>
  <c r="G51" i="19"/>
  <c r="F51" i="19"/>
  <c r="K50" i="19"/>
  <c r="J50" i="19"/>
  <c r="I50" i="19"/>
  <c r="H50" i="19"/>
  <c r="G50" i="19"/>
  <c r="F50" i="19"/>
  <c r="K49" i="19"/>
  <c r="J49" i="19"/>
  <c r="I49" i="19"/>
  <c r="H49" i="19"/>
  <c r="G49" i="19"/>
  <c r="F49" i="19"/>
  <c r="K48" i="19"/>
  <c r="J48" i="19"/>
  <c r="I48" i="19"/>
  <c r="H48" i="19"/>
  <c r="G48" i="19"/>
  <c r="F48" i="19"/>
  <c r="K47" i="19"/>
  <c r="J47" i="19"/>
  <c r="I47" i="19"/>
  <c r="H47" i="19"/>
  <c r="G47" i="19"/>
  <c r="F47" i="19"/>
  <c r="K46" i="19"/>
  <c r="J46" i="19"/>
  <c r="I46" i="19"/>
  <c r="H46" i="19"/>
  <c r="G46" i="19"/>
  <c r="F46" i="19"/>
  <c r="K45" i="19"/>
  <c r="J45" i="19"/>
  <c r="I45" i="19"/>
  <c r="H45" i="19"/>
  <c r="G45" i="19"/>
  <c r="F45" i="19"/>
  <c r="K44" i="19"/>
  <c r="J44" i="19"/>
  <c r="I44" i="19"/>
  <c r="H44" i="19"/>
  <c r="G44" i="19"/>
  <c r="F44" i="19"/>
  <c r="K43" i="19"/>
  <c r="J43" i="19"/>
  <c r="I43" i="19"/>
  <c r="H43" i="19"/>
  <c r="G43" i="19"/>
  <c r="F43" i="19"/>
  <c r="K42" i="19"/>
  <c r="J42" i="19"/>
  <c r="I42" i="19"/>
  <c r="H42" i="19"/>
  <c r="G42" i="19"/>
  <c r="F42" i="19"/>
  <c r="K41" i="19"/>
  <c r="J41" i="19"/>
  <c r="I41" i="19"/>
  <c r="H41" i="19"/>
  <c r="G41" i="19"/>
  <c r="F41" i="19"/>
  <c r="K40" i="19"/>
  <c r="J40" i="19"/>
  <c r="I40" i="19"/>
  <c r="H40" i="19"/>
  <c r="G40" i="19"/>
  <c r="F40" i="19"/>
  <c r="K39" i="19"/>
  <c r="J39" i="19"/>
  <c r="I39" i="19"/>
  <c r="H39" i="19"/>
  <c r="G39" i="19"/>
  <c r="F39" i="19"/>
  <c r="K38" i="19"/>
  <c r="J38" i="19"/>
  <c r="I38" i="19"/>
  <c r="H38" i="19"/>
  <c r="G38" i="19"/>
  <c r="F38" i="19"/>
  <c r="K37" i="19"/>
  <c r="J37" i="19"/>
  <c r="I37" i="19"/>
  <c r="H37" i="19"/>
  <c r="G37" i="19"/>
  <c r="F37" i="19"/>
  <c r="K36" i="19"/>
  <c r="J36" i="19"/>
  <c r="I36" i="19"/>
  <c r="H36" i="19"/>
  <c r="G36" i="19"/>
  <c r="F36" i="19"/>
  <c r="K35" i="19"/>
  <c r="J35" i="19"/>
  <c r="I35" i="19"/>
  <c r="H35" i="19"/>
  <c r="G35" i="19"/>
  <c r="F35" i="19"/>
  <c r="K34" i="19"/>
  <c r="J34" i="19"/>
  <c r="I34" i="19"/>
  <c r="H34" i="19"/>
  <c r="G34" i="19"/>
  <c r="F34" i="19"/>
  <c r="K33" i="19"/>
  <c r="J33" i="19"/>
  <c r="I33" i="19"/>
  <c r="H33" i="19"/>
  <c r="G33" i="19"/>
  <c r="F33" i="19"/>
  <c r="K32" i="19"/>
  <c r="J32" i="19"/>
  <c r="I32" i="19"/>
  <c r="H32" i="19"/>
  <c r="G32" i="19"/>
  <c r="F32" i="19"/>
  <c r="K31" i="19"/>
  <c r="J31" i="19"/>
  <c r="I31" i="19"/>
  <c r="H31" i="19"/>
  <c r="G31" i="19"/>
  <c r="F31" i="19"/>
  <c r="K30" i="19"/>
  <c r="J30" i="19"/>
  <c r="I30" i="19"/>
  <c r="H30" i="19"/>
  <c r="G30" i="19"/>
  <c r="F30" i="19"/>
  <c r="K29" i="19"/>
  <c r="J29" i="19"/>
  <c r="I29" i="19"/>
  <c r="H29" i="19"/>
  <c r="G29" i="19"/>
  <c r="F29" i="19"/>
  <c r="K28" i="19"/>
  <c r="J28" i="19"/>
  <c r="I28" i="19"/>
  <c r="H28" i="19"/>
  <c r="G28" i="19"/>
  <c r="F28" i="19"/>
  <c r="K27" i="19"/>
  <c r="J27" i="19"/>
  <c r="I27" i="19"/>
  <c r="H27" i="19"/>
  <c r="G27" i="19"/>
  <c r="F27" i="19"/>
  <c r="K26" i="19"/>
  <c r="J26" i="19"/>
  <c r="I26" i="19"/>
  <c r="H26" i="19"/>
  <c r="G26" i="19"/>
  <c r="F26" i="19"/>
  <c r="K25" i="19"/>
  <c r="J25" i="19"/>
  <c r="I25" i="19"/>
  <c r="H25" i="19"/>
  <c r="G25" i="19"/>
  <c r="F25" i="19"/>
  <c r="K24" i="19"/>
  <c r="J24" i="19"/>
  <c r="I24" i="19"/>
  <c r="H24" i="19"/>
  <c r="G24" i="19"/>
  <c r="F24" i="19"/>
  <c r="K23" i="19"/>
  <c r="J23" i="19"/>
  <c r="I23" i="19"/>
  <c r="H23" i="19"/>
  <c r="G23" i="19"/>
  <c r="F23" i="19"/>
  <c r="K22" i="19"/>
  <c r="J22" i="19"/>
  <c r="I22" i="19"/>
  <c r="H22" i="19"/>
  <c r="G22" i="19"/>
  <c r="F22" i="19"/>
  <c r="K21" i="19"/>
  <c r="J21" i="19"/>
  <c r="I21" i="19"/>
  <c r="H21" i="19"/>
  <c r="G21" i="19"/>
  <c r="F21" i="19"/>
  <c r="K20" i="19"/>
  <c r="J20" i="19"/>
  <c r="I20" i="19"/>
  <c r="H20" i="19"/>
  <c r="G20" i="19"/>
  <c r="F20" i="19"/>
  <c r="K19" i="19"/>
  <c r="J19" i="19"/>
  <c r="I19" i="19"/>
  <c r="H19" i="19"/>
  <c r="G19" i="19"/>
  <c r="F19" i="19"/>
  <c r="K18" i="19"/>
  <c r="J18" i="19"/>
  <c r="I18" i="19"/>
  <c r="H18" i="19"/>
  <c r="G18" i="19"/>
  <c r="F18" i="19"/>
  <c r="K17" i="19"/>
  <c r="J17" i="19"/>
  <c r="I17" i="19"/>
  <c r="H17" i="19"/>
  <c r="G17" i="19"/>
  <c r="F17" i="19"/>
  <c r="K16" i="19"/>
  <c r="J16" i="19"/>
  <c r="I16" i="19"/>
  <c r="H16" i="19"/>
  <c r="G16" i="19"/>
  <c r="F16" i="19"/>
  <c r="K15" i="19"/>
  <c r="J15" i="19"/>
  <c r="I15" i="19"/>
  <c r="H15" i="19"/>
  <c r="G15" i="19"/>
  <c r="F15" i="19"/>
  <c r="K14" i="19"/>
  <c r="J14" i="19"/>
  <c r="I14" i="19"/>
  <c r="H14" i="19"/>
  <c r="G14" i="19"/>
  <c r="F14" i="19"/>
  <c r="K13" i="19"/>
  <c r="J13" i="19"/>
  <c r="I13" i="19"/>
  <c r="H13" i="19"/>
  <c r="G13" i="19"/>
  <c r="F13" i="19"/>
  <c r="K12" i="19"/>
  <c r="J12" i="19"/>
  <c r="I12" i="19"/>
  <c r="H12" i="19"/>
  <c r="G12" i="19"/>
  <c r="F12" i="19"/>
  <c r="K11" i="19"/>
  <c r="J11" i="19"/>
  <c r="I11" i="19"/>
  <c r="H11" i="19"/>
  <c r="G11" i="19"/>
  <c r="F11" i="19"/>
  <c r="K10" i="19"/>
  <c r="J10" i="19"/>
  <c r="I10" i="19"/>
  <c r="H10" i="19"/>
  <c r="G10" i="19"/>
  <c r="F10" i="19"/>
  <c r="K9" i="19"/>
  <c r="J9" i="19"/>
  <c r="I9" i="19"/>
  <c r="H9" i="19"/>
  <c r="G9" i="19"/>
  <c r="F9" i="19"/>
  <c r="K8" i="19"/>
  <c r="J8" i="19"/>
  <c r="I8" i="19"/>
  <c r="H8" i="19"/>
  <c r="G8" i="19"/>
  <c r="F8" i="19"/>
  <c r="K7" i="19"/>
  <c r="J7" i="19"/>
  <c r="I7" i="19"/>
  <c r="H7" i="19"/>
  <c r="G7" i="19"/>
  <c r="F7" i="19"/>
  <c r="K6" i="19"/>
  <c r="J6" i="19"/>
  <c r="I6" i="19"/>
  <c r="H6" i="19"/>
  <c r="G6" i="19"/>
  <c r="F6" i="19"/>
  <c r="K5" i="19"/>
  <c r="J5" i="19"/>
  <c r="I5" i="19"/>
  <c r="H5" i="19"/>
  <c r="G5" i="19"/>
  <c r="K3" i="19"/>
  <c r="J3" i="19"/>
  <c r="I3" i="19"/>
  <c r="H3" i="19"/>
  <c r="G3" i="19"/>
  <c r="F5" i="19"/>
  <c r="F3" i="19"/>
  <c r="E205" i="19"/>
  <c r="E204" i="19"/>
  <c r="E203" i="19"/>
  <c r="E202" i="19"/>
  <c r="E201" i="19"/>
  <c r="E200" i="19"/>
  <c r="E199" i="19"/>
  <c r="E198" i="19"/>
  <c r="E197" i="19"/>
  <c r="E196" i="19"/>
  <c r="E195" i="19"/>
  <c r="E194" i="19"/>
  <c r="E193" i="19"/>
  <c r="E192" i="19"/>
  <c r="E191" i="19"/>
  <c r="E190" i="19"/>
  <c r="E189" i="19"/>
  <c r="E188" i="19"/>
  <c r="E187" i="19"/>
  <c r="E186" i="19"/>
  <c r="E185" i="19"/>
  <c r="E184" i="19"/>
  <c r="E183" i="19"/>
  <c r="E182" i="19"/>
  <c r="E181" i="19"/>
  <c r="E180" i="19"/>
  <c r="E179" i="19"/>
  <c r="E178" i="19"/>
  <c r="E177" i="19"/>
  <c r="E176" i="19"/>
  <c r="E175" i="19"/>
  <c r="E174" i="19"/>
  <c r="E173" i="19"/>
  <c r="E172" i="19"/>
  <c r="E171" i="19"/>
  <c r="E170" i="19"/>
  <c r="E169" i="19"/>
  <c r="E168" i="19"/>
  <c r="E167" i="19"/>
  <c r="E166" i="19"/>
  <c r="E165" i="19"/>
  <c r="E164" i="19"/>
  <c r="E163" i="19"/>
  <c r="E162" i="19"/>
  <c r="E161" i="19"/>
  <c r="E160" i="19"/>
  <c r="E159" i="19"/>
  <c r="E158" i="19"/>
  <c r="E157" i="19"/>
  <c r="E156" i="19"/>
  <c r="E155" i="19"/>
  <c r="E154" i="19"/>
  <c r="E153" i="19"/>
  <c r="E152" i="19"/>
  <c r="E151" i="19"/>
  <c r="E150" i="19"/>
  <c r="E149" i="19"/>
  <c r="E148" i="19"/>
  <c r="E147" i="19"/>
  <c r="E146" i="19"/>
  <c r="E145" i="19"/>
  <c r="E144" i="19"/>
  <c r="E143" i="19"/>
  <c r="E142" i="19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J1" i="4"/>
  <c r="V51" i="17" l="1"/>
  <c r="V50" i="17"/>
  <c r="V49" i="17"/>
  <c r="V48" i="17"/>
  <c r="V47" i="17"/>
  <c r="V46" i="17"/>
  <c r="V45" i="17"/>
  <c r="V44" i="17"/>
  <c r="V43" i="17"/>
  <c r="V42" i="17"/>
  <c r="V41" i="17"/>
  <c r="V40" i="17"/>
  <c r="V39" i="17"/>
  <c r="V38" i="17"/>
  <c r="V37" i="17"/>
  <c r="V36" i="17"/>
  <c r="V35" i="17"/>
  <c r="V34" i="17"/>
  <c r="V33" i="17"/>
  <c r="V32" i="17"/>
  <c r="V31" i="17"/>
  <c r="V30" i="17"/>
  <c r="V29" i="17"/>
  <c r="V28" i="17"/>
  <c r="V27" i="17"/>
  <c r="V26" i="17"/>
  <c r="V25" i="17"/>
  <c r="V24" i="17"/>
  <c r="V23" i="17"/>
  <c r="V22" i="17"/>
  <c r="V21" i="17"/>
  <c r="V20" i="17"/>
  <c r="V19" i="17"/>
  <c r="V18" i="17"/>
  <c r="V17" i="17"/>
  <c r="V16" i="17"/>
  <c r="V15" i="17"/>
  <c r="V14" i="17"/>
  <c r="V13" i="17"/>
  <c r="V12" i="17"/>
  <c r="V11" i="17"/>
  <c r="V10" i="17"/>
  <c r="V9" i="17"/>
  <c r="V8" i="17"/>
  <c r="V7" i="17"/>
  <c r="V6" i="17"/>
  <c r="V5" i="17"/>
  <c r="V4" i="17"/>
  <c r="V3" i="17"/>
  <c r="H3" i="14"/>
  <c r="I3" i="14"/>
  <c r="J3" i="14"/>
  <c r="L3" i="14"/>
  <c r="M3" i="14"/>
  <c r="N3" i="14"/>
  <c r="P3" i="14"/>
  <c r="Q3" i="14"/>
  <c r="R3" i="14"/>
  <c r="T3" i="14"/>
  <c r="U3" i="14"/>
  <c r="H4" i="14"/>
  <c r="I4" i="14"/>
  <c r="J4" i="14"/>
  <c r="L4" i="14"/>
  <c r="M4" i="14"/>
  <c r="N4" i="14"/>
  <c r="P4" i="14"/>
  <c r="Q4" i="14"/>
  <c r="R4" i="14"/>
  <c r="T4" i="14"/>
  <c r="U4" i="14"/>
  <c r="H5" i="14"/>
  <c r="I5" i="14"/>
  <c r="J5" i="14"/>
  <c r="L5" i="14"/>
  <c r="M5" i="14"/>
  <c r="N5" i="14"/>
  <c r="P5" i="14"/>
  <c r="Q5" i="14"/>
  <c r="R5" i="14"/>
  <c r="T5" i="14"/>
  <c r="U5" i="14"/>
  <c r="H6" i="14"/>
  <c r="I6" i="14"/>
  <c r="J6" i="14"/>
  <c r="L6" i="14"/>
  <c r="M6" i="14"/>
  <c r="N6" i="14"/>
  <c r="P6" i="14"/>
  <c r="Q6" i="14"/>
  <c r="R6" i="14"/>
  <c r="T6" i="14"/>
  <c r="U6" i="14"/>
  <c r="H7" i="14"/>
  <c r="I7" i="14"/>
  <c r="J7" i="14"/>
  <c r="L7" i="14"/>
  <c r="M7" i="14"/>
  <c r="N7" i="14"/>
  <c r="P7" i="14"/>
  <c r="Q7" i="14"/>
  <c r="R7" i="14"/>
  <c r="T7" i="14"/>
  <c r="U7" i="14"/>
  <c r="H8" i="14"/>
  <c r="I8" i="14"/>
  <c r="J8" i="14"/>
  <c r="L8" i="14"/>
  <c r="M8" i="14"/>
  <c r="N8" i="14"/>
  <c r="P8" i="14"/>
  <c r="Q8" i="14"/>
  <c r="R8" i="14"/>
  <c r="T8" i="14"/>
  <c r="U8" i="14"/>
  <c r="H9" i="14"/>
  <c r="I9" i="14"/>
  <c r="J9" i="14"/>
  <c r="L9" i="14"/>
  <c r="M9" i="14"/>
  <c r="N9" i="14"/>
  <c r="P9" i="14"/>
  <c r="Q9" i="14"/>
  <c r="R9" i="14"/>
  <c r="T9" i="14"/>
  <c r="U9" i="14"/>
  <c r="H10" i="14"/>
  <c r="I10" i="14"/>
  <c r="J10" i="14"/>
  <c r="L10" i="14"/>
  <c r="M10" i="14"/>
  <c r="N10" i="14"/>
  <c r="P10" i="14"/>
  <c r="Q10" i="14"/>
  <c r="R10" i="14"/>
  <c r="T10" i="14"/>
  <c r="U10" i="14"/>
  <c r="H11" i="14"/>
  <c r="I11" i="14"/>
  <c r="J11" i="14"/>
  <c r="L11" i="14"/>
  <c r="M11" i="14"/>
  <c r="N11" i="14"/>
  <c r="P11" i="14"/>
  <c r="Q11" i="14"/>
  <c r="R11" i="14"/>
  <c r="T11" i="14"/>
  <c r="U11" i="14"/>
  <c r="H12" i="14"/>
  <c r="I12" i="14"/>
  <c r="J12" i="14"/>
  <c r="L12" i="14"/>
  <c r="M12" i="14"/>
  <c r="N12" i="14"/>
  <c r="P12" i="14"/>
  <c r="Q12" i="14"/>
  <c r="R12" i="14"/>
  <c r="T12" i="14"/>
  <c r="U12" i="14"/>
  <c r="H13" i="14"/>
  <c r="I13" i="14"/>
  <c r="J13" i="14"/>
  <c r="L13" i="14"/>
  <c r="M13" i="14"/>
  <c r="N13" i="14"/>
  <c r="P13" i="14"/>
  <c r="Q13" i="14"/>
  <c r="R13" i="14"/>
  <c r="T13" i="14"/>
  <c r="U13" i="14"/>
  <c r="H14" i="14"/>
  <c r="I14" i="14"/>
  <c r="J14" i="14"/>
  <c r="L14" i="14"/>
  <c r="M14" i="14"/>
  <c r="N14" i="14"/>
  <c r="P14" i="14"/>
  <c r="Q14" i="14"/>
  <c r="R14" i="14"/>
  <c r="T14" i="14"/>
  <c r="U14" i="14"/>
  <c r="H15" i="14"/>
  <c r="I15" i="14"/>
  <c r="J15" i="14"/>
  <c r="L15" i="14"/>
  <c r="M15" i="14"/>
  <c r="N15" i="14"/>
  <c r="P15" i="14"/>
  <c r="Q15" i="14"/>
  <c r="R15" i="14"/>
  <c r="T15" i="14"/>
  <c r="U15" i="14"/>
  <c r="H16" i="14"/>
  <c r="I16" i="14"/>
  <c r="J16" i="14"/>
  <c r="L16" i="14"/>
  <c r="M16" i="14"/>
  <c r="N16" i="14"/>
  <c r="P16" i="14"/>
  <c r="Q16" i="14"/>
  <c r="R16" i="14"/>
  <c r="T16" i="14"/>
  <c r="U16" i="14"/>
  <c r="H17" i="14"/>
  <c r="I17" i="14"/>
  <c r="J17" i="14"/>
  <c r="L17" i="14"/>
  <c r="M17" i="14"/>
  <c r="N17" i="14"/>
  <c r="P17" i="14"/>
  <c r="Q17" i="14"/>
  <c r="R17" i="14"/>
  <c r="T17" i="14"/>
  <c r="U17" i="14"/>
  <c r="H18" i="14"/>
  <c r="I18" i="14"/>
  <c r="J18" i="14"/>
  <c r="L18" i="14"/>
  <c r="M18" i="14"/>
  <c r="N18" i="14"/>
  <c r="P18" i="14"/>
  <c r="Q18" i="14"/>
  <c r="R18" i="14"/>
  <c r="T18" i="14"/>
  <c r="U18" i="14"/>
  <c r="H19" i="14"/>
  <c r="I19" i="14"/>
  <c r="J19" i="14"/>
  <c r="L19" i="14"/>
  <c r="M19" i="14"/>
  <c r="N19" i="14"/>
  <c r="P19" i="14"/>
  <c r="Q19" i="14"/>
  <c r="R19" i="14"/>
  <c r="T19" i="14"/>
  <c r="U19" i="14"/>
  <c r="H20" i="14"/>
  <c r="I20" i="14"/>
  <c r="J20" i="14"/>
  <c r="L20" i="14"/>
  <c r="M20" i="14"/>
  <c r="N20" i="14"/>
  <c r="P20" i="14"/>
  <c r="Q20" i="14"/>
  <c r="R20" i="14"/>
  <c r="T20" i="14"/>
  <c r="U20" i="14"/>
  <c r="H21" i="14"/>
  <c r="I21" i="14"/>
  <c r="J21" i="14"/>
  <c r="L21" i="14"/>
  <c r="M21" i="14"/>
  <c r="N21" i="14"/>
  <c r="P21" i="14"/>
  <c r="Q21" i="14"/>
  <c r="R21" i="14"/>
  <c r="T21" i="14"/>
  <c r="U21" i="14"/>
  <c r="H22" i="14"/>
  <c r="I22" i="14"/>
  <c r="J22" i="14"/>
  <c r="L22" i="14"/>
  <c r="M22" i="14"/>
  <c r="N22" i="14"/>
  <c r="P22" i="14"/>
  <c r="Q22" i="14"/>
  <c r="R22" i="14"/>
  <c r="T22" i="14"/>
  <c r="U22" i="14"/>
  <c r="H23" i="14"/>
  <c r="I23" i="14"/>
  <c r="J23" i="14"/>
  <c r="L23" i="14"/>
  <c r="M23" i="14"/>
  <c r="N23" i="14"/>
  <c r="P23" i="14"/>
  <c r="Q23" i="14"/>
  <c r="R23" i="14"/>
  <c r="T23" i="14"/>
  <c r="U23" i="14"/>
  <c r="H24" i="14"/>
  <c r="I24" i="14"/>
  <c r="J24" i="14"/>
  <c r="L24" i="14"/>
  <c r="M24" i="14"/>
  <c r="N24" i="14"/>
  <c r="P24" i="14"/>
  <c r="Q24" i="14"/>
  <c r="R24" i="14"/>
  <c r="T24" i="14"/>
  <c r="U24" i="14"/>
  <c r="H25" i="14"/>
  <c r="I25" i="14"/>
  <c r="J25" i="14"/>
  <c r="L25" i="14"/>
  <c r="M25" i="14"/>
  <c r="N25" i="14"/>
  <c r="P25" i="14"/>
  <c r="Q25" i="14"/>
  <c r="R25" i="14"/>
  <c r="T25" i="14"/>
  <c r="U25" i="14"/>
  <c r="H26" i="14"/>
  <c r="I26" i="14"/>
  <c r="J26" i="14"/>
  <c r="L26" i="14"/>
  <c r="M26" i="14"/>
  <c r="N26" i="14"/>
  <c r="P26" i="14"/>
  <c r="Q26" i="14"/>
  <c r="R26" i="14"/>
  <c r="T26" i="14"/>
  <c r="U26" i="14"/>
  <c r="H27" i="14"/>
  <c r="I27" i="14"/>
  <c r="J27" i="14"/>
  <c r="L27" i="14"/>
  <c r="M27" i="14"/>
  <c r="N27" i="14"/>
  <c r="P27" i="14"/>
  <c r="Q27" i="14"/>
  <c r="R27" i="14"/>
  <c r="T27" i="14"/>
  <c r="U27" i="14"/>
  <c r="H28" i="14"/>
  <c r="I28" i="14"/>
  <c r="J28" i="14"/>
  <c r="L28" i="14"/>
  <c r="M28" i="14"/>
  <c r="N28" i="14"/>
  <c r="P28" i="14"/>
  <c r="Q28" i="14"/>
  <c r="R28" i="14"/>
  <c r="T28" i="14"/>
  <c r="U28" i="14"/>
  <c r="H29" i="14"/>
  <c r="I29" i="14"/>
  <c r="J29" i="14"/>
  <c r="L29" i="14"/>
  <c r="M29" i="14"/>
  <c r="N29" i="14"/>
  <c r="P29" i="14"/>
  <c r="Q29" i="14"/>
  <c r="R29" i="14"/>
  <c r="T29" i="14"/>
  <c r="U29" i="14"/>
  <c r="H30" i="14"/>
  <c r="I30" i="14"/>
  <c r="J30" i="14"/>
  <c r="L30" i="14"/>
  <c r="M30" i="14"/>
  <c r="N30" i="14"/>
  <c r="P30" i="14"/>
  <c r="Q30" i="14"/>
  <c r="R30" i="14"/>
  <c r="T30" i="14"/>
  <c r="U30" i="14"/>
  <c r="H31" i="14"/>
  <c r="I31" i="14"/>
  <c r="J31" i="14"/>
  <c r="L31" i="14"/>
  <c r="M31" i="14"/>
  <c r="N31" i="14"/>
  <c r="P31" i="14"/>
  <c r="Q31" i="14"/>
  <c r="R31" i="14"/>
  <c r="T31" i="14"/>
  <c r="U31" i="14"/>
  <c r="H32" i="14"/>
  <c r="I32" i="14"/>
  <c r="J32" i="14"/>
  <c r="L32" i="14"/>
  <c r="M32" i="14"/>
  <c r="N32" i="14"/>
  <c r="P32" i="14"/>
  <c r="Q32" i="14"/>
  <c r="R32" i="14"/>
  <c r="T32" i="14"/>
  <c r="U32" i="14"/>
  <c r="H33" i="14"/>
  <c r="I33" i="14"/>
  <c r="J33" i="14"/>
  <c r="L33" i="14"/>
  <c r="M33" i="14"/>
  <c r="N33" i="14"/>
  <c r="P33" i="14"/>
  <c r="Q33" i="14"/>
  <c r="R33" i="14"/>
  <c r="T33" i="14"/>
  <c r="U33" i="14"/>
  <c r="H34" i="14"/>
  <c r="I34" i="14"/>
  <c r="J34" i="14"/>
  <c r="L34" i="14"/>
  <c r="M34" i="14"/>
  <c r="N34" i="14"/>
  <c r="P34" i="14"/>
  <c r="Q34" i="14"/>
  <c r="R34" i="14"/>
  <c r="T34" i="14"/>
  <c r="U34" i="14"/>
  <c r="H35" i="14"/>
  <c r="I35" i="14"/>
  <c r="J35" i="14"/>
  <c r="L35" i="14"/>
  <c r="M35" i="14"/>
  <c r="N35" i="14"/>
  <c r="P35" i="14"/>
  <c r="Q35" i="14"/>
  <c r="R35" i="14"/>
  <c r="T35" i="14"/>
  <c r="U35" i="14"/>
  <c r="H36" i="14"/>
  <c r="I36" i="14"/>
  <c r="J36" i="14"/>
  <c r="L36" i="14"/>
  <c r="M36" i="14"/>
  <c r="N36" i="14"/>
  <c r="P36" i="14"/>
  <c r="Q36" i="14"/>
  <c r="R36" i="14"/>
  <c r="T36" i="14"/>
  <c r="U36" i="14"/>
  <c r="H37" i="14"/>
  <c r="I37" i="14"/>
  <c r="J37" i="14"/>
  <c r="L37" i="14"/>
  <c r="M37" i="14"/>
  <c r="N37" i="14"/>
  <c r="P37" i="14"/>
  <c r="Q37" i="14"/>
  <c r="R37" i="14"/>
  <c r="T37" i="14"/>
  <c r="U37" i="14"/>
  <c r="H38" i="14"/>
  <c r="I38" i="14"/>
  <c r="J38" i="14"/>
  <c r="L38" i="14"/>
  <c r="M38" i="14"/>
  <c r="N38" i="14"/>
  <c r="P38" i="14"/>
  <c r="Q38" i="14"/>
  <c r="R38" i="14"/>
  <c r="T38" i="14"/>
  <c r="U38" i="14"/>
  <c r="H39" i="14"/>
  <c r="I39" i="14"/>
  <c r="J39" i="14"/>
  <c r="L39" i="14"/>
  <c r="M39" i="14"/>
  <c r="N39" i="14"/>
  <c r="P39" i="14"/>
  <c r="Q39" i="14"/>
  <c r="R39" i="14"/>
  <c r="T39" i="14"/>
  <c r="U39" i="14"/>
  <c r="H40" i="14"/>
  <c r="I40" i="14"/>
  <c r="J40" i="14"/>
  <c r="L40" i="14"/>
  <c r="M40" i="14"/>
  <c r="N40" i="14"/>
  <c r="P40" i="14"/>
  <c r="Q40" i="14"/>
  <c r="R40" i="14"/>
  <c r="T40" i="14"/>
  <c r="U40" i="14"/>
  <c r="H41" i="14"/>
  <c r="I41" i="14"/>
  <c r="J41" i="14"/>
  <c r="L41" i="14"/>
  <c r="M41" i="14"/>
  <c r="N41" i="14"/>
  <c r="P41" i="14"/>
  <c r="Q41" i="14"/>
  <c r="R41" i="14"/>
  <c r="T41" i="14"/>
  <c r="U41" i="14"/>
  <c r="H42" i="14"/>
  <c r="I42" i="14"/>
  <c r="J42" i="14"/>
  <c r="L42" i="14"/>
  <c r="M42" i="14"/>
  <c r="N42" i="14"/>
  <c r="P42" i="14"/>
  <c r="Q42" i="14"/>
  <c r="R42" i="14"/>
  <c r="T42" i="14"/>
  <c r="U42" i="14"/>
  <c r="H43" i="14"/>
  <c r="I43" i="14"/>
  <c r="J43" i="14"/>
  <c r="L43" i="14"/>
  <c r="M43" i="14"/>
  <c r="N43" i="14"/>
  <c r="P43" i="14"/>
  <c r="Q43" i="14"/>
  <c r="R43" i="14"/>
  <c r="T43" i="14"/>
  <c r="U43" i="14"/>
  <c r="H44" i="14"/>
  <c r="I44" i="14"/>
  <c r="J44" i="14"/>
  <c r="L44" i="14"/>
  <c r="M44" i="14"/>
  <c r="N44" i="14"/>
  <c r="P44" i="14"/>
  <c r="Q44" i="14"/>
  <c r="R44" i="14"/>
  <c r="T44" i="14"/>
  <c r="U44" i="14"/>
  <c r="H45" i="14"/>
  <c r="I45" i="14"/>
  <c r="J45" i="14"/>
  <c r="L45" i="14"/>
  <c r="M45" i="14"/>
  <c r="N45" i="14"/>
  <c r="P45" i="14"/>
  <c r="Q45" i="14"/>
  <c r="R45" i="14"/>
  <c r="T45" i="14"/>
  <c r="U45" i="14"/>
  <c r="H46" i="14"/>
  <c r="I46" i="14"/>
  <c r="J46" i="14"/>
  <c r="L46" i="14"/>
  <c r="M46" i="14"/>
  <c r="N46" i="14"/>
  <c r="P46" i="14"/>
  <c r="Q46" i="14"/>
  <c r="R46" i="14"/>
  <c r="T46" i="14"/>
  <c r="U46" i="14"/>
  <c r="H47" i="14"/>
  <c r="I47" i="14"/>
  <c r="J47" i="14"/>
  <c r="L47" i="14"/>
  <c r="M47" i="14"/>
  <c r="N47" i="14"/>
  <c r="P47" i="14"/>
  <c r="Q47" i="14"/>
  <c r="R47" i="14"/>
  <c r="T47" i="14"/>
  <c r="U47" i="14"/>
  <c r="H48" i="14"/>
  <c r="I48" i="14"/>
  <c r="J48" i="14"/>
  <c r="L48" i="14"/>
  <c r="M48" i="14"/>
  <c r="N48" i="14"/>
  <c r="P48" i="14"/>
  <c r="Q48" i="14"/>
  <c r="R48" i="14"/>
  <c r="T48" i="14"/>
  <c r="U48" i="14"/>
  <c r="H49" i="14"/>
  <c r="I49" i="14"/>
  <c r="J49" i="14"/>
  <c r="L49" i="14"/>
  <c r="M49" i="14"/>
  <c r="N49" i="14"/>
  <c r="P49" i="14"/>
  <c r="Q49" i="14"/>
  <c r="R49" i="14"/>
  <c r="T49" i="14"/>
  <c r="U49" i="14"/>
  <c r="H50" i="14"/>
  <c r="I50" i="14"/>
  <c r="J50" i="14"/>
  <c r="L50" i="14"/>
  <c r="M50" i="14"/>
  <c r="N50" i="14"/>
  <c r="P50" i="14"/>
  <c r="Q50" i="14"/>
  <c r="R50" i="14"/>
  <c r="T50" i="14"/>
  <c r="U50" i="14"/>
  <c r="H51" i="14"/>
  <c r="I51" i="14"/>
  <c r="J51" i="14"/>
  <c r="L51" i="14"/>
  <c r="M51" i="14"/>
  <c r="N51" i="14"/>
  <c r="P51" i="14"/>
  <c r="Q51" i="14"/>
  <c r="R51" i="14"/>
  <c r="T51" i="14"/>
  <c r="U51" i="14"/>
  <c r="G577" i="23"/>
  <c r="F577" i="23"/>
  <c r="G576" i="23"/>
  <c r="F576" i="23"/>
  <c r="G575" i="23"/>
  <c r="F575" i="23"/>
  <c r="G574" i="23"/>
  <c r="F574" i="23"/>
  <c r="G573" i="23"/>
  <c r="F573" i="23"/>
  <c r="G572" i="23"/>
  <c r="F572" i="23"/>
  <c r="G571" i="23"/>
  <c r="F571" i="23"/>
  <c r="G570" i="23"/>
  <c r="F570" i="23"/>
  <c r="G569" i="23"/>
  <c r="F569" i="23"/>
  <c r="G568" i="23"/>
  <c r="F568" i="23"/>
  <c r="G567" i="23"/>
  <c r="F567" i="23"/>
  <c r="G566" i="23"/>
  <c r="F566" i="23"/>
  <c r="G565" i="23"/>
  <c r="F565" i="23"/>
  <c r="G564" i="23"/>
  <c r="F564" i="23"/>
  <c r="G563" i="23"/>
  <c r="F563" i="23"/>
  <c r="G562" i="23"/>
  <c r="F562" i="23"/>
  <c r="G561" i="23"/>
  <c r="F561" i="23"/>
  <c r="G560" i="23"/>
  <c r="F560" i="23"/>
  <c r="G559" i="23"/>
  <c r="F559" i="23"/>
  <c r="G558" i="23"/>
  <c r="G553" i="23"/>
  <c r="F553" i="23"/>
  <c r="G552" i="23"/>
  <c r="F552" i="23"/>
  <c r="G551" i="23"/>
  <c r="F551" i="23"/>
  <c r="G550" i="23"/>
  <c r="F550" i="23"/>
  <c r="G549" i="23"/>
  <c r="F549" i="23"/>
  <c r="G548" i="23"/>
  <c r="F548" i="23"/>
  <c r="G547" i="23"/>
  <c r="F547" i="23"/>
  <c r="G546" i="23"/>
  <c r="F546" i="23"/>
  <c r="G545" i="23"/>
  <c r="F545" i="23"/>
  <c r="G544" i="23"/>
  <c r="F544" i="23"/>
  <c r="G543" i="23"/>
  <c r="F543" i="23"/>
  <c r="G542" i="23"/>
  <c r="F542" i="23"/>
  <c r="G541" i="23"/>
  <c r="F541" i="23"/>
  <c r="G540" i="23"/>
  <c r="F540" i="23"/>
  <c r="G539" i="23"/>
  <c r="F539" i="23"/>
  <c r="G538" i="23"/>
  <c r="F538" i="23"/>
  <c r="G537" i="23"/>
  <c r="F537" i="23"/>
  <c r="G536" i="23"/>
  <c r="F536" i="23"/>
  <c r="G535" i="23"/>
  <c r="F535" i="23"/>
  <c r="G534" i="23"/>
  <c r="G529" i="23"/>
  <c r="F529" i="23"/>
  <c r="G528" i="23"/>
  <c r="F528" i="23"/>
  <c r="G527" i="23"/>
  <c r="F527" i="23"/>
  <c r="G526" i="23"/>
  <c r="F526" i="23"/>
  <c r="G525" i="23"/>
  <c r="F525" i="23"/>
  <c r="G524" i="23"/>
  <c r="F524" i="23"/>
  <c r="G523" i="23"/>
  <c r="F523" i="23"/>
  <c r="G522" i="23"/>
  <c r="F522" i="23"/>
  <c r="G521" i="23"/>
  <c r="F521" i="23"/>
  <c r="G520" i="23"/>
  <c r="F520" i="23"/>
  <c r="G519" i="23"/>
  <c r="F519" i="23"/>
  <c r="G518" i="23"/>
  <c r="F518" i="23"/>
  <c r="G517" i="23"/>
  <c r="F517" i="23"/>
  <c r="G516" i="23"/>
  <c r="F516" i="23"/>
  <c r="G515" i="23"/>
  <c r="F515" i="23"/>
  <c r="G514" i="23"/>
  <c r="F514" i="23"/>
  <c r="G513" i="23"/>
  <c r="F513" i="23"/>
  <c r="G512" i="23"/>
  <c r="F512" i="23"/>
  <c r="G511" i="23"/>
  <c r="F511" i="23"/>
  <c r="G510" i="23"/>
  <c r="G505" i="23"/>
  <c r="F505" i="23"/>
  <c r="G504" i="23"/>
  <c r="F504" i="23"/>
  <c r="G503" i="23"/>
  <c r="F503" i="23"/>
  <c r="G502" i="23"/>
  <c r="F502" i="23"/>
  <c r="G501" i="23"/>
  <c r="F501" i="23"/>
  <c r="G500" i="23"/>
  <c r="F500" i="23"/>
  <c r="G499" i="23"/>
  <c r="F499" i="23"/>
  <c r="G498" i="23"/>
  <c r="F498" i="23"/>
  <c r="G497" i="23"/>
  <c r="F497" i="23"/>
  <c r="G496" i="23"/>
  <c r="F496" i="23"/>
  <c r="G495" i="23"/>
  <c r="F495" i="23"/>
  <c r="G494" i="23"/>
  <c r="F494" i="23"/>
  <c r="G493" i="23"/>
  <c r="F493" i="23"/>
  <c r="G492" i="23"/>
  <c r="F492" i="23"/>
  <c r="G491" i="23"/>
  <c r="F491" i="23"/>
  <c r="G490" i="23"/>
  <c r="F490" i="23"/>
  <c r="G489" i="23"/>
  <c r="F489" i="23"/>
  <c r="G488" i="23"/>
  <c r="F488" i="23"/>
  <c r="G487" i="23"/>
  <c r="F487" i="23"/>
  <c r="G486" i="23"/>
  <c r="G481" i="23"/>
  <c r="F481" i="23"/>
  <c r="G480" i="23"/>
  <c r="F480" i="23"/>
  <c r="G479" i="23"/>
  <c r="F479" i="23"/>
  <c r="G478" i="23"/>
  <c r="F478" i="23"/>
  <c r="G477" i="23"/>
  <c r="F477" i="23"/>
  <c r="G476" i="23"/>
  <c r="F476" i="23"/>
  <c r="G475" i="23"/>
  <c r="F475" i="23"/>
  <c r="G474" i="23"/>
  <c r="F474" i="23"/>
  <c r="G473" i="23"/>
  <c r="F473" i="23"/>
  <c r="G472" i="23"/>
  <c r="F472" i="23"/>
  <c r="G471" i="23"/>
  <c r="F471" i="23"/>
  <c r="G470" i="23"/>
  <c r="F470" i="23"/>
  <c r="G469" i="23"/>
  <c r="F469" i="23"/>
  <c r="G468" i="23"/>
  <c r="F468" i="23"/>
  <c r="G467" i="23"/>
  <c r="F467" i="23"/>
  <c r="G466" i="23"/>
  <c r="F466" i="23"/>
  <c r="G465" i="23"/>
  <c r="F465" i="23"/>
  <c r="G464" i="23"/>
  <c r="F464" i="23"/>
  <c r="G463" i="23"/>
  <c r="F463" i="23"/>
  <c r="G462" i="23"/>
  <c r="G457" i="23"/>
  <c r="F457" i="23"/>
  <c r="G456" i="23"/>
  <c r="F456" i="23"/>
  <c r="G455" i="23"/>
  <c r="F455" i="23"/>
  <c r="G454" i="23"/>
  <c r="F454" i="23"/>
  <c r="G453" i="23"/>
  <c r="F453" i="23"/>
  <c r="G452" i="23"/>
  <c r="F452" i="23"/>
  <c r="G451" i="23"/>
  <c r="F451" i="23"/>
  <c r="G450" i="23"/>
  <c r="F450" i="23"/>
  <c r="G449" i="23"/>
  <c r="F449" i="23"/>
  <c r="G448" i="23"/>
  <c r="F448" i="23"/>
  <c r="G447" i="23"/>
  <c r="F447" i="23"/>
  <c r="G446" i="23"/>
  <c r="F446" i="23"/>
  <c r="G445" i="23"/>
  <c r="F445" i="23"/>
  <c r="G444" i="23"/>
  <c r="F444" i="23"/>
  <c r="G443" i="23"/>
  <c r="F443" i="23"/>
  <c r="G442" i="23"/>
  <c r="F442" i="23"/>
  <c r="G441" i="23"/>
  <c r="F441" i="23"/>
  <c r="G440" i="23"/>
  <c r="F440" i="23"/>
  <c r="G439" i="23"/>
  <c r="F439" i="23"/>
  <c r="G438" i="23"/>
  <c r="G433" i="23"/>
  <c r="F433" i="23"/>
  <c r="G432" i="23"/>
  <c r="F432" i="23"/>
  <c r="G431" i="23"/>
  <c r="F431" i="23"/>
  <c r="G430" i="23"/>
  <c r="F430" i="23"/>
  <c r="G429" i="23"/>
  <c r="F429" i="23"/>
  <c r="G428" i="23"/>
  <c r="F428" i="23"/>
  <c r="G427" i="23"/>
  <c r="F427" i="23"/>
  <c r="G426" i="23"/>
  <c r="F426" i="23"/>
  <c r="G425" i="23"/>
  <c r="F425" i="23"/>
  <c r="G424" i="23"/>
  <c r="F424" i="23"/>
  <c r="G423" i="23"/>
  <c r="F423" i="23"/>
  <c r="G422" i="23"/>
  <c r="F422" i="23"/>
  <c r="G421" i="23"/>
  <c r="F421" i="23"/>
  <c r="G420" i="23"/>
  <c r="F420" i="23"/>
  <c r="G419" i="23"/>
  <c r="F419" i="23"/>
  <c r="G418" i="23"/>
  <c r="F418" i="23"/>
  <c r="G417" i="23"/>
  <c r="F417" i="23"/>
  <c r="G416" i="23"/>
  <c r="F416" i="23"/>
  <c r="G415" i="23"/>
  <c r="F415" i="23"/>
  <c r="G414" i="23"/>
  <c r="G409" i="23"/>
  <c r="F409" i="23"/>
  <c r="G408" i="23"/>
  <c r="F408" i="23"/>
  <c r="G407" i="23"/>
  <c r="F407" i="23"/>
  <c r="G406" i="23"/>
  <c r="F406" i="23"/>
  <c r="G405" i="23"/>
  <c r="F405" i="23"/>
  <c r="G404" i="23"/>
  <c r="F404" i="23"/>
  <c r="G403" i="23"/>
  <c r="F403" i="23"/>
  <c r="G402" i="23"/>
  <c r="F402" i="23"/>
  <c r="G401" i="23"/>
  <c r="F401" i="23"/>
  <c r="G400" i="23"/>
  <c r="F400" i="23"/>
  <c r="G399" i="23"/>
  <c r="F399" i="23"/>
  <c r="G398" i="23"/>
  <c r="F398" i="23"/>
  <c r="G397" i="23"/>
  <c r="F397" i="23"/>
  <c r="G396" i="23"/>
  <c r="F396" i="23"/>
  <c r="G395" i="23"/>
  <c r="F395" i="23"/>
  <c r="G394" i="23"/>
  <c r="F394" i="23"/>
  <c r="G393" i="23"/>
  <c r="F393" i="23"/>
  <c r="G392" i="23"/>
  <c r="F392" i="23"/>
  <c r="G391" i="23"/>
  <c r="F391" i="23"/>
  <c r="G390" i="23"/>
  <c r="G385" i="23"/>
  <c r="F385" i="23"/>
  <c r="G384" i="23"/>
  <c r="F384" i="23"/>
  <c r="G383" i="23"/>
  <c r="F383" i="23"/>
  <c r="G382" i="23"/>
  <c r="F382" i="23"/>
  <c r="G381" i="23"/>
  <c r="F381" i="23"/>
  <c r="G380" i="23"/>
  <c r="F380" i="23"/>
  <c r="G379" i="23"/>
  <c r="F379" i="23"/>
  <c r="G378" i="23"/>
  <c r="F378" i="23"/>
  <c r="G377" i="23"/>
  <c r="F377" i="23"/>
  <c r="G376" i="23"/>
  <c r="F376" i="23"/>
  <c r="G375" i="23"/>
  <c r="F375" i="23"/>
  <c r="G374" i="23"/>
  <c r="F374" i="23"/>
  <c r="G373" i="23"/>
  <c r="F373" i="23"/>
  <c r="G372" i="23"/>
  <c r="F372" i="23"/>
  <c r="G371" i="23"/>
  <c r="F371" i="23"/>
  <c r="G370" i="23"/>
  <c r="F370" i="23"/>
  <c r="G369" i="23"/>
  <c r="F369" i="23"/>
  <c r="G368" i="23"/>
  <c r="F368" i="23"/>
  <c r="G367" i="23"/>
  <c r="F367" i="23"/>
  <c r="G366" i="23"/>
  <c r="G361" i="23"/>
  <c r="F361" i="23"/>
  <c r="G360" i="23"/>
  <c r="F360" i="23"/>
  <c r="G359" i="23"/>
  <c r="F359" i="23"/>
  <c r="G358" i="23"/>
  <c r="F358" i="23"/>
  <c r="G357" i="23"/>
  <c r="F357" i="23"/>
  <c r="G356" i="23"/>
  <c r="F356" i="23"/>
  <c r="G355" i="23"/>
  <c r="F355" i="23"/>
  <c r="G354" i="23"/>
  <c r="F354" i="23"/>
  <c r="G353" i="23"/>
  <c r="F353" i="23"/>
  <c r="G352" i="23"/>
  <c r="F352" i="23"/>
  <c r="G351" i="23"/>
  <c r="F351" i="23"/>
  <c r="G350" i="23"/>
  <c r="F350" i="23"/>
  <c r="G349" i="23"/>
  <c r="F349" i="23"/>
  <c r="G348" i="23"/>
  <c r="F348" i="23"/>
  <c r="G347" i="23"/>
  <c r="F347" i="23"/>
  <c r="G346" i="23"/>
  <c r="F346" i="23"/>
  <c r="G345" i="23"/>
  <c r="F345" i="23"/>
  <c r="G344" i="23"/>
  <c r="F344" i="23"/>
  <c r="G343" i="23"/>
  <c r="F343" i="23"/>
  <c r="G342" i="23"/>
  <c r="G337" i="23"/>
  <c r="F337" i="23"/>
  <c r="G336" i="23"/>
  <c r="F336" i="23"/>
  <c r="G335" i="23"/>
  <c r="F335" i="23"/>
  <c r="G334" i="23"/>
  <c r="F334" i="23"/>
  <c r="G333" i="23"/>
  <c r="F333" i="23"/>
  <c r="G332" i="23"/>
  <c r="F332" i="23"/>
  <c r="G331" i="23"/>
  <c r="F331" i="23"/>
  <c r="G330" i="23"/>
  <c r="F330" i="23"/>
  <c r="G329" i="23"/>
  <c r="F329" i="23"/>
  <c r="G328" i="23"/>
  <c r="F328" i="23"/>
  <c r="G327" i="23"/>
  <c r="F327" i="23"/>
  <c r="G326" i="23"/>
  <c r="F326" i="23"/>
  <c r="G325" i="23"/>
  <c r="F325" i="23"/>
  <c r="G324" i="23"/>
  <c r="F324" i="23"/>
  <c r="G323" i="23"/>
  <c r="F323" i="23"/>
  <c r="G322" i="23"/>
  <c r="F322" i="23"/>
  <c r="G321" i="23"/>
  <c r="F321" i="23"/>
  <c r="G320" i="23"/>
  <c r="F320" i="23"/>
  <c r="G319" i="23"/>
  <c r="F319" i="23"/>
  <c r="G318" i="23"/>
  <c r="G313" i="23"/>
  <c r="F313" i="23"/>
  <c r="G312" i="23"/>
  <c r="F312" i="23"/>
  <c r="G311" i="23"/>
  <c r="F311" i="23"/>
  <c r="G310" i="23"/>
  <c r="F310" i="23"/>
  <c r="G309" i="23"/>
  <c r="F309" i="23"/>
  <c r="G308" i="23"/>
  <c r="F308" i="23"/>
  <c r="G307" i="23"/>
  <c r="F307" i="23"/>
  <c r="G306" i="23"/>
  <c r="F306" i="23"/>
  <c r="G305" i="23"/>
  <c r="F305" i="23"/>
  <c r="G304" i="23"/>
  <c r="F304" i="23"/>
  <c r="G303" i="23"/>
  <c r="F303" i="23"/>
  <c r="G302" i="23"/>
  <c r="F302" i="23"/>
  <c r="G301" i="23"/>
  <c r="F301" i="23"/>
  <c r="G300" i="23"/>
  <c r="F300" i="23"/>
  <c r="G299" i="23"/>
  <c r="F299" i="23"/>
  <c r="G298" i="23"/>
  <c r="F298" i="23"/>
  <c r="G297" i="23"/>
  <c r="F297" i="23"/>
  <c r="G296" i="23"/>
  <c r="F296" i="23"/>
  <c r="G295" i="23"/>
  <c r="F295" i="23"/>
  <c r="G294" i="23"/>
  <c r="G289" i="23"/>
  <c r="F289" i="23"/>
  <c r="G288" i="23"/>
  <c r="F288" i="23"/>
  <c r="G287" i="23"/>
  <c r="F287" i="23"/>
  <c r="G286" i="23"/>
  <c r="F286" i="23"/>
  <c r="G285" i="23"/>
  <c r="F285" i="23"/>
  <c r="G284" i="23"/>
  <c r="F284" i="23"/>
  <c r="G283" i="23"/>
  <c r="F283" i="23"/>
  <c r="G282" i="23"/>
  <c r="F282" i="23"/>
  <c r="G281" i="23"/>
  <c r="F281" i="23"/>
  <c r="G280" i="23"/>
  <c r="F280" i="23"/>
  <c r="G279" i="23"/>
  <c r="F279" i="23"/>
  <c r="G278" i="23"/>
  <c r="F278" i="23"/>
  <c r="G277" i="23"/>
  <c r="F277" i="23"/>
  <c r="G276" i="23"/>
  <c r="F276" i="23"/>
  <c r="G275" i="23"/>
  <c r="F275" i="23"/>
  <c r="G274" i="23"/>
  <c r="F274" i="23"/>
  <c r="G273" i="23"/>
  <c r="F273" i="23"/>
  <c r="G272" i="23"/>
  <c r="F272" i="23"/>
  <c r="G271" i="23"/>
  <c r="F271" i="23"/>
  <c r="G270" i="23"/>
  <c r="G265" i="23"/>
  <c r="F265" i="23"/>
  <c r="G264" i="23"/>
  <c r="F264" i="23"/>
  <c r="G263" i="23"/>
  <c r="F263" i="23"/>
  <c r="G262" i="23"/>
  <c r="F262" i="23"/>
  <c r="G261" i="23"/>
  <c r="F261" i="23"/>
  <c r="G260" i="23"/>
  <c r="F260" i="23"/>
  <c r="G259" i="23"/>
  <c r="F259" i="23"/>
  <c r="G258" i="23"/>
  <c r="F258" i="23"/>
  <c r="G257" i="23"/>
  <c r="F257" i="23"/>
  <c r="G256" i="23"/>
  <c r="F256" i="23"/>
  <c r="G255" i="23"/>
  <c r="F255" i="23"/>
  <c r="G254" i="23"/>
  <c r="F254" i="23"/>
  <c r="G253" i="23"/>
  <c r="F253" i="23"/>
  <c r="G252" i="23"/>
  <c r="F252" i="23"/>
  <c r="G251" i="23"/>
  <c r="F251" i="23"/>
  <c r="G250" i="23"/>
  <c r="F250" i="23"/>
  <c r="G249" i="23"/>
  <c r="F249" i="23"/>
  <c r="G248" i="23"/>
  <c r="F248" i="23"/>
  <c r="G247" i="23"/>
  <c r="F247" i="23"/>
  <c r="G246" i="23"/>
  <c r="G241" i="23"/>
  <c r="F241" i="23"/>
  <c r="G240" i="23"/>
  <c r="F240" i="23"/>
  <c r="G239" i="23"/>
  <c r="F239" i="23"/>
  <c r="G238" i="23"/>
  <c r="F238" i="23"/>
  <c r="G237" i="23"/>
  <c r="F237" i="23"/>
  <c r="G236" i="23"/>
  <c r="F236" i="23"/>
  <c r="G235" i="23"/>
  <c r="F235" i="23"/>
  <c r="G234" i="23"/>
  <c r="F234" i="23"/>
  <c r="G233" i="23"/>
  <c r="F233" i="23"/>
  <c r="G232" i="23"/>
  <c r="F232" i="23"/>
  <c r="G231" i="23"/>
  <c r="F231" i="23"/>
  <c r="G230" i="23"/>
  <c r="F230" i="23"/>
  <c r="G229" i="23"/>
  <c r="F229" i="23"/>
  <c r="G228" i="23"/>
  <c r="F228" i="23"/>
  <c r="G227" i="23"/>
  <c r="F227" i="23"/>
  <c r="G226" i="23"/>
  <c r="F226" i="23"/>
  <c r="G225" i="23"/>
  <c r="F225" i="23"/>
  <c r="G224" i="23"/>
  <c r="F224" i="23"/>
  <c r="G223" i="23"/>
  <c r="F223" i="23"/>
  <c r="G222" i="23"/>
  <c r="G217" i="23"/>
  <c r="F217" i="23"/>
  <c r="G216" i="23"/>
  <c r="F216" i="23"/>
  <c r="G215" i="23"/>
  <c r="F215" i="23"/>
  <c r="G214" i="23"/>
  <c r="F214" i="23"/>
  <c r="G213" i="23"/>
  <c r="F213" i="23"/>
  <c r="G212" i="23"/>
  <c r="F212" i="23"/>
  <c r="G211" i="23"/>
  <c r="F211" i="23"/>
  <c r="G210" i="23"/>
  <c r="F210" i="23"/>
  <c r="G209" i="23"/>
  <c r="F209" i="23"/>
  <c r="G208" i="23"/>
  <c r="F208" i="23"/>
  <c r="G207" i="23"/>
  <c r="F207" i="23"/>
  <c r="G206" i="23"/>
  <c r="F206" i="23"/>
  <c r="G205" i="23"/>
  <c r="F205" i="23"/>
  <c r="G204" i="23"/>
  <c r="F204" i="23"/>
  <c r="G203" i="23"/>
  <c r="F203" i="23"/>
  <c r="G202" i="23"/>
  <c r="F202" i="23"/>
  <c r="G201" i="23"/>
  <c r="F201" i="23"/>
  <c r="G200" i="23"/>
  <c r="F200" i="23"/>
  <c r="G199" i="23"/>
  <c r="F199" i="23"/>
  <c r="G198" i="23"/>
  <c r="G193" i="23"/>
  <c r="F193" i="23"/>
  <c r="G192" i="23"/>
  <c r="F192" i="23"/>
  <c r="G191" i="23"/>
  <c r="F191" i="23"/>
  <c r="G190" i="23"/>
  <c r="F190" i="23"/>
  <c r="G189" i="23"/>
  <c r="F189" i="23"/>
  <c r="G188" i="23"/>
  <c r="F188" i="23"/>
  <c r="G187" i="23"/>
  <c r="F187" i="23"/>
  <c r="G186" i="23"/>
  <c r="F186" i="23"/>
  <c r="G185" i="23"/>
  <c r="F185" i="23"/>
  <c r="G184" i="23"/>
  <c r="F184" i="23"/>
  <c r="G183" i="23"/>
  <c r="F183" i="23"/>
  <c r="G182" i="23"/>
  <c r="F182" i="23"/>
  <c r="G181" i="23"/>
  <c r="F181" i="23"/>
  <c r="G180" i="23"/>
  <c r="F180" i="23"/>
  <c r="G179" i="23"/>
  <c r="F179" i="23"/>
  <c r="G178" i="23"/>
  <c r="F178" i="23"/>
  <c r="G177" i="23"/>
  <c r="F177" i="23"/>
  <c r="G176" i="23"/>
  <c r="F176" i="23"/>
  <c r="G175" i="23"/>
  <c r="F175" i="23"/>
  <c r="G174" i="23"/>
  <c r="G169" i="23"/>
  <c r="F169" i="23"/>
  <c r="G168" i="23"/>
  <c r="F168" i="23"/>
  <c r="G167" i="23"/>
  <c r="F167" i="23"/>
  <c r="G166" i="23"/>
  <c r="F166" i="23"/>
  <c r="G165" i="23"/>
  <c r="F165" i="23"/>
  <c r="G164" i="23"/>
  <c r="F164" i="23"/>
  <c r="G163" i="23"/>
  <c r="F163" i="23"/>
  <c r="G162" i="23"/>
  <c r="F162" i="23"/>
  <c r="G161" i="23"/>
  <c r="F161" i="23"/>
  <c r="G160" i="23"/>
  <c r="F160" i="23"/>
  <c r="G159" i="23"/>
  <c r="F159" i="23"/>
  <c r="G158" i="23"/>
  <c r="F158" i="23"/>
  <c r="G157" i="23"/>
  <c r="F157" i="23"/>
  <c r="G156" i="23"/>
  <c r="F156" i="23"/>
  <c r="G155" i="23"/>
  <c r="F155" i="23"/>
  <c r="G154" i="23"/>
  <c r="F154" i="23"/>
  <c r="G153" i="23"/>
  <c r="F153" i="23"/>
  <c r="G152" i="23"/>
  <c r="F152" i="23"/>
  <c r="G151" i="23"/>
  <c r="F151" i="23"/>
  <c r="G150" i="23"/>
  <c r="G145" i="23"/>
  <c r="F145" i="23"/>
  <c r="G144" i="23"/>
  <c r="F144" i="23"/>
  <c r="G143" i="23"/>
  <c r="F143" i="23"/>
  <c r="G142" i="23"/>
  <c r="F142" i="23"/>
  <c r="G141" i="23"/>
  <c r="F141" i="23"/>
  <c r="G140" i="23"/>
  <c r="F140" i="23"/>
  <c r="G139" i="23"/>
  <c r="F139" i="23"/>
  <c r="G138" i="23"/>
  <c r="F138" i="23"/>
  <c r="G137" i="23"/>
  <c r="F137" i="23"/>
  <c r="G136" i="23"/>
  <c r="F136" i="23"/>
  <c r="G135" i="23"/>
  <c r="F135" i="23"/>
  <c r="G134" i="23"/>
  <c r="F134" i="23"/>
  <c r="G133" i="23"/>
  <c r="F133" i="23"/>
  <c r="G132" i="23"/>
  <c r="F132" i="23"/>
  <c r="G131" i="23"/>
  <c r="F131" i="23"/>
  <c r="G130" i="23"/>
  <c r="F130" i="23"/>
  <c r="G129" i="23"/>
  <c r="F129" i="23"/>
  <c r="G128" i="23"/>
  <c r="F128" i="23"/>
  <c r="G127" i="23"/>
  <c r="F127" i="23"/>
  <c r="G126" i="23"/>
  <c r="G121" i="23"/>
  <c r="F121" i="23"/>
  <c r="G120" i="23"/>
  <c r="F120" i="23"/>
  <c r="G119" i="23"/>
  <c r="F119" i="23"/>
  <c r="G118" i="23"/>
  <c r="F118" i="23"/>
  <c r="G117" i="23"/>
  <c r="F117" i="23"/>
  <c r="G116" i="23"/>
  <c r="F116" i="23"/>
  <c r="G115" i="23"/>
  <c r="F115" i="23"/>
  <c r="G114" i="23"/>
  <c r="F114" i="23"/>
  <c r="G113" i="23"/>
  <c r="F113" i="23"/>
  <c r="G112" i="23"/>
  <c r="F112" i="23"/>
  <c r="G111" i="23"/>
  <c r="F111" i="23"/>
  <c r="G110" i="23"/>
  <c r="F110" i="23"/>
  <c r="G109" i="23"/>
  <c r="F109" i="23"/>
  <c r="G108" i="23"/>
  <c r="F108" i="23"/>
  <c r="G107" i="23"/>
  <c r="F107" i="23"/>
  <c r="G106" i="23"/>
  <c r="F106" i="23"/>
  <c r="G105" i="23"/>
  <c r="F105" i="23"/>
  <c r="G104" i="23"/>
  <c r="F104" i="23"/>
  <c r="G103" i="23"/>
  <c r="F103" i="23"/>
  <c r="G102" i="23"/>
  <c r="G97" i="23"/>
  <c r="F97" i="23"/>
  <c r="G96" i="23"/>
  <c r="F96" i="23"/>
  <c r="G95" i="23"/>
  <c r="F95" i="23"/>
  <c r="G94" i="23"/>
  <c r="F94" i="23"/>
  <c r="G93" i="23"/>
  <c r="F93" i="23"/>
  <c r="G92" i="23"/>
  <c r="F92" i="23"/>
  <c r="G91" i="23"/>
  <c r="F91" i="23"/>
  <c r="G90" i="23"/>
  <c r="F90" i="23"/>
  <c r="G89" i="23"/>
  <c r="F89" i="23"/>
  <c r="G88" i="23"/>
  <c r="F88" i="23"/>
  <c r="G87" i="23"/>
  <c r="F87" i="23"/>
  <c r="G86" i="23"/>
  <c r="F86" i="23"/>
  <c r="G85" i="23"/>
  <c r="F85" i="23"/>
  <c r="G84" i="23"/>
  <c r="F84" i="23"/>
  <c r="G83" i="23"/>
  <c r="F83" i="23"/>
  <c r="G82" i="23"/>
  <c r="F82" i="23"/>
  <c r="G81" i="23"/>
  <c r="F81" i="23"/>
  <c r="G80" i="23"/>
  <c r="F80" i="23"/>
  <c r="G79" i="23"/>
  <c r="F79" i="23"/>
  <c r="G78" i="23"/>
  <c r="G73" i="23"/>
  <c r="F73" i="23"/>
  <c r="G72" i="23"/>
  <c r="F72" i="23"/>
  <c r="G71" i="23"/>
  <c r="F71" i="23"/>
  <c r="G70" i="23"/>
  <c r="F70" i="23"/>
  <c r="G69" i="23"/>
  <c r="F69" i="23"/>
  <c r="G68" i="23"/>
  <c r="F68" i="23"/>
  <c r="G67" i="23"/>
  <c r="F67" i="23"/>
  <c r="G66" i="23"/>
  <c r="F66" i="23"/>
  <c r="G65" i="23"/>
  <c r="F65" i="23"/>
  <c r="G64" i="23"/>
  <c r="F64" i="23"/>
  <c r="G63" i="23"/>
  <c r="F63" i="23"/>
  <c r="G62" i="23"/>
  <c r="F62" i="23"/>
  <c r="G61" i="23"/>
  <c r="F61" i="23"/>
  <c r="G60" i="23"/>
  <c r="F60" i="23"/>
  <c r="G59" i="23"/>
  <c r="F59" i="23"/>
  <c r="G58" i="23"/>
  <c r="F58" i="23"/>
  <c r="G57" i="23"/>
  <c r="F57" i="23"/>
  <c r="G56" i="23"/>
  <c r="F56" i="23"/>
  <c r="G55" i="23"/>
  <c r="F55" i="23"/>
  <c r="G54" i="23"/>
  <c r="G49" i="23"/>
  <c r="F49" i="23"/>
  <c r="G48" i="23"/>
  <c r="F48" i="23"/>
  <c r="G47" i="23"/>
  <c r="F47" i="23"/>
  <c r="G46" i="23"/>
  <c r="F46" i="23"/>
  <c r="G45" i="23"/>
  <c r="F45" i="23"/>
  <c r="G44" i="23"/>
  <c r="F44" i="23"/>
  <c r="G43" i="23"/>
  <c r="F43" i="23"/>
  <c r="G42" i="23"/>
  <c r="F42" i="23"/>
  <c r="G41" i="23"/>
  <c r="F41" i="23"/>
  <c r="G40" i="23"/>
  <c r="F40" i="23"/>
  <c r="G39" i="23"/>
  <c r="F39" i="23"/>
  <c r="G38" i="23"/>
  <c r="F38" i="23"/>
  <c r="G37" i="23"/>
  <c r="F37" i="23"/>
  <c r="G36" i="23"/>
  <c r="F36" i="23"/>
  <c r="G35" i="23"/>
  <c r="F35" i="23"/>
  <c r="G34" i="23"/>
  <c r="F34" i="23"/>
  <c r="G33" i="23"/>
  <c r="F33" i="23"/>
  <c r="G32" i="23"/>
  <c r="F32" i="23"/>
  <c r="G31" i="23"/>
  <c r="F31" i="23"/>
  <c r="G30" i="23"/>
  <c r="G25" i="23"/>
  <c r="F25" i="23"/>
  <c r="G24" i="23"/>
  <c r="F24" i="23"/>
  <c r="G23" i="23"/>
  <c r="F23" i="23"/>
  <c r="G22" i="23"/>
  <c r="F22" i="23"/>
  <c r="G21" i="23"/>
  <c r="F21" i="23"/>
  <c r="G20" i="23"/>
  <c r="F20" i="23"/>
  <c r="G19" i="23"/>
  <c r="F19" i="23"/>
  <c r="G18" i="23"/>
  <c r="F18" i="23"/>
  <c r="G17" i="23"/>
  <c r="F17" i="23"/>
  <c r="G16" i="23"/>
  <c r="F16" i="23"/>
  <c r="G15" i="23"/>
  <c r="F15" i="23"/>
  <c r="G14" i="23"/>
  <c r="F14" i="23"/>
  <c r="G13" i="23"/>
  <c r="F13" i="23"/>
  <c r="G12" i="23"/>
  <c r="F12" i="23"/>
  <c r="G11" i="23"/>
  <c r="F11" i="23"/>
  <c r="G10" i="23"/>
  <c r="F10" i="23"/>
  <c r="G9" i="23"/>
  <c r="F9" i="23"/>
  <c r="G8" i="23"/>
  <c r="F8" i="23"/>
  <c r="G7" i="23"/>
  <c r="F7" i="23"/>
  <c r="G6" i="23"/>
  <c r="O577" i="21"/>
  <c r="N577" i="21"/>
  <c r="O576" i="21"/>
  <c r="N576" i="21"/>
  <c r="O575" i="21"/>
  <c r="N575" i="21"/>
  <c r="O574" i="21"/>
  <c r="N574" i="21"/>
  <c r="O573" i="21"/>
  <c r="N573" i="21"/>
  <c r="O572" i="21"/>
  <c r="N572" i="21"/>
  <c r="O571" i="21"/>
  <c r="N571" i="21"/>
  <c r="O570" i="21"/>
  <c r="N570" i="21"/>
  <c r="O569" i="21"/>
  <c r="N569" i="21"/>
  <c r="O568" i="21"/>
  <c r="N568" i="21"/>
  <c r="O567" i="21"/>
  <c r="N567" i="21"/>
  <c r="O566" i="21"/>
  <c r="N566" i="21"/>
  <c r="O565" i="21"/>
  <c r="N565" i="21"/>
  <c r="O564" i="21"/>
  <c r="N564" i="21"/>
  <c r="O563" i="21"/>
  <c r="N563" i="21"/>
  <c r="O562" i="21"/>
  <c r="N562" i="21"/>
  <c r="O561" i="21"/>
  <c r="N561" i="21"/>
  <c r="O560" i="21"/>
  <c r="N560" i="21"/>
  <c r="O559" i="21"/>
  <c r="N559" i="21"/>
  <c r="O558" i="21"/>
  <c r="O553" i="21"/>
  <c r="N553" i="21"/>
  <c r="O552" i="21"/>
  <c r="N552" i="21"/>
  <c r="O551" i="21"/>
  <c r="N551" i="21"/>
  <c r="O550" i="21"/>
  <c r="N550" i="21"/>
  <c r="O549" i="21"/>
  <c r="N549" i="21"/>
  <c r="O548" i="21"/>
  <c r="N548" i="21"/>
  <c r="O547" i="21"/>
  <c r="N547" i="21"/>
  <c r="O546" i="21"/>
  <c r="N546" i="21"/>
  <c r="O545" i="21"/>
  <c r="N545" i="21"/>
  <c r="O544" i="21"/>
  <c r="N544" i="21"/>
  <c r="O543" i="21"/>
  <c r="N543" i="21"/>
  <c r="O542" i="21"/>
  <c r="N542" i="21"/>
  <c r="O541" i="21"/>
  <c r="N541" i="21"/>
  <c r="O540" i="21"/>
  <c r="N540" i="21"/>
  <c r="O539" i="21"/>
  <c r="N539" i="21"/>
  <c r="O538" i="21"/>
  <c r="N538" i="21"/>
  <c r="O537" i="21"/>
  <c r="N537" i="21"/>
  <c r="O536" i="21"/>
  <c r="N536" i="21"/>
  <c r="O535" i="21"/>
  <c r="N535" i="21"/>
  <c r="O534" i="21"/>
  <c r="O529" i="21"/>
  <c r="N529" i="21"/>
  <c r="O528" i="21"/>
  <c r="N528" i="21"/>
  <c r="O527" i="21"/>
  <c r="N527" i="21"/>
  <c r="O526" i="21"/>
  <c r="N526" i="21"/>
  <c r="O525" i="21"/>
  <c r="N525" i="21"/>
  <c r="O524" i="21"/>
  <c r="N524" i="21"/>
  <c r="O523" i="21"/>
  <c r="N523" i="21"/>
  <c r="O522" i="21"/>
  <c r="N522" i="21"/>
  <c r="O521" i="21"/>
  <c r="N521" i="21"/>
  <c r="O520" i="21"/>
  <c r="N520" i="21"/>
  <c r="O519" i="21"/>
  <c r="N519" i="21"/>
  <c r="O518" i="21"/>
  <c r="N518" i="21"/>
  <c r="O517" i="21"/>
  <c r="N517" i="21"/>
  <c r="O516" i="21"/>
  <c r="N516" i="21"/>
  <c r="O515" i="21"/>
  <c r="N515" i="21"/>
  <c r="O514" i="21"/>
  <c r="N514" i="21"/>
  <c r="O513" i="21"/>
  <c r="N513" i="21"/>
  <c r="O512" i="21"/>
  <c r="N512" i="21"/>
  <c r="O511" i="21"/>
  <c r="N511" i="21"/>
  <c r="O510" i="21"/>
  <c r="O505" i="21"/>
  <c r="N505" i="21"/>
  <c r="O504" i="21"/>
  <c r="N504" i="21"/>
  <c r="O503" i="21"/>
  <c r="N503" i="21"/>
  <c r="O502" i="21"/>
  <c r="N502" i="21"/>
  <c r="O501" i="21"/>
  <c r="N501" i="21"/>
  <c r="O500" i="21"/>
  <c r="N500" i="21"/>
  <c r="O499" i="21"/>
  <c r="N499" i="21"/>
  <c r="O498" i="21"/>
  <c r="N498" i="21"/>
  <c r="O497" i="21"/>
  <c r="N497" i="21"/>
  <c r="O496" i="21"/>
  <c r="N496" i="21"/>
  <c r="O495" i="21"/>
  <c r="N495" i="21"/>
  <c r="O494" i="21"/>
  <c r="N494" i="21"/>
  <c r="O493" i="21"/>
  <c r="N493" i="21"/>
  <c r="O492" i="21"/>
  <c r="N492" i="21"/>
  <c r="O491" i="21"/>
  <c r="N491" i="21"/>
  <c r="O490" i="21"/>
  <c r="N490" i="21"/>
  <c r="O489" i="21"/>
  <c r="N489" i="21"/>
  <c r="O488" i="21"/>
  <c r="N488" i="21"/>
  <c r="O487" i="21"/>
  <c r="N487" i="21"/>
  <c r="O486" i="21"/>
  <c r="O481" i="21"/>
  <c r="N481" i="21"/>
  <c r="O480" i="21"/>
  <c r="N480" i="21"/>
  <c r="O479" i="21"/>
  <c r="N479" i="21"/>
  <c r="O478" i="21"/>
  <c r="N478" i="21"/>
  <c r="O477" i="21"/>
  <c r="N477" i="21"/>
  <c r="O476" i="21"/>
  <c r="N476" i="21"/>
  <c r="O475" i="21"/>
  <c r="N475" i="21"/>
  <c r="O474" i="21"/>
  <c r="N474" i="21"/>
  <c r="O473" i="21"/>
  <c r="N473" i="21"/>
  <c r="O472" i="21"/>
  <c r="N472" i="21"/>
  <c r="O471" i="21"/>
  <c r="N471" i="21"/>
  <c r="O470" i="21"/>
  <c r="N470" i="21"/>
  <c r="O469" i="21"/>
  <c r="N469" i="21"/>
  <c r="O468" i="21"/>
  <c r="N468" i="21"/>
  <c r="O467" i="21"/>
  <c r="N467" i="21"/>
  <c r="O466" i="21"/>
  <c r="N466" i="21"/>
  <c r="O465" i="21"/>
  <c r="N465" i="21"/>
  <c r="O464" i="21"/>
  <c r="N464" i="21"/>
  <c r="O463" i="21"/>
  <c r="N463" i="21"/>
  <c r="O462" i="21"/>
  <c r="O457" i="21"/>
  <c r="N457" i="21"/>
  <c r="O456" i="21"/>
  <c r="N456" i="21"/>
  <c r="O455" i="21"/>
  <c r="N455" i="21"/>
  <c r="O454" i="21"/>
  <c r="N454" i="21"/>
  <c r="O453" i="21"/>
  <c r="N453" i="21"/>
  <c r="O452" i="21"/>
  <c r="N452" i="21"/>
  <c r="O451" i="21"/>
  <c r="N451" i="21"/>
  <c r="O450" i="21"/>
  <c r="N450" i="21"/>
  <c r="O449" i="21"/>
  <c r="N449" i="21"/>
  <c r="O448" i="21"/>
  <c r="N448" i="21"/>
  <c r="O447" i="21"/>
  <c r="N447" i="21"/>
  <c r="O446" i="21"/>
  <c r="N446" i="21"/>
  <c r="O445" i="21"/>
  <c r="N445" i="21"/>
  <c r="O444" i="21"/>
  <c r="N444" i="21"/>
  <c r="O443" i="21"/>
  <c r="N443" i="21"/>
  <c r="O442" i="21"/>
  <c r="N442" i="21"/>
  <c r="O441" i="21"/>
  <c r="N441" i="21"/>
  <c r="O440" i="21"/>
  <c r="N440" i="21"/>
  <c r="O439" i="21"/>
  <c r="N439" i="21"/>
  <c r="O438" i="21"/>
  <c r="O433" i="21"/>
  <c r="N433" i="21"/>
  <c r="O432" i="21"/>
  <c r="N432" i="21"/>
  <c r="O431" i="21"/>
  <c r="N431" i="21"/>
  <c r="O430" i="21"/>
  <c r="N430" i="21"/>
  <c r="O429" i="21"/>
  <c r="N429" i="21"/>
  <c r="O428" i="21"/>
  <c r="N428" i="21"/>
  <c r="O427" i="21"/>
  <c r="N427" i="21"/>
  <c r="O426" i="21"/>
  <c r="N426" i="21"/>
  <c r="O425" i="21"/>
  <c r="N425" i="21"/>
  <c r="O424" i="21"/>
  <c r="N424" i="21"/>
  <c r="O423" i="21"/>
  <c r="N423" i="21"/>
  <c r="O422" i="21"/>
  <c r="N422" i="21"/>
  <c r="O421" i="21"/>
  <c r="N421" i="21"/>
  <c r="O420" i="21"/>
  <c r="N420" i="21"/>
  <c r="O419" i="21"/>
  <c r="N419" i="21"/>
  <c r="O418" i="21"/>
  <c r="N418" i="21"/>
  <c r="O417" i="21"/>
  <c r="N417" i="21"/>
  <c r="O416" i="21"/>
  <c r="N416" i="21"/>
  <c r="O415" i="21"/>
  <c r="N415" i="21"/>
  <c r="O414" i="21"/>
  <c r="O409" i="21"/>
  <c r="N409" i="21"/>
  <c r="O408" i="21"/>
  <c r="N408" i="21"/>
  <c r="O407" i="21"/>
  <c r="N407" i="21"/>
  <c r="O406" i="21"/>
  <c r="N406" i="21"/>
  <c r="O405" i="21"/>
  <c r="N405" i="21"/>
  <c r="O404" i="21"/>
  <c r="N404" i="21"/>
  <c r="O403" i="21"/>
  <c r="N403" i="21"/>
  <c r="O402" i="21"/>
  <c r="N402" i="21"/>
  <c r="O401" i="21"/>
  <c r="N401" i="21"/>
  <c r="O400" i="21"/>
  <c r="N400" i="21"/>
  <c r="O399" i="21"/>
  <c r="N399" i="21"/>
  <c r="O398" i="21"/>
  <c r="N398" i="21"/>
  <c r="O397" i="21"/>
  <c r="N397" i="21"/>
  <c r="O396" i="21"/>
  <c r="N396" i="21"/>
  <c r="O395" i="21"/>
  <c r="N395" i="21"/>
  <c r="O394" i="21"/>
  <c r="N394" i="21"/>
  <c r="O393" i="21"/>
  <c r="N393" i="21"/>
  <c r="O392" i="21"/>
  <c r="N392" i="21"/>
  <c r="O391" i="21"/>
  <c r="N391" i="21"/>
  <c r="O390" i="21"/>
  <c r="O385" i="21"/>
  <c r="N385" i="21"/>
  <c r="O384" i="21"/>
  <c r="N384" i="21"/>
  <c r="O383" i="21"/>
  <c r="N383" i="21"/>
  <c r="O382" i="21"/>
  <c r="N382" i="21"/>
  <c r="O381" i="21"/>
  <c r="N381" i="21"/>
  <c r="O380" i="21"/>
  <c r="N380" i="21"/>
  <c r="O379" i="21"/>
  <c r="N379" i="21"/>
  <c r="O378" i="21"/>
  <c r="N378" i="21"/>
  <c r="O377" i="21"/>
  <c r="N377" i="21"/>
  <c r="O376" i="21"/>
  <c r="N376" i="21"/>
  <c r="O375" i="21"/>
  <c r="N375" i="21"/>
  <c r="O374" i="21"/>
  <c r="N374" i="21"/>
  <c r="O373" i="21"/>
  <c r="N373" i="21"/>
  <c r="O372" i="21"/>
  <c r="N372" i="21"/>
  <c r="O371" i="21"/>
  <c r="N371" i="21"/>
  <c r="O370" i="21"/>
  <c r="N370" i="21"/>
  <c r="O369" i="21"/>
  <c r="N369" i="21"/>
  <c r="O368" i="21"/>
  <c r="N368" i="21"/>
  <c r="O367" i="21"/>
  <c r="N367" i="21"/>
  <c r="O366" i="21"/>
  <c r="O361" i="21"/>
  <c r="N361" i="21"/>
  <c r="O360" i="21"/>
  <c r="N360" i="21"/>
  <c r="O359" i="21"/>
  <c r="N359" i="21"/>
  <c r="O358" i="21"/>
  <c r="N358" i="21"/>
  <c r="O357" i="21"/>
  <c r="N357" i="21"/>
  <c r="O356" i="21"/>
  <c r="N356" i="21"/>
  <c r="O355" i="21"/>
  <c r="N355" i="21"/>
  <c r="O354" i="21"/>
  <c r="N354" i="21"/>
  <c r="O353" i="21"/>
  <c r="N353" i="21"/>
  <c r="O352" i="21"/>
  <c r="N352" i="21"/>
  <c r="O351" i="21"/>
  <c r="N351" i="21"/>
  <c r="O350" i="21"/>
  <c r="N350" i="21"/>
  <c r="O349" i="21"/>
  <c r="N349" i="21"/>
  <c r="O348" i="21"/>
  <c r="N348" i="21"/>
  <c r="O347" i="21"/>
  <c r="N347" i="21"/>
  <c r="O346" i="21"/>
  <c r="N346" i="21"/>
  <c r="O345" i="21"/>
  <c r="N345" i="21"/>
  <c r="O344" i="21"/>
  <c r="N344" i="21"/>
  <c r="O343" i="21"/>
  <c r="N343" i="21"/>
  <c r="O342" i="21"/>
  <c r="N337" i="21"/>
  <c r="N336" i="21"/>
  <c r="N335" i="21"/>
  <c r="N334" i="21"/>
  <c r="N333" i="21"/>
  <c r="N332" i="21"/>
  <c r="N331" i="21"/>
  <c r="N330" i="21"/>
  <c r="N329" i="21"/>
  <c r="N328" i="21"/>
  <c r="N327" i="21"/>
  <c r="N326" i="21"/>
  <c r="N325" i="21"/>
  <c r="N324" i="21"/>
  <c r="N323" i="21"/>
  <c r="N322" i="21"/>
  <c r="N321" i="21"/>
  <c r="N320" i="21"/>
  <c r="O319" i="21"/>
  <c r="P319" i="21" s="1"/>
  <c r="N319" i="21"/>
  <c r="O318" i="21"/>
  <c r="O313" i="21"/>
  <c r="N313" i="21"/>
  <c r="O312" i="21"/>
  <c r="N312" i="21"/>
  <c r="O311" i="21"/>
  <c r="N311" i="21"/>
  <c r="O310" i="21"/>
  <c r="N310" i="21"/>
  <c r="O309" i="21"/>
  <c r="N309" i="21"/>
  <c r="O308" i="21"/>
  <c r="N308" i="21"/>
  <c r="O307" i="21"/>
  <c r="N307" i="21"/>
  <c r="O306" i="21"/>
  <c r="N306" i="21"/>
  <c r="O305" i="21"/>
  <c r="N305" i="21"/>
  <c r="O304" i="21"/>
  <c r="N304" i="21"/>
  <c r="O303" i="21"/>
  <c r="N303" i="21"/>
  <c r="O302" i="21"/>
  <c r="N302" i="21"/>
  <c r="O301" i="21"/>
  <c r="N301" i="21"/>
  <c r="O300" i="21"/>
  <c r="N300" i="21"/>
  <c r="O299" i="21"/>
  <c r="N299" i="21"/>
  <c r="O298" i="21"/>
  <c r="N298" i="21"/>
  <c r="O297" i="21"/>
  <c r="N297" i="21"/>
  <c r="O296" i="21"/>
  <c r="N296" i="21"/>
  <c r="O295" i="21"/>
  <c r="N295" i="21"/>
  <c r="O294" i="21"/>
  <c r="O289" i="21"/>
  <c r="N289" i="21"/>
  <c r="O288" i="21"/>
  <c r="N288" i="21"/>
  <c r="O287" i="21"/>
  <c r="N287" i="21"/>
  <c r="O286" i="21"/>
  <c r="N286" i="21"/>
  <c r="O285" i="21"/>
  <c r="N285" i="21"/>
  <c r="O284" i="21"/>
  <c r="N284" i="21"/>
  <c r="O283" i="21"/>
  <c r="N283" i="21"/>
  <c r="O282" i="21"/>
  <c r="N282" i="21"/>
  <c r="O281" i="21"/>
  <c r="N281" i="21"/>
  <c r="O280" i="21"/>
  <c r="N280" i="21"/>
  <c r="O279" i="21"/>
  <c r="N279" i="21"/>
  <c r="O278" i="21"/>
  <c r="N278" i="21"/>
  <c r="O277" i="21"/>
  <c r="N277" i="21"/>
  <c r="O276" i="21"/>
  <c r="N276" i="21"/>
  <c r="O275" i="21"/>
  <c r="N275" i="21"/>
  <c r="O274" i="21"/>
  <c r="N274" i="21"/>
  <c r="O273" i="21"/>
  <c r="N273" i="21"/>
  <c r="O272" i="21"/>
  <c r="N272" i="21"/>
  <c r="O271" i="21"/>
  <c r="N271" i="21"/>
  <c r="O270" i="21"/>
  <c r="O265" i="21"/>
  <c r="N265" i="21"/>
  <c r="O264" i="21"/>
  <c r="N264" i="21"/>
  <c r="O263" i="21"/>
  <c r="N263" i="21"/>
  <c r="O262" i="21"/>
  <c r="N262" i="21"/>
  <c r="O261" i="21"/>
  <c r="N261" i="21"/>
  <c r="O260" i="21"/>
  <c r="N260" i="21"/>
  <c r="O259" i="21"/>
  <c r="N259" i="21"/>
  <c r="O258" i="21"/>
  <c r="N258" i="21"/>
  <c r="O257" i="21"/>
  <c r="N257" i="21"/>
  <c r="O256" i="21"/>
  <c r="N256" i="21"/>
  <c r="O255" i="21"/>
  <c r="N255" i="21"/>
  <c r="O254" i="21"/>
  <c r="N254" i="21"/>
  <c r="O253" i="21"/>
  <c r="N253" i="21"/>
  <c r="O252" i="21"/>
  <c r="N252" i="21"/>
  <c r="O251" i="21"/>
  <c r="N251" i="21"/>
  <c r="O250" i="21"/>
  <c r="N250" i="21"/>
  <c r="O249" i="21"/>
  <c r="N249" i="21"/>
  <c r="O248" i="21"/>
  <c r="N248" i="21"/>
  <c r="O247" i="21"/>
  <c r="N247" i="21"/>
  <c r="O246" i="21"/>
  <c r="O241" i="21"/>
  <c r="N241" i="21"/>
  <c r="O240" i="21"/>
  <c r="N240" i="21"/>
  <c r="O239" i="21"/>
  <c r="N239" i="21"/>
  <c r="O238" i="21"/>
  <c r="N238" i="21"/>
  <c r="O237" i="21"/>
  <c r="N237" i="21"/>
  <c r="O236" i="21"/>
  <c r="N236" i="21"/>
  <c r="O235" i="21"/>
  <c r="N235" i="21"/>
  <c r="O234" i="21"/>
  <c r="N234" i="21"/>
  <c r="O233" i="21"/>
  <c r="N233" i="21"/>
  <c r="O232" i="21"/>
  <c r="N232" i="21"/>
  <c r="O231" i="21"/>
  <c r="N231" i="21"/>
  <c r="O230" i="21"/>
  <c r="N230" i="21"/>
  <c r="O229" i="21"/>
  <c r="N229" i="21"/>
  <c r="O228" i="21"/>
  <c r="N228" i="21"/>
  <c r="O227" i="21"/>
  <c r="N227" i="21"/>
  <c r="O226" i="21"/>
  <c r="N226" i="21"/>
  <c r="O225" i="21"/>
  <c r="N225" i="21"/>
  <c r="O224" i="21"/>
  <c r="N224" i="21"/>
  <c r="O223" i="21"/>
  <c r="N223" i="21"/>
  <c r="O222" i="21"/>
  <c r="O217" i="21"/>
  <c r="N217" i="21"/>
  <c r="O216" i="21"/>
  <c r="N216" i="21"/>
  <c r="O215" i="21"/>
  <c r="N215" i="21"/>
  <c r="O214" i="21"/>
  <c r="N214" i="21"/>
  <c r="O213" i="21"/>
  <c r="N213" i="21"/>
  <c r="O212" i="21"/>
  <c r="N212" i="21"/>
  <c r="O211" i="21"/>
  <c r="N211" i="21"/>
  <c r="O210" i="21"/>
  <c r="N210" i="21"/>
  <c r="O209" i="21"/>
  <c r="N209" i="21"/>
  <c r="O208" i="21"/>
  <c r="N208" i="21"/>
  <c r="O207" i="21"/>
  <c r="N207" i="21"/>
  <c r="O206" i="21"/>
  <c r="N206" i="21"/>
  <c r="O205" i="21"/>
  <c r="N205" i="21"/>
  <c r="O204" i="21"/>
  <c r="N204" i="21"/>
  <c r="O203" i="21"/>
  <c r="N203" i="21"/>
  <c r="O202" i="21"/>
  <c r="N202" i="21"/>
  <c r="O201" i="21"/>
  <c r="N201" i="21"/>
  <c r="O200" i="21"/>
  <c r="N200" i="21"/>
  <c r="O199" i="21"/>
  <c r="N199" i="21"/>
  <c r="O198" i="21"/>
  <c r="O193" i="21"/>
  <c r="N193" i="21"/>
  <c r="O192" i="21"/>
  <c r="N192" i="21"/>
  <c r="O191" i="21"/>
  <c r="N191" i="21"/>
  <c r="O190" i="21"/>
  <c r="N190" i="21"/>
  <c r="O189" i="21"/>
  <c r="N189" i="21"/>
  <c r="O188" i="21"/>
  <c r="N188" i="21"/>
  <c r="O187" i="21"/>
  <c r="N187" i="21"/>
  <c r="O186" i="21"/>
  <c r="N186" i="21"/>
  <c r="O185" i="21"/>
  <c r="N185" i="21"/>
  <c r="O184" i="21"/>
  <c r="N184" i="21"/>
  <c r="O183" i="21"/>
  <c r="N183" i="21"/>
  <c r="O182" i="21"/>
  <c r="N182" i="21"/>
  <c r="O181" i="21"/>
  <c r="N181" i="21"/>
  <c r="O180" i="21"/>
  <c r="N180" i="21"/>
  <c r="O179" i="21"/>
  <c r="N179" i="21"/>
  <c r="O178" i="21"/>
  <c r="N178" i="21"/>
  <c r="O177" i="21"/>
  <c r="N177" i="21"/>
  <c r="O176" i="21"/>
  <c r="N176" i="21"/>
  <c r="O175" i="21"/>
  <c r="N175" i="21"/>
  <c r="O174" i="21"/>
  <c r="O169" i="21"/>
  <c r="N169" i="21"/>
  <c r="O168" i="21"/>
  <c r="N168" i="21"/>
  <c r="O167" i="21"/>
  <c r="N167" i="21"/>
  <c r="O166" i="21"/>
  <c r="N166" i="21"/>
  <c r="O165" i="21"/>
  <c r="N165" i="21"/>
  <c r="O164" i="21"/>
  <c r="N164" i="21"/>
  <c r="O163" i="21"/>
  <c r="N163" i="21"/>
  <c r="O162" i="21"/>
  <c r="N162" i="21"/>
  <c r="O161" i="21"/>
  <c r="N161" i="21"/>
  <c r="O160" i="21"/>
  <c r="N160" i="21"/>
  <c r="O159" i="21"/>
  <c r="N159" i="21"/>
  <c r="O158" i="21"/>
  <c r="N158" i="21"/>
  <c r="O157" i="21"/>
  <c r="N157" i="21"/>
  <c r="O156" i="21"/>
  <c r="N156" i="21"/>
  <c r="O155" i="21"/>
  <c r="N155" i="21"/>
  <c r="O154" i="21"/>
  <c r="N154" i="21"/>
  <c r="O153" i="21"/>
  <c r="N153" i="21"/>
  <c r="O152" i="21"/>
  <c r="N152" i="21"/>
  <c r="O151" i="21"/>
  <c r="N151" i="21"/>
  <c r="O150" i="21"/>
  <c r="O145" i="21"/>
  <c r="N145" i="21"/>
  <c r="O144" i="21"/>
  <c r="N144" i="21"/>
  <c r="O143" i="21"/>
  <c r="N143" i="21"/>
  <c r="O142" i="21"/>
  <c r="N142" i="21"/>
  <c r="O141" i="21"/>
  <c r="N141" i="21"/>
  <c r="O140" i="21"/>
  <c r="N140" i="21"/>
  <c r="O139" i="21"/>
  <c r="N139" i="21"/>
  <c r="O138" i="21"/>
  <c r="N138" i="21"/>
  <c r="O137" i="21"/>
  <c r="N137" i="21"/>
  <c r="O136" i="21"/>
  <c r="N136" i="21"/>
  <c r="O135" i="21"/>
  <c r="N135" i="21"/>
  <c r="O134" i="21"/>
  <c r="N134" i="21"/>
  <c r="O133" i="21"/>
  <c r="N133" i="21"/>
  <c r="O132" i="21"/>
  <c r="N132" i="21"/>
  <c r="O131" i="21"/>
  <c r="N131" i="21"/>
  <c r="O130" i="21"/>
  <c r="N130" i="21"/>
  <c r="O129" i="21"/>
  <c r="N129" i="21"/>
  <c r="O128" i="21"/>
  <c r="N128" i="21"/>
  <c r="O127" i="21"/>
  <c r="N127" i="21"/>
  <c r="O126" i="21"/>
  <c r="O121" i="21"/>
  <c r="N121" i="21"/>
  <c r="O120" i="21"/>
  <c r="N120" i="21"/>
  <c r="O119" i="21"/>
  <c r="N119" i="21"/>
  <c r="O118" i="21"/>
  <c r="N118" i="21"/>
  <c r="O117" i="21"/>
  <c r="N117" i="21"/>
  <c r="O116" i="21"/>
  <c r="N116" i="21"/>
  <c r="O115" i="21"/>
  <c r="N115" i="21"/>
  <c r="O114" i="21"/>
  <c r="N114" i="21"/>
  <c r="O113" i="21"/>
  <c r="N113" i="21"/>
  <c r="O112" i="21"/>
  <c r="N112" i="21"/>
  <c r="O111" i="21"/>
  <c r="N111" i="21"/>
  <c r="O110" i="21"/>
  <c r="N110" i="21"/>
  <c r="O109" i="21"/>
  <c r="N109" i="21"/>
  <c r="O108" i="21"/>
  <c r="N108" i="21"/>
  <c r="O107" i="21"/>
  <c r="N107" i="21"/>
  <c r="O106" i="21"/>
  <c r="N106" i="21"/>
  <c r="O105" i="21"/>
  <c r="N105" i="21"/>
  <c r="O104" i="21"/>
  <c r="N104" i="21"/>
  <c r="O103" i="21"/>
  <c r="N103" i="21"/>
  <c r="O102" i="21"/>
  <c r="O97" i="21"/>
  <c r="N97" i="21"/>
  <c r="O96" i="21"/>
  <c r="N96" i="21"/>
  <c r="O95" i="21"/>
  <c r="N95" i="21"/>
  <c r="O94" i="21"/>
  <c r="N94" i="21"/>
  <c r="O93" i="21"/>
  <c r="N93" i="21"/>
  <c r="O92" i="21"/>
  <c r="N92" i="21"/>
  <c r="O91" i="21"/>
  <c r="N91" i="21"/>
  <c r="O90" i="21"/>
  <c r="N90" i="21"/>
  <c r="O89" i="21"/>
  <c r="N89" i="21"/>
  <c r="O88" i="21"/>
  <c r="N88" i="21"/>
  <c r="O87" i="21"/>
  <c r="N87" i="21"/>
  <c r="O86" i="21"/>
  <c r="N86" i="21"/>
  <c r="O85" i="21"/>
  <c r="N85" i="21"/>
  <c r="O84" i="21"/>
  <c r="N84" i="21"/>
  <c r="O83" i="21"/>
  <c r="N83" i="21"/>
  <c r="O82" i="21"/>
  <c r="N82" i="21"/>
  <c r="O81" i="21"/>
  <c r="N81" i="21"/>
  <c r="O80" i="21"/>
  <c r="N80" i="21"/>
  <c r="O79" i="21"/>
  <c r="N79" i="21"/>
  <c r="O78" i="21"/>
  <c r="O73" i="21"/>
  <c r="N73" i="21"/>
  <c r="O72" i="21"/>
  <c r="N72" i="21"/>
  <c r="O71" i="21"/>
  <c r="N71" i="21"/>
  <c r="O70" i="21"/>
  <c r="N70" i="21"/>
  <c r="O69" i="21"/>
  <c r="N69" i="21"/>
  <c r="O68" i="21"/>
  <c r="N68" i="21"/>
  <c r="O67" i="21"/>
  <c r="N67" i="21"/>
  <c r="O66" i="21"/>
  <c r="N66" i="21"/>
  <c r="O65" i="21"/>
  <c r="N65" i="21"/>
  <c r="O64" i="21"/>
  <c r="N64" i="21"/>
  <c r="O63" i="21"/>
  <c r="N63" i="21"/>
  <c r="O62" i="21"/>
  <c r="N62" i="21"/>
  <c r="O61" i="21"/>
  <c r="N61" i="21"/>
  <c r="O60" i="21"/>
  <c r="N60" i="21"/>
  <c r="O59" i="21"/>
  <c r="N59" i="21"/>
  <c r="O58" i="21"/>
  <c r="N58" i="21"/>
  <c r="O57" i="21"/>
  <c r="N57" i="21"/>
  <c r="O56" i="21"/>
  <c r="N56" i="21"/>
  <c r="O55" i="21"/>
  <c r="N55" i="21"/>
  <c r="O54" i="21"/>
  <c r="O49" i="21"/>
  <c r="N49" i="21"/>
  <c r="O48" i="21"/>
  <c r="N48" i="21"/>
  <c r="O47" i="21"/>
  <c r="N47" i="21"/>
  <c r="O46" i="21"/>
  <c r="N46" i="21"/>
  <c r="O45" i="21"/>
  <c r="N45" i="21"/>
  <c r="O44" i="21"/>
  <c r="N44" i="21"/>
  <c r="O43" i="21"/>
  <c r="N43" i="21"/>
  <c r="O42" i="21"/>
  <c r="N42" i="21"/>
  <c r="O41" i="21"/>
  <c r="N41" i="21"/>
  <c r="O40" i="21"/>
  <c r="N40" i="21"/>
  <c r="O39" i="21"/>
  <c r="N39" i="21"/>
  <c r="O38" i="21"/>
  <c r="N38" i="21"/>
  <c r="O37" i="21"/>
  <c r="N37" i="21"/>
  <c r="O36" i="21"/>
  <c r="N36" i="21"/>
  <c r="O35" i="21"/>
  <c r="N35" i="21"/>
  <c r="O34" i="21"/>
  <c r="N34" i="21"/>
  <c r="O33" i="21"/>
  <c r="N33" i="21"/>
  <c r="O32" i="21"/>
  <c r="N32" i="21"/>
  <c r="O31" i="21"/>
  <c r="N31" i="21"/>
  <c r="O30" i="21"/>
  <c r="O25" i="21"/>
  <c r="N25" i="21"/>
  <c r="O24" i="21"/>
  <c r="N24" i="21"/>
  <c r="O23" i="21"/>
  <c r="N23" i="21"/>
  <c r="O22" i="21"/>
  <c r="N22" i="21"/>
  <c r="O21" i="21"/>
  <c r="N21" i="21"/>
  <c r="O20" i="21"/>
  <c r="N20" i="21"/>
  <c r="O19" i="21"/>
  <c r="N19" i="21"/>
  <c r="O18" i="21"/>
  <c r="N18" i="21"/>
  <c r="O17" i="21"/>
  <c r="N17" i="21"/>
  <c r="O16" i="21"/>
  <c r="N16" i="21"/>
  <c r="O15" i="21"/>
  <c r="N15" i="21"/>
  <c r="O14" i="21"/>
  <c r="N14" i="21"/>
  <c r="O13" i="21"/>
  <c r="N13" i="21"/>
  <c r="O12" i="21"/>
  <c r="N12" i="21"/>
  <c r="O11" i="21"/>
  <c r="N11" i="21"/>
  <c r="O10" i="21"/>
  <c r="N10" i="21"/>
  <c r="O9" i="21"/>
  <c r="N9" i="21"/>
  <c r="O8" i="21"/>
  <c r="N8" i="21"/>
  <c r="O7" i="21"/>
  <c r="N7" i="21"/>
  <c r="O6" i="21"/>
  <c r="F577" i="21"/>
  <c r="F576" i="21"/>
  <c r="F575" i="21"/>
  <c r="F574" i="21"/>
  <c r="F573" i="21"/>
  <c r="F572" i="21"/>
  <c r="F571" i="21"/>
  <c r="F570" i="21"/>
  <c r="F569" i="21"/>
  <c r="F568" i="21"/>
  <c r="F567" i="21"/>
  <c r="F566" i="21"/>
  <c r="F565" i="21"/>
  <c r="F564" i="21"/>
  <c r="F563" i="21"/>
  <c r="F562" i="21"/>
  <c r="F561" i="21"/>
  <c r="F560" i="21"/>
  <c r="F559" i="21"/>
  <c r="F553" i="21"/>
  <c r="F552" i="21"/>
  <c r="F551" i="21"/>
  <c r="F550" i="21"/>
  <c r="F549" i="21"/>
  <c r="F548" i="21"/>
  <c r="F547" i="21"/>
  <c r="F546" i="21"/>
  <c r="F545" i="21"/>
  <c r="F544" i="21"/>
  <c r="F543" i="21"/>
  <c r="F542" i="21"/>
  <c r="F541" i="21"/>
  <c r="F540" i="21"/>
  <c r="F539" i="21"/>
  <c r="F538" i="21"/>
  <c r="F537" i="21"/>
  <c r="F536" i="21"/>
  <c r="F535" i="21"/>
  <c r="F529" i="21"/>
  <c r="F528" i="21"/>
  <c r="F527" i="21"/>
  <c r="F526" i="21"/>
  <c r="F525" i="21"/>
  <c r="F524" i="21"/>
  <c r="F523" i="21"/>
  <c r="F522" i="21"/>
  <c r="F521" i="21"/>
  <c r="F520" i="21"/>
  <c r="F519" i="21"/>
  <c r="F518" i="21"/>
  <c r="F517" i="21"/>
  <c r="F516" i="21"/>
  <c r="F515" i="21"/>
  <c r="F514" i="21"/>
  <c r="F513" i="21"/>
  <c r="F512" i="21"/>
  <c r="F511" i="21"/>
  <c r="F505" i="21"/>
  <c r="F504" i="21"/>
  <c r="F503" i="21"/>
  <c r="F502" i="21"/>
  <c r="F501" i="21"/>
  <c r="F500" i="21"/>
  <c r="F499" i="21"/>
  <c r="F498" i="21"/>
  <c r="F497" i="21"/>
  <c r="F496" i="21"/>
  <c r="F495" i="21"/>
  <c r="F494" i="21"/>
  <c r="F493" i="21"/>
  <c r="F492" i="21"/>
  <c r="F491" i="21"/>
  <c r="F490" i="21"/>
  <c r="F489" i="21"/>
  <c r="F488" i="21"/>
  <c r="F487" i="21"/>
  <c r="F481" i="21"/>
  <c r="F480" i="21"/>
  <c r="F479" i="21"/>
  <c r="F478" i="21"/>
  <c r="F477" i="21"/>
  <c r="F476" i="21"/>
  <c r="F475" i="21"/>
  <c r="F474" i="21"/>
  <c r="F473" i="21"/>
  <c r="F472" i="21"/>
  <c r="F471" i="21"/>
  <c r="F470" i="21"/>
  <c r="F469" i="21"/>
  <c r="F468" i="21"/>
  <c r="F467" i="21"/>
  <c r="F466" i="21"/>
  <c r="F465" i="21"/>
  <c r="F464" i="21"/>
  <c r="F463" i="21"/>
  <c r="F457" i="21"/>
  <c r="F456" i="21"/>
  <c r="F455" i="21"/>
  <c r="F454" i="21"/>
  <c r="F453" i="21"/>
  <c r="F452" i="21"/>
  <c r="F451" i="21"/>
  <c r="F450" i="21"/>
  <c r="F449" i="21"/>
  <c r="F448" i="21"/>
  <c r="F447" i="21"/>
  <c r="F446" i="21"/>
  <c r="F445" i="21"/>
  <c r="F444" i="21"/>
  <c r="F443" i="21"/>
  <c r="F442" i="21"/>
  <c r="F441" i="21"/>
  <c r="F440" i="21"/>
  <c r="F439" i="21"/>
  <c r="F433" i="21"/>
  <c r="F432" i="21"/>
  <c r="F431" i="21"/>
  <c r="F430" i="21"/>
  <c r="F429" i="21"/>
  <c r="F428" i="21"/>
  <c r="F427" i="21"/>
  <c r="F426" i="21"/>
  <c r="F425" i="21"/>
  <c r="F424" i="21"/>
  <c r="F423" i="21"/>
  <c r="F422" i="21"/>
  <c r="F421" i="21"/>
  <c r="F420" i="21"/>
  <c r="F419" i="21"/>
  <c r="F418" i="21"/>
  <c r="F417" i="21"/>
  <c r="F416" i="21"/>
  <c r="F415" i="21"/>
  <c r="F409" i="21"/>
  <c r="F408" i="21"/>
  <c r="F407" i="21"/>
  <c r="F406" i="21"/>
  <c r="F405" i="21"/>
  <c r="F404" i="21"/>
  <c r="F403" i="21"/>
  <c r="F402" i="21"/>
  <c r="F401" i="21"/>
  <c r="F400" i="21"/>
  <c r="F399" i="21"/>
  <c r="F398" i="21"/>
  <c r="F397" i="21"/>
  <c r="F396" i="21"/>
  <c r="F395" i="21"/>
  <c r="F394" i="21"/>
  <c r="F393" i="21"/>
  <c r="F392" i="21"/>
  <c r="F391" i="21"/>
  <c r="F385" i="21"/>
  <c r="F384" i="21"/>
  <c r="F383" i="21"/>
  <c r="F382" i="21"/>
  <c r="F381" i="21"/>
  <c r="F380" i="21"/>
  <c r="F379" i="21"/>
  <c r="F378" i="21"/>
  <c r="F377" i="21"/>
  <c r="F376" i="21"/>
  <c r="F375" i="21"/>
  <c r="F374" i="21"/>
  <c r="F373" i="21"/>
  <c r="F372" i="21"/>
  <c r="F371" i="21"/>
  <c r="F370" i="21"/>
  <c r="F369" i="21"/>
  <c r="F368" i="21"/>
  <c r="F367" i="21"/>
  <c r="F361" i="21"/>
  <c r="F360" i="21"/>
  <c r="F359" i="21"/>
  <c r="F358" i="21"/>
  <c r="F357" i="21"/>
  <c r="F356" i="21"/>
  <c r="F355" i="21"/>
  <c r="F354" i="21"/>
  <c r="F353" i="21"/>
  <c r="F352" i="21"/>
  <c r="F351" i="21"/>
  <c r="F350" i="21"/>
  <c r="F349" i="21"/>
  <c r="F348" i="21"/>
  <c r="F347" i="21"/>
  <c r="F346" i="21"/>
  <c r="F345" i="21"/>
  <c r="F344" i="21"/>
  <c r="F343" i="21"/>
  <c r="F337" i="21"/>
  <c r="F336" i="21"/>
  <c r="F335" i="21"/>
  <c r="F334" i="21"/>
  <c r="F333" i="21"/>
  <c r="F332" i="21"/>
  <c r="F331" i="21"/>
  <c r="F330" i="21"/>
  <c r="F329" i="21"/>
  <c r="F328" i="21"/>
  <c r="F327" i="21"/>
  <c r="F326" i="21"/>
  <c r="F325" i="21"/>
  <c r="F324" i="21"/>
  <c r="F323" i="21"/>
  <c r="F322" i="21"/>
  <c r="F321" i="21"/>
  <c r="F320" i="21"/>
  <c r="F319" i="21"/>
  <c r="F313" i="21"/>
  <c r="F312" i="21"/>
  <c r="F311" i="21"/>
  <c r="F310" i="21"/>
  <c r="F309" i="21"/>
  <c r="F308" i="21"/>
  <c r="F307" i="21"/>
  <c r="F306" i="21"/>
  <c r="F305" i="21"/>
  <c r="F304" i="21"/>
  <c r="F303" i="21"/>
  <c r="F302" i="21"/>
  <c r="F301" i="21"/>
  <c r="F300" i="21"/>
  <c r="F299" i="21"/>
  <c r="F298" i="21"/>
  <c r="F297" i="21"/>
  <c r="F296" i="21"/>
  <c r="F295" i="21"/>
  <c r="F289" i="21"/>
  <c r="F288" i="21"/>
  <c r="F287" i="21"/>
  <c r="F286" i="21"/>
  <c r="F285" i="21"/>
  <c r="F284" i="21"/>
  <c r="F283" i="21"/>
  <c r="F282" i="21"/>
  <c r="F281" i="21"/>
  <c r="F280" i="21"/>
  <c r="F279" i="21"/>
  <c r="F278" i="21"/>
  <c r="F277" i="21"/>
  <c r="F276" i="21"/>
  <c r="F275" i="21"/>
  <c r="F274" i="21"/>
  <c r="F273" i="21"/>
  <c r="F272" i="21"/>
  <c r="F271" i="21"/>
  <c r="F265" i="21"/>
  <c r="F264" i="21"/>
  <c r="F263" i="21"/>
  <c r="F262" i="21"/>
  <c r="F261" i="21"/>
  <c r="F260" i="21"/>
  <c r="F259" i="21"/>
  <c r="F258" i="21"/>
  <c r="F257" i="21"/>
  <c r="F256" i="21"/>
  <c r="F255" i="21"/>
  <c r="F254" i="21"/>
  <c r="F253" i="21"/>
  <c r="F252" i="21"/>
  <c r="F251" i="21"/>
  <c r="F250" i="21"/>
  <c r="F249" i="21"/>
  <c r="F248" i="21"/>
  <c r="F247" i="21"/>
  <c r="F241" i="21"/>
  <c r="F240" i="21"/>
  <c r="F239" i="21"/>
  <c r="F238" i="21"/>
  <c r="F237" i="21"/>
  <c r="F236" i="21"/>
  <c r="F235" i="21"/>
  <c r="F234" i="21"/>
  <c r="F233" i="21"/>
  <c r="F232" i="21"/>
  <c r="F231" i="21"/>
  <c r="F230" i="21"/>
  <c r="F229" i="21"/>
  <c r="F228" i="21"/>
  <c r="F227" i="21"/>
  <c r="F226" i="21"/>
  <c r="F225" i="21"/>
  <c r="F224" i="21"/>
  <c r="F223" i="21"/>
  <c r="F217" i="21"/>
  <c r="F216" i="21"/>
  <c r="F215" i="21"/>
  <c r="F214" i="21"/>
  <c r="F213" i="21"/>
  <c r="F212" i="21"/>
  <c r="F211" i="21"/>
  <c r="F210" i="21"/>
  <c r="F209" i="21"/>
  <c r="F208" i="21"/>
  <c r="F207" i="21"/>
  <c r="F206" i="21"/>
  <c r="F205" i="21"/>
  <c r="F204" i="21"/>
  <c r="F203" i="21"/>
  <c r="F202" i="21"/>
  <c r="F201" i="21"/>
  <c r="F200" i="21"/>
  <c r="F199" i="21"/>
  <c r="F193" i="21"/>
  <c r="F192" i="21"/>
  <c r="F191" i="21"/>
  <c r="F190" i="21"/>
  <c r="F189" i="21"/>
  <c r="F188" i="21"/>
  <c r="F187" i="21"/>
  <c r="F186" i="21"/>
  <c r="F185" i="21"/>
  <c r="F184" i="21"/>
  <c r="F183" i="21"/>
  <c r="F182" i="21"/>
  <c r="F181" i="21"/>
  <c r="F180" i="21"/>
  <c r="F179" i="21"/>
  <c r="F178" i="21"/>
  <c r="F177" i="21"/>
  <c r="F176" i="21"/>
  <c r="F175" i="21"/>
  <c r="F169" i="21"/>
  <c r="F168" i="21"/>
  <c r="F167" i="21"/>
  <c r="F166" i="21"/>
  <c r="F165" i="21"/>
  <c r="F164" i="21"/>
  <c r="F163" i="21"/>
  <c r="F162" i="21"/>
  <c r="F161" i="21"/>
  <c r="F160" i="21"/>
  <c r="F159" i="21"/>
  <c r="F158" i="21"/>
  <c r="F157" i="21"/>
  <c r="F156" i="21"/>
  <c r="F155" i="21"/>
  <c r="F154" i="21"/>
  <c r="F153" i="21"/>
  <c r="F152" i="21"/>
  <c r="F151" i="21"/>
  <c r="F145" i="21"/>
  <c r="F144" i="21"/>
  <c r="F143" i="21"/>
  <c r="F142" i="21"/>
  <c r="F141" i="21"/>
  <c r="F140" i="21"/>
  <c r="F139" i="21"/>
  <c r="F138" i="21"/>
  <c r="F137" i="21"/>
  <c r="F136" i="21"/>
  <c r="F135" i="21"/>
  <c r="F134" i="21"/>
  <c r="F133" i="21"/>
  <c r="F132" i="21"/>
  <c r="F131" i="21"/>
  <c r="F130" i="21"/>
  <c r="F129" i="21"/>
  <c r="F128" i="21"/>
  <c r="F127" i="21"/>
  <c r="F121" i="21"/>
  <c r="F120" i="21"/>
  <c r="F119" i="21"/>
  <c r="F118" i="21"/>
  <c r="F117" i="21"/>
  <c r="F116" i="21"/>
  <c r="F115" i="21"/>
  <c r="F114" i="21"/>
  <c r="F113" i="21"/>
  <c r="F112" i="21"/>
  <c r="F111" i="21"/>
  <c r="F110" i="21"/>
  <c r="F109" i="21"/>
  <c r="F108" i="21"/>
  <c r="F107" i="21"/>
  <c r="F106" i="21"/>
  <c r="F105" i="21"/>
  <c r="F104" i="21"/>
  <c r="F103" i="21"/>
  <c r="F97" i="21"/>
  <c r="F96" i="21"/>
  <c r="F95" i="21"/>
  <c r="F94" i="21"/>
  <c r="F93" i="21"/>
  <c r="F92" i="21"/>
  <c r="F91" i="21"/>
  <c r="F90" i="21"/>
  <c r="F89" i="21"/>
  <c r="F88" i="21"/>
  <c r="F87" i="21"/>
  <c r="F86" i="21"/>
  <c r="F85" i="21"/>
  <c r="F84" i="21"/>
  <c r="F83" i="21"/>
  <c r="F82" i="21"/>
  <c r="F81" i="21"/>
  <c r="F80" i="21"/>
  <c r="F79" i="21"/>
  <c r="F73" i="21"/>
  <c r="F72" i="21"/>
  <c r="F71" i="21"/>
  <c r="F70" i="21"/>
  <c r="F69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G577" i="21"/>
  <c r="G576" i="21"/>
  <c r="G575" i="21"/>
  <c r="G574" i="21"/>
  <c r="G573" i="21"/>
  <c r="G572" i="21"/>
  <c r="G571" i="21"/>
  <c r="G570" i="21"/>
  <c r="G569" i="21"/>
  <c r="G568" i="21"/>
  <c r="G567" i="21"/>
  <c r="G566" i="21"/>
  <c r="G565" i="21"/>
  <c r="G564" i="21"/>
  <c r="G563" i="21"/>
  <c r="G562" i="21"/>
  <c r="G561" i="21"/>
  <c r="G560" i="21"/>
  <c r="G559" i="21"/>
  <c r="G558" i="21"/>
  <c r="G553" i="21"/>
  <c r="G552" i="21"/>
  <c r="G551" i="21"/>
  <c r="G550" i="21"/>
  <c r="G549" i="21"/>
  <c r="G548" i="21"/>
  <c r="G547" i="21"/>
  <c r="G546" i="21"/>
  <c r="G545" i="21"/>
  <c r="G544" i="21"/>
  <c r="G543" i="21"/>
  <c r="G542" i="21"/>
  <c r="G541" i="21"/>
  <c r="G540" i="21"/>
  <c r="G539" i="21"/>
  <c r="G538" i="21"/>
  <c r="G537" i="21"/>
  <c r="G536" i="21"/>
  <c r="G535" i="21"/>
  <c r="G534" i="21"/>
  <c r="G529" i="21"/>
  <c r="G528" i="21"/>
  <c r="G527" i="21"/>
  <c r="G526" i="21"/>
  <c r="G525" i="21"/>
  <c r="G524" i="21"/>
  <c r="G523" i="21"/>
  <c r="G522" i="21"/>
  <c r="G521" i="21"/>
  <c r="G520" i="21"/>
  <c r="G519" i="21"/>
  <c r="G518" i="21"/>
  <c r="G517" i="21"/>
  <c r="G516" i="21"/>
  <c r="G515" i="21"/>
  <c r="G514" i="21"/>
  <c r="G513" i="21"/>
  <c r="G512" i="21"/>
  <c r="G511" i="21"/>
  <c r="G510" i="21"/>
  <c r="G505" i="21"/>
  <c r="G504" i="21"/>
  <c r="G503" i="21"/>
  <c r="G502" i="21"/>
  <c r="G501" i="21"/>
  <c r="G500" i="21"/>
  <c r="G499" i="21"/>
  <c r="G498" i="21"/>
  <c r="G497" i="21"/>
  <c r="G496" i="21"/>
  <c r="G495" i="21"/>
  <c r="G494" i="21"/>
  <c r="G493" i="21"/>
  <c r="G492" i="21"/>
  <c r="G491" i="21"/>
  <c r="G490" i="21"/>
  <c r="G489" i="21"/>
  <c r="G488" i="21"/>
  <c r="G487" i="21"/>
  <c r="G486" i="21"/>
  <c r="G481" i="21"/>
  <c r="G480" i="21"/>
  <c r="G479" i="21"/>
  <c r="G478" i="21"/>
  <c r="G477" i="21"/>
  <c r="G476" i="21"/>
  <c r="G475" i="21"/>
  <c r="G474" i="21"/>
  <c r="G473" i="21"/>
  <c r="G472" i="21"/>
  <c r="G471" i="21"/>
  <c r="G470" i="21"/>
  <c r="G469" i="21"/>
  <c r="G468" i="21"/>
  <c r="G467" i="21"/>
  <c r="G466" i="21"/>
  <c r="G465" i="21"/>
  <c r="G464" i="21"/>
  <c r="G463" i="21"/>
  <c r="G462" i="21"/>
  <c r="G457" i="21"/>
  <c r="G456" i="21"/>
  <c r="G455" i="21"/>
  <c r="G454" i="21"/>
  <c r="G453" i="21"/>
  <c r="G452" i="21"/>
  <c r="G451" i="21"/>
  <c r="G450" i="21"/>
  <c r="G449" i="21"/>
  <c r="G448" i="21"/>
  <c r="G447" i="21"/>
  <c r="G446" i="21"/>
  <c r="G445" i="21"/>
  <c r="G444" i="21"/>
  <c r="G443" i="21"/>
  <c r="G442" i="21"/>
  <c r="G441" i="21"/>
  <c r="G440" i="21"/>
  <c r="G439" i="21"/>
  <c r="G438" i="21"/>
  <c r="G433" i="21"/>
  <c r="G432" i="21"/>
  <c r="G431" i="21"/>
  <c r="G430" i="21"/>
  <c r="G429" i="21"/>
  <c r="G428" i="21"/>
  <c r="G427" i="21"/>
  <c r="G426" i="21"/>
  <c r="G425" i="21"/>
  <c r="G424" i="21"/>
  <c r="G423" i="21"/>
  <c r="G422" i="21"/>
  <c r="G421" i="21"/>
  <c r="G420" i="21"/>
  <c r="G419" i="21"/>
  <c r="G418" i="21"/>
  <c r="G417" i="21"/>
  <c r="G416" i="21"/>
  <c r="G415" i="21"/>
  <c r="G414" i="21"/>
  <c r="G409" i="21"/>
  <c r="G408" i="21"/>
  <c r="G407" i="21"/>
  <c r="G406" i="21"/>
  <c r="G405" i="21"/>
  <c r="G404" i="21"/>
  <c r="G403" i="21"/>
  <c r="G402" i="21"/>
  <c r="G401" i="21"/>
  <c r="G400" i="21"/>
  <c r="G399" i="21"/>
  <c r="G398" i="21"/>
  <c r="G397" i="21"/>
  <c r="G396" i="21"/>
  <c r="G395" i="21"/>
  <c r="G394" i="21"/>
  <c r="G393" i="21"/>
  <c r="G392" i="21"/>
  <c r="G391" i="21"/>
  <c r="G390" i="21"/>
  <c r="G385" i="21"/>
  <c r="G384" i="21"/>
  <c r="G383" i="21"/>
  <c r="G382" i="21"/>
  <c r="G381" i="21"/>
  <c r="G380" i="21"/>
  <c r="G379" i="21"/>
  <c r="G378" i="21"/>
  <c r="G377" i="21"/>
  <c r="G376" i="21"/>
  <c r="G375" i="21"/>
  <c r="G374" i="21"/>
  <c r="G373" i="21"/>
  <c r="G372" i="21"/>
  <c r="G371" i="21"/>
  <c r="G370" i="21"/>
  <c r="G369" i="21"/>
  <c r="G368" i="21"/>
  <c r="G367" i="21"/>
  <c r="G366" i="21"/>
  <c r="G361" i="21"/>
  <c r="G360" i="21"/>
  <c r="G359" i="21"/>
  <c r="G358" i="21"/>
  <c r="G357" i="21"/>
  <c r="G356" i="21"/>
  <c r="G355" i="21"/>
  <c r="G354" i="21"/>
  <c r="G353" i="21"/>
  <c r="G352" i="21"/>
  <c r="G351" i="21"/>
  <c r="G350" i="21"/>
  <c r="G349" i="21"/>
  <c r="G348" i="21"/>
  <c r="G347" i="21"/>
  <c r="G346" i="21"/>
  <c r="G345" i="21"/>
  <c r="G344" i="21"/>
  <c r="G343" i="21"/>
  <c r="G342" i="21"/>
  <c r="G337" i="21"/>
  <c r="G336" i="21"/>
  <c r="G335" i="21"/>
  <c r="G334" i="21"/>
  <c r="G333" i="21"/>
  <c r="G332" i="21"/>
  <c r="G331" i="21"/>
  <c r="G330" i="21"/>
  <c r="G329" i="21"/>
  <c r="G328" i="21"/>
  <c r="G327" i="21"/>
  <c r="G326" i="21"/>
  <c r="G325" i="21"/>
  <c r="G324" i="21"/>
  <c r="G323" i="21"/>
  <c r="G322" i="21"/>
  <c r="G321" i="21"/>
  <c r="G320" i="21"/>
  <c r="G319" i="21"/>
  <c r="G318" i="21"/>
  <c r="G313" i="21"/>
  <c r="G312" i="21"/>
  <c r="G311" i="21"/>
  <c r="G310" i="21"/>
  <c r="G309" i="21"/>
  <c r="G308" i="21"/>
  <c r="G307" i="21"/>
  <c r="G306" i="21"/>
  <c r="G305" i="21"/>
  <c r="G304" i="21"/>
  <c r="G303" i="21"/>
  <c r="G302" i="21"/>
  <c r="G301" i="21"/>
  <c r="G300" i="21"/>
  <c r="G299" i="21"/>
  <c r="G298" i="21"/>
  <c r="G297" i="21"/>
  <c r="G296" i="21"/>
  <c r="G295" i="21"/>
  <c r="G294" i="21"/>
  <c r="G289" i="21"/>
  <c r="G288" i="21"/>
  <c r="G287" i="21"/>
  <c r="G286" i="21"/>
  <c r="G285" i="21"/>
  <c r="G284" i="21"/>
  <c r="G283" i="21"/>
  <c r="G282" i="21"/>
  <c r="G281" i="21"/>
  <c r="G280" i="21"/>
  <c r="G279" i="21"/>
  <c r="G278" i="21"/>
  <c r="G277" i="21"/>
  <c r="G276" i="21"/>
  <c r="G275" i="21"/>
  <c r="G274" i="21"/>
  <c r="G273" i="21"/>
  <c r="G272" i="21"/>
  <c r="G271" i="21"/>
  <c r="G270" i="21"/>
  <c r="G265" i="21"/>
  <c r="G264" i="21"/>
  <c r="G263" i="21"/>
  <c r="G262" i="21"/>
  <c r="G261" i="21"/>
  <c r="G260" i="21"/>
  <c r="G259" i="21"/>
  <c r="G258" i="21"/>
  <c r="G257" i="21"/>
  <c r="G256" i="21"/>
  <c r="G255" i="21"/>
  <c r="G254" i="21"/>
  <c r="G253" i="21"/>
  <c r="G252" i="21"/>
  <c r="G251" i="21"/>
  <c r="G250" i="21"/>
  <c r="G249" i="21"/>
  <c r="G248" i="21"/>
  <c r="G247" i="21"/>
  <c r="G246" i="21"/>
  <c r="G241" i="21"/>
  <c r="G240" i="21"/>
  <c r="G239" i="21"/>
  <c r="G238" i="21"/>
  <c r="G237" i="21"/>
  <c r="G236" i="21"/>
  <c r="G235" i="21"/>
  <c r="G234" i="21"/>
  <c r="G233" i="21"/>
  <c r="G232" i="21"/>
  <c r="G231" i="21"/>
  <c r="G230" i="21"/>
  <c r="G229" i="21"/>
  <c r="G228" i="21"/>
  <c r="G227" i="21"/>
  <c r="G226" i="21"/>
  <c r="G225" i="21"/>
  <c r="G224" i="21"/>
  <c r="G223" i="21"/>
  <c r="G222" i="21"/>
  <c r="G217" i="21"/>
  <c r="G216" i="21"/>
  <c r="G215" i="21"/>
  <c r="G214" i="21"/>
  <c r="G213" i="21"/>
  <c r="G212" i="21"/>
  <c r="G211" i="21"/>
  <c r="G210" i="21"/>
  <c r="G209" i="21"/>
  <c r="G208" i="21"/>
  <c r="G207" i="21"/>
  <c r="G206" i="21"/>
  <c r="G205" i="21"/>
  <c r="G204" i="21"/>
  <c r="G203" i="21"/>
  <c r="G202" i="21"/>
  <c r="G201" i="21"/>
  <c r="G200" i="21"/>
  <c r="G199" i="21"/>
  <c r="G198" i="21"/>
  <c r="G193" i="21"/>
  <c r="G192" i="21"/>
  <c r="G191" i="21"/>
  <c r="G190" i="21"/>
  <c r="G189" i="21"/>
  <c r="G188" i="21"/>
  <c r="G187" i="21"/>
  <c r="G186" i="21"/>
  <c r="G185" i="21"/>
  <c r="G184" i="21"/>
  <c r="G183" i="21"/>
  <c r="G182" i="21"/>
  <c r="G181" i="21"/>
  <c r="G180" i="21"/>
  <c r="G179" i="21"/>
  <c r="G178" i="21"/>
  <c r="G177" i="21"/>
  <c r="G176" i="21"/>
  <c r="G175" i="21"/>
  <c r="G174" i="21"/>
  <c r="G169" i="21"/>
  <c r="G168" i="21"/>
  <c r="G167" i="21"/>
  <c r="G166" i="21"/>
  <c r="G165" i="21"/>
  <c r="G164" i="21"/>
  <c r="G163" i="21"/>
  <c r="G162" i="21"/>
  <c r="G161" i="21"/>
  <c r="G160" i="21"/>
  <c r="G159" i="21"/>
  <c r="G158" i="21"/>
  <c r="G157" i="21"/>
  <c r="G156" i="21"/>
  <c r="G155" i="21"/>
  <c r="G154" i="21"/>
  <c r="G153" i="21"/>
  <c r="G152" i="21"/>
  <c r="G151" i="21"/>
  <c r="G150" i="21"/>
  <c r="G145" i="21"/>
  <c r="G144" i="21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O121" i="22"/>
  <c r="N121" i="22"/>
  <c r="G121" i="22"/>
  <c r="F121" i="22"/>
  <c r="O120" i="22"/>
  <c r="N120" i="22"/>
  <c r="G120" i="22"/>
  <c r="F120" i="22"/>
  <c r="O119" i="22"/>
  <c r="N119" i="22"/>
  <c r="G119" i="22"/>
  <c r="F119" i="22"/>
  <c r="O118" i="22"/>
  <c r="N118" i="22"/>
  <c r="G118" i="22"/>
  <c r="F118" i="22"/>
  <c r="O117" i="22"/>
  <c r="N117" i="22"/>
  <c r="G117" i="22"/>
  <c r="F117" i="22"/>
  <c r="O116" i="22"/>
  <c r="N116" i="22"/>
  <c r="G116" i="22"/>
  <c r="F116" i="22"/>
  <c r="O115" i="22"/>
  <c r="N115" i="22"/>
  <c r="G115" i="22"/>
  <c r="F115" i="22"/>
  <c r="O114" i="22"/>
  <c r="N114" i="22"/>
  <c r="G114" i="22"/>
  <c r="F114" i="22"/>
  <c r="O113" i="22"/>
  <c r="N113" i="22"/>
  <c r="G113" i="22"/>
  <c r="F113" i="22"/>
  <c r="O112" i="22"/>
  <c r="N112" i="22"/>
  <c r="G112" i="22"/>
  <c r="F112" i="22"/>
  <c r="O111" i="22"/>
  <c r="N111" i="22"/>
  <c r="G111" i="22"/>
  <c r="F111" i="22"/>
  <c r="O110" i="22"/>
  <c r="N110" i="22"/>
  <c r="G110" i="22"/>
  <c r="F110" i="22"/>
  <c r="O109" i="22"/>
  <c r="N109" i="22"/>
  <c r="G109" i="22"/>
  <c r="F109" i="22"/>
  <c r="O108" i="22"/>
  <c r="N108" i="22"/>
  <c r="G108" i="22"/>
  <c r="F108" i="22"/>
  <c r="O107" i="22"/>
  <c r="N107" i="22"/>
  <c r="G107" i="22"/>
  <c r="F107" i="22"/>
  <c r="O106" i="22"/>
  <c r="N106" i="22"/>
  <c r="G106" i="22"/>
  <c r="F106" i="22"/>
  <c r="O105" i="22"/>
  <c r="N105" i="22"/>
  <c r="G105" i="22"/>
  <c r="F105" i="22"/>
  <c r="O104" i="22"/>
  <c r="N104" i="22"/>
  <c r="G104" i="22"/>
  <c r="F104" i="22"/>
  <c r="O103" i="22"/>
  <c r="N103" i="22"/>
  <c r="G103" i="22"/>
  <c r="H103" i="22" s="1"/>
  <c r="F103" i="22"/>
  <c r="O102" i="22"/>
  <c r="G102" i="22"/>
  <c r="O97" i="22"/>
  <c r="N97" i="22"/>
  <c r="G97" i="22"/>
  <c r="F97" i="22"/>
  <c r="O96" i="22"/>
  <c r="N96" i="22"/>
  <c r="G96" i="22"/>
  <c r="F96" i="22"/>
  <c r="O95" i="22"/>
  <c r="N95" i="22"/>
  <c r="G95" i="22"/>
  <c r="F95" i="22"/>
  <c r="O94" i="22"/>
  <c r="N94" i="22"/>
  <c r="G94" i="22"/>
  <c r="F94" i="22"/>
  <c r="O93" i="22"/>
  <c r="N93" i="22"/>
  <c r="G93" i="22"/>
  <c r="F93" i="22"/>
  <c r="O92" i="22"/>
  <c r="N92" i="22"/>
  <c r="G92" i="22"/>
  <c r="F92" i="22"/>
  <c r="O91" i="22"/>
  <c r="N91" i="22"/>
  <c r="G91" i="22"/>
  <c r="F91" i="22"/>
  <c r="O90" i="22"/>
  <c r="N90" i="22"/>
  <c r="G90" i="22"/>
  <c r="F90" i="22"/>
  <c r="O89" i="22"/>
  <c r="N89" i="22"/>
  <c r="G89" i="22"/>
  <c r="F89" i="22"/>
  <c r="O88" i="22"/>
  <c r="N88" i="22"/>
  <c r="G88" i="22"/>
  <c r="F88" i="22"/>
  <c r="O87" i="22"/>
  <c r="N87" i="22"/>
  <c r="G87" i="22"/>
  <c r="F87" i="22"/>
  <c r="O86" i="22"/>
  <c r="N86" i="22"/>
  <c r="G86" i="22"/>
  <c r="F86" i="22"/>
  <c r="O85" i="22"/>
  <c r="N85" i="22"/>
  <c r="G85" i="22"/>
  <c r="F85" i="22"/>
  <c r="O84" i="22"/>
  <c r="N84" i="22"/>
  <c r="G84" i="22"/>
  <c r="F84" i="22"/>
  <c r="O83" i="22"/>
  <c r="N83" i="22"/>
  <c r="G83" i="22"/>
  <c r="F83" i="22"/>
  <c r="O82" i="22"/>
  <c r="N82" i="22"/>
  <c r="G82" i="22"/>
  <c r="F82" i="22"/>
  <c r="O81" i="22"/>
  <c r="N81" i="22"/>
  <c r="G81" i="22"/>
  <c r="F81" i="22"/>
  <c r="O80" i="22"/>
  <c r="N80" i="22"/>
  <c r="G80" i="22"/>
  <c r="F80" i="22"/>
  <c r="O79" i="22"/>
  <c r="N79" i="22"/>
  <c r="G79" i="22"/>
  <c r="F79" i="22"/>
  <c r="O78" i="22"/>
  <c r="G78" i="22"/>
  <c r="O55" i="22"/>
  <c r="P55" i="22" s="1"/>
  <c r="N55" i="22"/>
  <c r="G55" i="22"/>
  <c r="H55" i="22" s="1"/>
  <c r="F55" i="22"/>
  <c r="O54" i="22"/>
  <c r="G54" i="22"/>
  <c r="O49" i="22"/>
  <c r="N49" i="22"/>
  <c r="G49" i="22"/>
  <c r="F49" i="22"/>
  <c r="O48" i="22"/>
  <c r="N48" i="22"/>
  <c r="G48" i="22"/>
  <c r="F48" i="22"/>
  <c r="O47" i="22"/>
  <c r="N47" i="22"/>
  <c r="G47" i="22"/>
  <c r="F47" i="22"/>
  <c r="O46" i="22"/>
  <c r="N46" i="22"/>
  <c r="G46" i="22"/>
  <c r="F46" i="22"/>
  <c r="O45" i="22"/>
  <c r="N45" i="22"/>
  <c r="G45" i="22"/>
  <c r="F45" i="22"/>
  <c r="O44" i="22"/>
  <c r="N44" i="22"/>
  <c r="G44" i="22"/>
  <c r="F44" i="22"/>
  <c r="O43" i="22"/>
  <c r="N43" i="22"/>
  <c r="G43" i="22"/>
  <c r="F43" i="22"/>
  <c r="O42" i="22"/>
  <c r="N42" i="22"/>
  <c r="G42" i="22"/>
  <c r="F42" i="22"/>
  <c r="O41" i="22"/>
  <c r="N41" i="22"/>
  <c r="G41" i="22"/>
  <c r="F41" i="22"/>
  <c r="O40" i="22"/>
  <c r="N40" i="22"/>
  <c r="G40" i="22"/>
  <c r="F40" i="22"/>
  <c r="O39" i="22"/>
  <c r="N39" i="22"/>
  <c r="G39" i="22"/>
  <c r="F39" i="22"/>
  <c r="O38" i="22"/>
  <c r="N38" i="22"/>
  <c r="G38" i="22"/>
  <c r="F38" i="22"/>
  <c r="O37" i="22"/>
  <c r="N37" i="22"/>
  <c r="G37" i="22"/>
  <c r="F37" i="22"/>
  <c r="O36" i="22"/>
  <c r="N36" i="22"/>
  <c r="G36" i="22"/>
  <c r="F36" i="22"/>
  <c r="O35" i="22"/>
  <c r="N35" i="22"/>
  <c r="G35" i="22"/>
  <c r="F35" i="22"/>
  <c r="O34" i="22"/>
  <c r="N34" i="22"/>
  <c r="G34" i="22"/>
  <c r="F34" i="22"/>
  <c r="O33" i="22"/>
  <c r="N33" i="22"/>
  <c r="G33" i="22"/>
  <c r="F33" i="22"/>
  <c r="O32" i="22"/>
  <c r="N32" i="22"/>
  <c r="G32" i="22"/>
  <c r="F32" i="22"/>
  <c r="O31" i="22"/>
  <c r="N31" i="22"/>
  <c r="G31" i="22"/>
  <c r="H31" i="22" s="1"/>
  <c r="F31" i="22"/>
  <c r="O30" i="22"/>
  <c r="G30" i="22"/>
  <c r="O25" i="22"/>
  <c r="N25" i="22"/>
  <c r="G25" i="22"/>
  <c r="F25" i="22"/>
  <c r="O24" i="22"/>
  <c r="N24" i="22"/>
  <c r="G24" i="22"/>
  <c r="F24" i="22"/>
  <c r="O23" i="22"/>
  <c r="N23" i="22"/>
  <c r="G23" i="22"/>
  <c r="F23" i="22"/>
  <c r="O22" i="22"/>
  <c r="N22" i="22"/>
  <c r="G22" i="22"/>
  <c r="F22" i="22"/>
  <c r="O21" i="22"/>
  <c r="N21" i="22"/>
  <c r="G21" i="22"/>
  <c r="F21" i="22"/>
  <c r="O20" i="22"/>
  <c r="N20" i="22"/>
  <c r="G20" i="22"/>
  <c r="F20" i="22"/>
  <c r="O19" i="22"/>
  <c r="N19" i="22"/>
  <c r="G19" i="22"/>
  <c r="F19" i="22"/>
  <c r="O18" i="22"/>
  <c r="N18" i="22"/>
  <c r="G18" i="22"/>
  <c r="F18" i="22"/>
  <c r="O17" i="22"/>
  <c r="N17" i="22"/>
  <c r="G17" i="22"/>
  <c r="F17" i="22"/>
  <c r="O16" i="22"/>
  <c r="N16" i="22"/>
  <c r="G16" i="22"/>
  <c r="F16" i="22"/>
  <c r="O15" i="22"/>
  <c r="N15" i="22"/>
  <c r="G15" i="22"/>
  <c r="F15" i="22"/>
  <c r="O14" i="22"/>
  <c r="N14" i="22"/>
  <c r="G14" i="22"/>
  <c r="F14" i="22"/>
  <c r="O13" i="22"/>
  <c r="N13" i="22"/>
  <c r="G13" i="22"/>
  <c r="F13" i="22"/>
  <c r="O12" i="22"/>
  <c r="N12" i="22"/>
  <c r="G12" i="22"/>
  <c r="F12" i="22"/>
  <c r="O11" i="22"/>
  <c r="N11" i="22"/>
  <c r="G11" i="22"/>
  <c r="F11" i="22"/>
  <c r="O10" i="22"/>
  <c r="N10" i="22"/>
  <c r="G10" i="22"/>
  <c r="F10" i="22"/>
  <c r="O9" i="22"/>
  <c r="N9" i="22"/>
  <c r="G9" i="22"/>
  <c r="F9" i="22"/>
  <c r="O8" i="22"/>
  <c r="N8" i="22"/>
  <c r="G8" i="22"/>
  <c r="F8" i="22"/>
  <c r="O7" i="22"/>
  <c r="N7" i="22"/>
  <c r="G7" i="22"/>
  <c r="F7" i="22"/>
  <c r="O6" i="22"/>
  <c r="G6" i="22"/>
  <c r="O102" i="20"/>
  <c r="O78" i="20"/>
  <c r="O54" i="20"/>
  <c r="O30" i="20"/>
  <c r="O6" i="20"/>
  <c r="G102" i="20"/>
  <c r="G78" i="20"/>
  <c r="G54" i="20"/>
  <c r="G30" i="20"/>
  <c r="G6" i="20"/>
  <c r="P1" i="16"/>
  <c r="H1" i="16"/>
  <c r="P1" i="15"/>
  <c r="H1" i="15"/>
  <c r="AK1" i="7"/>
  <c r="AJ1" i="7"/>
  <c r="K1" i="7"/>
  <c r="J1" i="7"/>
  <c r="T1" i="6"/>
  <c r="R1" i="6"/>
  <c r="P1" i="6"/>
  <c r="N1" i="6"/>
  <c r="J1" i="6"/>
  <c r="H1" i="6"/>
  <c r="F1" i="6"/>
  <c r="D1" i="6"/>
  <c r="T1" i="4"/>
  <c r="R1" i="4"/>
  <c r="P1" i="4"/>
  <c r="N1" i="4"/>
  <c r="H1" i="4"/>
  <c r="F1" i="4"/>
  <c r="D1" i="4"/>
  <c r="T1" i="8"/>
  <c r="S1" i="8"/>
  <c r="J1" i="8"/>
  <c r="I1" i="8"/>
  <c r="O121" i="20"/>
  <c r="N121" i="20"/>
  <c r="O120" i="20"/>
  <c r="N120" i="20"/>
  <c r="O119" i="20"/>
  <c r="N119" i="20"/>
  <c r="O118" i="20"/>
  <c r="N118" i="20"/>
  <c r="O117" i="20"/>
  <c r="N117" i="20"/>
  <c r="O116" i="20"/>
  <c r="N116" i="20"/>
  <c r="O115" i="20"/>
  <c r="N115" i="20"/>
  <c r="O114" i="20"/>
  <c r="N114" i="20"/>
  <c r="O113" i="20"/>
  <c r="N113" i="20"/>
  <c r="O112" i="20"/>
  <c r="N112" i="20"/>
  <c r="O111" i="20"/>
  <c r="N111" i="20"/>
  <c r="O110" i="20"/>
  <c r="N110" i="20"/>
  <c r="O109" i="20"/>
  <c r="N109" i="20"/>
  <c r="O108" i="20"/>
  <c r="N108" i="20"/>
  <c r="O107" i="20"/>
  <c r="N107" i="20"/>
  <c r="O106" i="20"/>
  <c r="N106" i="20"/>
  <c r="O105" i="20"/>
  <c r="N105" i="20"/>
  <c r="O104" i="20"/>
  <c r="N104" i="20"/>
  <c r="O103" i="20"/>
  <c r="N103" i="20"/>
  <c r="O97" i="20"/>
  <c r="N97" i="20"/>
  <c r="O96" i="20"/>
  <c r="N96" i="20"/>
  <c r="O95" i="20"/>
  <c r="N95" i="20"/>
  <c r="O94" i="20"/>
  <c r="N94" i="20"/>
  <c r="O93" i="20"/>
  <c r="N93" i="20"/>
  <c r="O92" i="20"/>
  <c r="N92" i="20"/>
  <c r="O91" i="20"/>
  <c r="N91" i="20"/>
  <c r="O90" i="20"/>
  <c r="N90" i="20"/>
  <c r="O89" i="20"/>
  <c r="N89" i="20"/>
  <c r="O88" i="20"/>
  <c r="N88" i="20"/>
  <c r="O87" i="20"/>
  <c r="N87" i="20"/>
  <c r="O86" i="20"/>
  <c r="N86" i="20"/>
  <c r="O85" i="20"/>
  <c r="N85" i="20"/>
  <c r="O84" i="20"/>
  <c r="N84" i="20"/>
  <c r="O83" i="20"/>
  <c r="N83" i="20"/>
  <c r="O82" i="20"/>
  <c r="N82" i="20"/>
  <c r="O81" i="20"/>
  <c r="N81" i="20"/>
  <c r="O80" i="20"/>
  <c r="N80" i="20"/>
  <c r="O79" i="20"/>
  <c r="N79" i="20"/>
  <c r="O55" i="20"/>
  <c r="P55" i="20" s="1"/>
  <c r="N55" i="20"/>
  <c r="O49" i="20"/>
  <c r="N49" i="20"/>
  <c r="O48" i="20"/>
  <c r="N48" i="20"/>
  <c r="O47" i="20"/>
  <c r="N47" i="20"/>
  <c r="O46" i="20"/>
  <c r="N46" i="20"/>
  <c r="O45" i="20"/>
  <c r="N45" i="20"/>
  <c r="O44" i="20"/>
  <c r="N44" i="20"/>
  <c r="O43" i="20"/>
  <c r="N43" i="20"/>
  <c r="O42" i="20"/>
  <c r="N42" i="20"/>
  <c r="O41" i="20"/>
  <c r="N41" i="20"/>
  <c r="O40" i="20"/>
  <c r="N40" i="20"/>
  <c r="O39" i="20"/>
  <c r="N39" i="20"/>
  <c r="O38" i="20"/>
  <c r="N38" i="20"/>
  <c r="O37" i="20"/>
  <c r="N37" i="20"/>
  <c r="O36" i="20"/>
  <c r="N36" i="20"/>
  <c r="O35" i="20"/>
  <c r="N35" i="20"/>
  <c r="O34" i="20"/>
  <c r="N34" i="20"/>
  <c r="O33" i="20"/>
  <c r="N33" i="20"/>
  <c r="O32" i="20"/>
  <c r="N32" i="20"/>
  <c r="O31" i="20"/>
  <c r="N31" i="20"/>
  <c r="O25" i="20"/>
  <c r="N25" i="20"/>
  <c r="O24" i="20"/>
  <c r="N24" i="20"/>
  <c r="O23" i="20"/>
  <c r="N23" i="20"/>
  <c r="O22" i="20"/>
  <c r="N22" i="20"/>
  <c r="O21" i="20"/>
  <c r="N21" i="20"/>
  <c r="O20" i="20"/>
  <c r="N20" i="20"/>
  <c r="O19" i="20"/>
  <c r="N19" i="20"/>
  <c r="O18" i="20"/>
  <c r="N18" i="20"/>
  <c r="O17" i="20"/>
  <c r="N17" i="20"/>
  <c r="O16" i="20"/>
  <c r="N16" i="20"/>
  <c r="O15" i="20"/>
  <c r="N15" i="20"/>
  <c r="O14" i="20"/>
  <c r="N14" i="20"/>
  <c r="O13" i="20"/>
  <c r="N13" i="20"/>
  <c r="O12" i="20"/>
  <c r="N12" i="20"/>
  <c r="O11" i="20"/>
  <c r="N11" i="20"/>
  <c r="O10" i="20"/>
  <c r="N10" i="20"/>
  <c r="O9" i="20"/>
  <c r="N9" i="20"/>
  <c r="O8" i="20"/>
  <c r="N8" i="20"/>
  <c r="O7" i="20"/>
  <c r="N7" i="20"/>
  <c r="G121" i="20"/>
  <c r="F121" i="20"/>
  <c r="G120" i="20"/>
  <c r="F120" i="20"/>
  <c r="G119" i="20"/>
  <c r="F119" i="20"/>
  <c r="G118" i="20"/>
  <c r="F118" i="20"/>
  <c r="G117" i="20"/>
  <c r="F117" i="20"/>
  <c r="G116" i="20"/>
  <c r="F116" i="20"/>
  <c r="G115" i="20"/>
  <c r="F115" i="20"/>
  <c r="G114" i="20"/>
  <c r="F114" i="20"/>
  <c r="G113" i="20"/>
  <c r="F113" i="20"/>
  <c r="G112" i="20"/>
  <c r="F112" i="20"/>
  <c r="G111" i="20"/>
  <c r="F111" i="20"/>
  <c r="G110" i="20"/>
  <c r="F110" i="20"/>
  <c r="G109" i="20"/>
  <c r="F109" i="20"/>
  <c r="G108" i="20"/>
  <c r="F108" i="20"/>
  <c r="G107" i="20"/>
  <c r="F107" i="20"/>
  <c r="G106" i="20"/>
  <c r="F106" i="20"/>
  <c r="G105" i="20"/>
  <c r="F105" i="20"/>
  <c r="G104" i="20"/>
  <c r="F104" i="20"/>
  <c r="G103" i="20"/>
  <c r="F103" i="20"/>
  <c r="G97" i="20"/>
  <c r="F97" i="20"/>
  <c r="G96" i="20"/>
  <c r="F96" i="20"/>
  <c r="G95" i="20"/>
  <c r="F95" i="20"/>
  <c r="G94" i="20"/>
  <c r="F94" i="20"/>
  <c r="G93" i="20"/>
  <c r="F93" i="20"/>
  <c r="G92" i="20"/>
  <c r="F92" i="20"/>
  <c r="G91" i="20"/>
  <c r="F91" i="20"/>
  <c r="G90" i="20"/>
  <c r="F90" i="20"/>
  <c r="G89" i="20"/>
  <c r="F89" i="20"/>
  <c r="G88" i="20"/>
  <c r="F88" i="20"/>
  <c r="G87" i="20"/>
  <c r="F87" i="20"/>
  <c r="G86" i="20"/>
  <c r="F86" i="20"/>
  <c r="G85" i="20"/>
  <c r="F85" i="20"/>
  <c r="G84" i="20"/>
  <c r="F84" i="20"/>
  <c r="G83" i="20"/>
  <c r="F83" i="20"/>
  <c r="G82" i="20"/>
  <c r="F82" i="20"/>
  <c r="G81" i="20"/>
  <c r="F81" i="20"/>
  <c r="G80" i="20"/>
  <c r="F80" i="20"/>
  <c r="G79" i="20"/>
  <c r="F79" i="20"/>
  <c r="G55" i="20"/>
  <c r="H55" i="20" s="1"/>
  <c r="F55" i="20"/>
  <c r="G49" i="20"/>
  <c r="F49" i="20"/>
  <c r="G48" i="20"/>
  <c r="F48" i="20"/>
  <c r="G47" i="20"/>
  <c r="F47" i="20"/>
  <c r="G46" i="20"/>
  <c r="F46" i="20"/>
  <c r="G45" i="20"/>
  <c r="F45" i="20"/>
  <c r="G44" i="20"/>
  <c r="F44" i="20"/>
  <c r="G43" i="20"/>
  <c r="F43" i="20"/>
  <c r="G42" i="20"/>
  <c r="F42" i="20"/>
  <c r="G41" i="20"/>
  <c r="F41" i="20"/>
  <c r="G40" i="20"/>
  <c r="F40" i="20"/>
  <c r="G39" i="20"/>
  <c r="F39" i="20"/>
  <c r="G38" i="20"/>
  <c r="F38" i="20"/>
  <c r="G37" i="20"/>
  <c r="F37" i="20"/>
  <c r="G36" i="20"/>
  <c r="F36" i="20"/>
  <c r="G35" i="20"/>
  <c r="F35" i="20"/>
  <c r="G34" i="20"/>
  <c r="F34" i="20"/>
  <c r="G33" i="20"/>
  <c r="F33" i="20"/>
  <c r="G32" i="20"/>
  <c r="F32" i="20"/>
  <c r="G31" i="20"/>
  <c r="F31" i="20"/>
  <c r="G25" i="20"/>
  <c r="F25" i="20"/>
  <c r="G24" i="20"/>
  <c r="F24" i="20"/>
  <c r="G23" i="20"/>
  <c r="F23" i="20"/>
  <c r="G22" i="20"/>
  <c r="F22" i="20"/>
  <c r="G21" i="20"/>
  <c r="F21" i="20"/>
  <c r="G20" i="20"/>
  <c r="F20" i="20"/>
  <c r="G19" i="20"/>
  <c r="F19" i="20"/>
  <c r="G18" i="20"/>
  <c r="F18" i="20"/>
  <c r="G17" i="20"/>
  <c r="F17" i="20"/>
  <c r="G16" i="20"/>
  <c r="F16" i="20"/>
  <c r="G15" i="20"/>
  <c r="F15" i="20"/>
  <c r="G14" i="20"/>
  <c r="F14" i="20"/>
  <c r="G13" i="20"/>
  <c r="F13" i="20"/>
  <c r="G12" i="20"/>
  <c r="F12" i="20"/>
  <c r="G11" i="20"/>
  <c r="F11" i="20"/>
  <c r="G10" i="20"/>
  <c r="F10" i="20"/>
  <c r="G9" i="20"/>
  <c r="F9" i="20"/>
  <c r="G8" i="20"/>
  <c r="F8" i="20"/>
  <c r="G7" i="20"/>
  <c r="F7" i="20"/>
  <c r="P103" i="16"/>
  <c r="O103" i="16" s="1"/>
  <c r="N103" i="16"/>
  <c r="H103" i="16"/>
  <c r="G103" i="16" s="1"/>
  <c r="F103" i="16"/>
  <c r="P102" i="16"/>
  <c r="O102" i="16" s="1"/>
  <c r="N102" i="16"/>
  <c r="H102" i="16"/>
  <c r="G102" i="16" s="1"/>
  <c r="F102" i="16"/>
  <c r="P101" i="16"/>
  <c r="O101" i="16" s="1"/>
  <c r="N101" i="16"/>
  <c r="H101" i="16"/>
  <c r="G101" i="16" s="1"/>
  <c r="F101" i="16"/>
  <c r="P100" i="16"/>
  <c r="O100" i="16" s="1"/>
  <c r="N100" i="16"/>
  <c r="H100" i="16"/>
  <c r="G100" i="16" s="1"/>
  <c r="F100" i="16"/>
  <c r="P99" i="16"/>
  <c r="O99" i="16" s="1"/>
  <c r="N99" i="16"/>
  <c r="H99" i="16"/>
  <c r="G99" i="16" s="1"/>
  <c r="F99" i="16"/>
  <c r="P98" i="16"/>
  <c r="O98" i="16" s="1"/>
  <c r="N98" i="16"/>
  <c r="H98" i="16"/>
  <c r="G98" i="16" s="1"/>
  <c r="F98" i="16"/>
  <c r="P97" i="16"/>
  <c r="O97" i="16" s="1"/>
  <c r="N97" i="16"/>
  <c r="H97" i="16"/>
  <c r="G97" i="16" s="1"/>
  <c r="F97" i="16"/>
  <c r="P96" i="16"/>
  <c r="O96" i="16" s="1"/>
  <c r="N96" i="16"/>
  <c r="H96" i="16"/>
  <c r="G96" i="16" s="1"/>
  <c r="F96" i="16"/>
  <c r="P95" i="16"/>
  <c r="O95" i="16" s="1"/>
  <c r="N95" i="16"/>
  <c r="H95" i="16"/>
  <c r="G95" i="16" s="1"/>
  <c r="F95" i="16"/>
  <c r="P94" i="16"/>
  <c r="O94" i="16" s="1"/>
  <c r="N94" i="16"/>
  <c r="H94" i="16"/>
  <c r="G94" i="16" s="1"/>
  <c r="F94" i="16"/>
  <c r="P93" i="16"/>
  <c r="O93" i="16" s="1"/>
  <c r="N93" i="16"/>
  <c r="H93" i="16"/>
  <c r="G93" i="16" s="1"/>
  <c r="F93" i="16"/>
  <c r="P92" i="16"/>
  <c r="O92" i="16" s="1"/>
  <c r="N92" i="16"/>
  <c r="H92" i="16"/>
  <c r="G92" i="16" s="1"/>
  <c r="F92" i="16"/>
  <c r="P91" i="16"/>
  <c r="O91" i="16" s="1"/>
  <c r="N91" i="16"/>
  <c r="H91" i="16"/>
  <c r="G91" i="16" s="1"/>
  <c r="F91" i="16"/>
  <c r="P90" i="16"/>
  <c r="O90" i="16" s="1"/>
  <c r="N90" i="16"/>
  <c r="H90" i="16"/>
  <c r="G90" i="16" s="1"/>
  <c r="F90" i="16"/>
  <c r="P89" i="16"/>
  <c r="O89" i="16" s="1"/>
  <c r="N89" i="16"/>
  <c r="H89" i="16"/>
  <c r="G89" i="16" s="1"/>
  <c r="F89" i="16"/>
  <c r="P88" i="16"/>
  <c r="O88" i="16" s="1"/>
  <c r="N88" i="16"/>
  <c r="H88" i="16"/>
  <c r="G88" i="16" s="1"/>
  <c r="F88" i="16"/>
  <c r="P87" i="16"/>
  <c r="O87" i="16" s="1"/>
  <c r="N87" i="16"/>
  <c r="H87" i="16"/>
  <c r="G87" i="16" s="1"/>
  <c r="F87" i="16"/>
  <c r="P86" i="16"/>
  <c r="O86" i="16" s="1"/>
  <c r="N86" i="16"/>
  <c r="H86" i="16"/>
  <c r="G86" i="16" s="1"/>
  <c r="F86" i="16"/>
  <c r="P85" i="16"/>
  <c r="O85" i="16" s="1"/>
  <c r="N85" i="16"/>
  <c r="H85" i="16"/>
  <c r="G85" i="16" s="1"/>
  <c r="F85" i="16"/>
  <c r="P84" i="16"/>
  <c r="O84" i="16" s="1"/>
  <c r="N84" i="16"/>
  <c r="H84" i="16"/>
  <c r="G84" i="16" s="1"/>
  <c r="F84" i="16"/>
  <c r="P83" i="16"/>
  <c r="O83" i="16" s="1"/>
  <c r="N83" i="16"/>
  <c r="H83" i="16"/>
  <c r="G83" i="16" s="1"/>
  <c r="F83" i="16"/>
  <c r="P82" i="16"/>
  <c r="O82" i="16" s="1"/>
  <c r="N82" i="16"/>
  <c r="H82" i="16"/>
  <c r="G82" i="16" s="1"/>
  <c r="F82" i="16"/>
  <c r="P81" i="16"/>
  <c r="O81" i="16" s="1"/>
  <c r="N81" i="16"/>
  <c r="H81" i="16"/>
  <c r="G81" i="16" s="1"/>
  <c r="F81" i="16"/>
  <c r="P80" i="16"/>
  <c r="O80" i="16" s="1"/>
  <c r="N80" i="16"/>
  <c r="H80" i="16"/>
  <c r="G80" i="16" s="1"/>
  <c r="F80" i="16"/>
  <c r="P79" i="16"/>
  <c r="O79" i="16" s="1"/>
  <c r="N79" i="16"/>
  <c r="H79" i="16"/>
  <c r="G79" i="16" s="1"/>
  <c r="F79" i="16"/>
  <c r="P78" i="16"/>
  <c r="O78" i="16" s="1"/>
  <c r="N78" i="16"/>
  <c r="H78" i="16"/>
  <c r="G78" i="16" s="1"/>
  <c r="F78" i="16"/>
  <c r="P77" i="16"/>
  <c r="O77" i="16" s="1"/>
  <c r="N77" i="16"/>
  <c r="H77" i="16"/>
  <c r="G77" i="16" s="1"/>
  <c r="F77" i="16"/>
  <c r="P76" i="16"/>
  <c r="O76" i="16" s="1"/>
  <c r="N76" i="16"/>
  <c r="H76" i="16"/>
  <c r="G76" i="16" s="1"/>
  <c r="F76" i="16"/>
  <c r="P75" i="16"/>
  <c r="O75" i="16" s="1"/>
  <c r="N75" i="16"/>
  <c r="H75" i="16"/>
  <c r="G75" i="16" s="1"/>
  <c r="F75" i="16"/>
  <c r="P74" i="16"/>
  <c r="O74" i="16" s="1"/>
  <c r="N74" i="16"/>
  <c r="H74" i="16"/>
  <c r="G74" i="16" s="1"/>
  <c r="F74" i="16"/>
  <c r="P73" i="16"/>
  <c r="O73" i="16" s="1"/>
  <c r="N73" i="16"/>
  <c r="H73" i="16"/>
  <c r="G73" i="16" s="1"/>
  <c r="F73" i="16"/>
  <c r="P72" i="16"/>
  <c r="O72" i="16" s="1"/>
  <c r="N72" i="16"/>
  <c r="H72" i="16"/>
  <c r="G72" i="16" s="1"/>
  <c r="F72" i="16"/>
  <c r="P71" i="16"/>
  <c r="O71" i="16" s="1"/>
  <c r="N71" i="16"/>
  <c r="H71" i="16"/>
  <c r="G71" i="16" s="1"/>
  <c r="F71" i="16"/>
  <c r="P70" i="16"/>
  <c r="O70" i="16" s="1"/>
  <c r="N70" i="16"/>
  <c r="H70" i="16"/>
  <c r="G70" i="16" s="1"/>
  <c r="F70" i="16"/>
  <c r="P69" i="16"/>
  <c r="O69" i="16" s="1"/>
  <c r="N69" i="16"/>
  <c r="H69" i="16"/>
  <c r="G69" i="16" s="1"/>
  <c r="F69" i="16"/>
  <c r="P68" i="16"/>
  <c r="O68" i="16" s="1"/>
  <c r="N68" i="16"/>
  <c r="H68" i="16"/>
  <c r="G68" i="16" s="1"/>
  <c r="F68" i="16"/>
  <c r="P67" i="16"/>
  <c r="O67" i="16" s="1"/>
  <c r="N67" i="16"/>
  <c r="H67" i="16"/>
  <c r="G67" i="16" s="1"/>
  <c r="F67" i="16"/>
  <c r="P66" i="16"/>
  <c r="O66" i="16" s="1"/>
  <c r="N66" i="16"/>
  <c r="H66" i="16"/>
  <c r="G66" i="16" s="1"/>
  <c r="F66" i="16"/>
  <c r="P65" i="16"/>
  <c r="O65" i="16" s="1"/>
  <c r="N65" i="16"/>
  <c r="H65" i="16"/>
  <c r="G65" i="16" s="1"/>
  <c r="F65" i="16"/>
  <c r="P64" i="16"/>
  <c r="O64" i="16" s="1"/>
  <c r="N64" i="16"/>
  <c r="H64" i="16"/>
  <c r="G64" i="16" s="1"/>
  <c r="F64" i="16"/>
  <c r="P63" i="16"/>
  <c r="O63" i="16" s="1"/>
  <c r="N63" i="16"/>
  <c r="H63" i="16"/>
  <c r="G63" i="16" s="1"/>
  <c r="F63" i="16"/>
  <c r="P62" i="16"/>
  <c r="O62" i="16" s="1"/>
  <c r="N62" i="16"/>
  <c r="H62" i="16"/>
  <c r="G62" i="16" s="1"/>
  <c r="F62" i="16"/>
  <c r="P61" i="16"/>
  <c r="O61" i="16" s="1"/>
  <c r="N61" i="16"/>
  <c r="H61" i="16"/>
  <c r="G61" i="16" s="1"/>
  <c r="F61" i="16"/>
  <c r="P60" i="16"/>
  <c r="O60" i="16" s="1"/>
  <c r="N60" i="16"/>
  <c r="H60" i="16"/>
  <c r="G60" i="16" s="1"/>
  <c r="F60" i="16"/>
  <c r="P59" i="16"/>
  <c r="O59" i="16" s="1"/>
  <c r="N59" i="16"/>
  <c r="H59" i="16"/>
  <c r="G59" i="16" s="1"/>
  <c r="F59" i="16"/>
  <c r="P58" i="16"/>
  <c r="O58" i="16" s="1"/>
  <c r="N58" i="16"/>
  <c r="H58" i="16"/>
  <c r="G58" i="16" s="1"/>
  <c r="F58" i="16"/>
  <c r="P57" i="16"/>
  <c r="O57" i="16" s="1"/>
  <c r="N57" i="16"/>
  <c r="H57" i="16"/>
  <c r="G57" i="16" s="1"/>
  <c r="F57" i="16"/>
  <c r="P56" i="16"/>
  <c r="O56" i="16" s="1"/>
  <c r="N56" i="16"/>
  <c r="H56" i="16"/>
  <c r="G56" i="16" s="1"/>
  <c r="F56" i="16"/>
  <c r="P55" i="16"/>
  <c r="O55" i="16" s="1"/>
  <c r="N55" i="16"/>
  <c r="H55" i="16"/>
  <c r="G55" i="16" s="1"/>
  <c r="F55" i="16"/>
  <c r="P54" i="16"/>
  <c r="O54" i="16" s="1"/>
  <c r="N54" i="16"/>
  <c r="H54" i="16"/>
  <c r="G54" i="16" s="1"/>
  <c r="F54" i="16"/>
  <c r="P53" i="16"/>
  <c r="O53" i="16" s="1"/>
  <c r="N53" i="16"/>
  <c r="H53" i="16"/>
  <c r="G53" i="16" s="1"/>
  <c r="F53" i="16"/>
  <c r="P52" i="16"/>
  <c r="O52" i="16" s="1"/>
  <c r="N52" i="16"/>
  <c r="H52" i="16"/>
  <c r="G52" i="16" s="1"/>
  <c r="F52" i="16"/>
  <c r="P51" i="16"/>
  <c r="O51" i="16" s="1"/>
  <c r="N51" i="16"/>
  <c r="H51" i="16"/>
  <c r="G51" i="16" s="1"/>
  <c r="F51" i="16"/>
  <c r="P50" i="16"/>
  <c r="O50" i="16" s="1"/>
  <c r="N50" i="16"/>
  <c r="H50" i="16"/>
  <c r="G50" i="16" s="1"/>
  <c r="F50" i="16"/>
  <c r="P49" i="16"/>
  <c r="O49" i="16" s="1"/>
  <c r="N49" i="16"/>
  <c r="H49" i="16"/>
  <c r="G49" i="16" s="1"/>
  <c r="F49" i="16"/>
  <c r="P48" i="16"/>
  <c r="O48" i="16" s="1"/>
  <c r="N48" i="16"/>
  <c r="H48" i="16"/>
  <c r="G48" i="16" s="1"/>
  <c r="F48" i="16"/>
  <c r="P47" i="16"/>
  <c r="O47" i="16" s="1"/>
  <c r="N47" i="16"/>
  <c r="H47" i="16"/>
  <c r="G47" i="16" s="1"/>
  <c r="F47" i="16"/>
  <c r="P46" i="16"/>
  <c r="O46" i="16" s="1"/>
  <c r="N46" i="16"/>
  <c r="H46" i="16"/>
  <c r="G46" i="16" s="1"/>
  <c r="F46" i="16"/>
  <c r="P45" i="16"/>
  <c r="O45" i="16" s="1"/>
  <c r="N45" i="16"/>
  <c r="H45" i="16"/>
  <c r="G45" i="16" s="1"/>
  <c r="F45" i="16"/>
  <c r="P44" i="16"/>
  <c r="O44" i="16" s="1"/>
  <c r="N44" i="16"/>
  <c r="H44" i="16"/>
  <c r="G44" i="16" s="1"/>
  <c r="F44" i="16"/>
  <c r="P43" i="16"/>
  <c r="O43" i="16" s="1"/>
  <c r="N43" i="16"/>
  <c r="H43" i="16"/>
  <c r="G43" i="16" s="1"/>
  <c r="F43" i="16"/>
  <c r="P42" i="16"/>
  <c r="O42" i="16" s="1"/>
  <c r="N42" i="16"/>
  <c r="H42" i="16"/>
  <c r="G42" i="16" s="1"/>
  <c r="F42" i="16"/>
  <c r="P41" i="16"/>
  <c r="O41" i="16" s="1"/>
  <c r="N41" i="16"/>
  <c r="H41" i="16"/>
  <c r="G41" i="16" s="1"/>
  <c r="F41" i="16"/>
  <c r="P40" i="16"/>
  <c r="O40" i="16" s="1"/>
  <c r="N40" i="16"/>
  <c r="H40" i="16"/>
  <c r="G40" i="16" s="1"/>
  <c r="F40" i="16"/>
  <c r="P39" i="16"/>
  <c r="O39" i="16" s="1"/>
  <c r="N39" i="16"/>
  <c r="H39" i="16"/>
  <c r="G39" i="16" s="1"/>
  <c r="F39" i="16"/>
  <c r="P38" i="16"/>
  <c r="O38" i="16" s="1"/>
  <c r="N38" i="16"/>
  <c r="H38" i="16"/>
  <c r="G38" i="16" s="1"/>
  <c r="F38" i="16"/>
  <c r="P37" i="16"/>
  <c r="O37" i="16" s="1"/>
  <c r="N37" i="16"/>
  <c r="H37" i="16"/>
  <c r="G37" i="16" s="1"/>
  <c r="F37" i="16"/>
  <c r="P36" i="16"/>
  <c r="O36" i="16" s="1"/>
  <c r="N36" i="16"/>
  <c r="H36" i="16"/>
  <c r="G36" i="16" s="1"/>
  <c r="F36" i="16"/>
  <c r="P35" i="16"/>
  <c r="O35" i="16" s="1"/>
  <c r="N35" i="16"/>
  <c r="H35" i="16"/>
  <c r="G35" i="16" s="1"/>
  <c r="F35" i="16"/>
  <c r="P34" i="16"/>
  <c r="O34" i="16" s="1"/>
  <c r="N34" i="16"/>
  <c r="H34" i="16"/>
  <c r="G34" i="16" s="1"/>
  <c r="F34" i="16"/>
  <c r="P33" i="16"/>
  <c r="O33" i="16" s="1"/>
  <c r="N33" i="16"/>
  <c r="H33" i="16"/>
  <c r="G33" i="16" s="1"/>
  <c r="F33" i="16"/>
  <c r="P32" i="16"/>
  <c r="O32" i="16" s="1"/>
  <c r="N32" i="16"/>
  <c r="H32" i="16"/>
  <c r="G32" i="16" s="1"/>
  <c r="F32" i="16"/>
  <c r="P31" i="16"/>
  <c r="O31" i="16" s="1"/>
  <c r="N31" i="16"/>
  <c r="H31" i="16"/>
  <c r="G31" i="16" s="1"/>
  <c r="F31" i="16"/>
  <c r="P30" i="16"/>
  <c r="O30" i="16" s="1"/>
  <c r="N30" i="16"/>
  <c r="H30" i="16"/>
  <c r="G30" i="16" s="1"/>
  <c r="F30" i="16"/>
  <c r="P29" i="16"/>
  <c r="O29" i="16" s="1"/>
  <c r="N29" i="16"/>
  <c r="H29" i="16"/>
  <c r="G29" i="16" s="1"/>
  <c r="F29" i="16"/>
  <c r="P28" i="16"/>
  <c r="O28" i="16" s="1"/>
  <c r="N28" i="16"/>
  <c r="H28" i="16"/>
  <c r="G28" i="16" s="1"/>
  <c r="F28" i="16"/>
  <c r="P27" i="16"/>
  <c r="O27" i="16" s="1"/>
  <c r="N27" i="16"/>
  <c r="H27" i="16"/>
  <c r="G27" i="16" s="1"/>
  <c r="F27" i="16"/>
  <c r="P26" i="16"/>
  <c r="O26" i="16" s="1"/>
  <c r="N26" i="16"/>
  <c r="H26" i="16"/>
  <c r="G26" i="16" s="1"/>
  <c r="F26" i="16"/>
  <c r="P25" i="16"/>
  <c r="O25" i="16" s="1"/>
  <c r="N25" i="16"/>
  <c r="H25" i="16"/>
  <c r="G25" i="16" s="1"/>
  <c r="F25" i="16"/>
  <c r="P24" i="16"/>
  <c r="O24" i="16" s="1"/>
  <c r="N24" i="16"/>
  <c r="H24" i="16"/>
  <c r="G24" i="16" s="1"/>
  <c r="F24" i="16"/>
  <c r="P23" i="16"/>
  <c r="O23" i="16" s="1"/>
  <c r="N23" i="16"/>
  <c r="H23" i="16"/>
  <c r="G23" i="16" s="1"/>
  <c r="F23" i="16"/>
  <c r="P22" i="16"/>
  <c r="O22" i="16" s="1"/>
  <c r="N22" i="16"/>
  <c r="H22" i="16"/>
  <c r="G22" i="16" s="1"/>
  <c r="F22" i="16"/>
  <c r="P21" i="16"/>
  <c r="O21" i="16" s="1"/>
  <c r="N21" i="16"/>
  <c r="H21" i="16"/>
  <c r="G21" i="16" s="1"/>
  <c r="F21" i="16"/>
  <c r="P20" i="16"/>
  <c r="O20" i="16" s="1"/>
  <c r="N20" i="16"/>
  <c r="H20" i="16"/>
  <c r="G20" i="16" s="1"/>
  <c r="F20" i="16"/>
  <c r="P19" i="16"/>
  <c r="O19" i="16" s="1"/>
  <c r="N19" i="16"/>
  <c r="H19" i="16"/>
  <c r="G19" i="16" s="1"/>
  <c r="F19" i="16"/>
  <c r="P18" i="16"/>
  <c r="O18" i="16" s="1"/>
  <c r="N18" i="16"/>
  <c r="H18" i="16"/>
  <c r="G18" i="16" s="1"/>
  <c r="F18" i="16"/>
  <c r="P17" i="16"/>
  <c r="O17" i="16" s="1"/>
  <c r="N17" i="16"/>
  <c r="H17" i="16"/>
  <c r="G17" i="16" s="1"/>
  <c r="F17" i="16"/>
  <c r="P16" i="16"/>
  <c r="O16" i="16" s="1"/>
  <c r="N16" i="16"/>
  <c r="H16" i="16"/>
  <c r="G16" i="16" s="1"/>
  <c r="F16" i="16"/>
  <c r="P15" i="16"/>
  <c r="O15" i="16" s="1"/>
  <c r="N15" i="16"/>
  <c r="H15" i="16"/>
  <c r="G15" i="16" s="1"/>
  <c r="F15" i="16"/>
  <c r="P14" i="16"/>
  <c r="O14" i="16" s="1"/>
  <c r="N14" i="16"/>
  <c r="H14" i="16"/>
  <c r="G14" i="16" s="1"/>
  <c r="F14" i="16"/>
  <c r="P13" i="16"/>
  <c r="O13" i="16" s="1"/>
  <c r="N13" i="16"/>
  <c r="H13" i="16"/>
  <c r="G13" i="16" s="1"/>
  <c r="F13" i="16"/>
  <c r="P12" i="16"/>
  <c r="O12" i="16" s="1"/>
  <c r="N12" i="16"/>
  <c r="H12" i="16"/>
  <c r="G12" i="16" s="1"/>
  <c r="F12" i="16"/>
  <c r="P11" i="16"/>
  <c r="O11" i="16" s="1"/>
  <c r="N11" i="16"/>
  <c r="H11" i="16"/>
  <c r="G11" i="16" s="1"/>
  <c r="F11" i="16"/>
  <c r="P10" i="16"/>
  <c r="O10" i="16" s="1"/>
  <c r="N10" i="16"/>
  <c r="H10" i="16"/>
  <c r="G10" i="16" s="1"/>
  <c r="F10" i="16"/>
  <c r="P9" i="16"/>
  <c r="O9" i="16" s="1"/>
  <c r="N9" i="16"/>
  <c r="H9" i="16"/>
  <c r="G9" i="16" s="1"/>
  <c r="F9" i="16"/>
  <c r="P8" i="16"/>
  <c r="O8" i="16" s="1"/>
  <c r="N8" i="16"/>
  <c r="H8" i="16"/>
  <c r="G8" i="16" s="1"/>
  <c r="F8" i="16"/>
  <c r="P7" i="16"/>
  <c r="O7" i="16" s="1"/>
  <c r="N7" i="16"/>
  <c r="H7" i="16"/>
  <c r="G7" i="16" s="1"/>
  <c r="F7" i="16"/>
  <c r="P6" i="16"/>
  <c r="O6" i="16" s="1"/>
  <c r="N6" i="16"/>
  <c r="H6" i="16"/>
  <c r="G6" i="16" s="1"/>
  <c r="F6" i="16"/>
  <c r="P5" i="16"/>
  <c r="O5" i="16" s="1"/>
  <c r="N5" i="16"/>
  <c r="H5" i="16"/>
  <c r="G5" i="16" s="1"/>
  <c r="F5" i="16"/>
  <c r="P103" i="15"/>
  <c r="O103" i="15" s="1"/>
  <c r="N103" i="15"/>
  <c r="P102" i="15"/>
  <c r="O102" i="15" s="1"/>
  <c r="N102" i="15"/>
  <c r="P101" i="15"/>
  <c r="O101" i="15" s="1"/>
  <c r="N101" i="15"/>
  <c r="P100" i="15"/>
  <c r="O100" i="15" s="1"/>
  <c r="N100" i="15"/>
  <c r="P99" i="15"/>
  <c r="O99" i="15" s="1"/>
  <c r="N99" i="15"/>
  <c r="P98" i="15"/>
  <c r="O98" i="15" s="1"/>
  <c r="N98" i="15"/>
  <c r="P97" i="15"/>
  <c r="O97" i="15" s="1"/>
  <c r="N97" i="15"/>
  <c r="P96" i="15"/>
  <c r="O96" i="15" s="1"/>
  <c r="N96" i="15"/>
  <c r="P95" i="15"/>
  <c r="O95" i="15" s="1"/>
  <c r="N95" i="15"/>
  <c r="P94" i="15"/>
  <c r="O94" i="15" s="1"/>
  <c r="N94" i="15"/>
  <c r="P93" i="15"/>
  <c r="O93" i="15" s="1"/>
  <c r="N93" i="15"/>
  <c r="P92" i="15"/>
  <c r="O92" i="15" s="1"/>
  <c r="N92" i="15"/>
  <c r="P91" i="15"/>
  <c r="O91" i="15" s="1"/>
  <c r="N91" i="15"/>
  <c r="P90" i="15"/>
  <c r="O90" i="15" s="1"/>
  <c r="N90" i="15"/>
  <c r="P89" i="15"/>
  <c r="O89" i="15" s="1"/>
  <c r="N89" i="15"/>
  <c r="P88" i="15"/>
  <c r="O88" i="15" s="1"/>
  <c r="N88" i="15"/>
  <c r="P87" i="15"/>
  <c r="O87" i="15" s="1"/>
  <c r="N87" i="15"/>
  <c r="P86" i="15"/>
  <c r="O86" i="15" s="1"/>
  <c r="N86" i="15"/>
  <c r="P85" i="15"/>
  <c r="O85" i="15" s="1"/>
  <c r="N85" i="15"/>
  <c r="P84" i="15"/>
  <c r="O84" i="15" s="1"/>
  <c r="N84" i="15"/>
  <c r="P83" i="15"/>
  <c r="O83" i="15" s="1"/>
  <c r="N83" i="15"/>
  <c r="P82" i="15"/>
  <c r="O82" i="15" s="1"/>
  <c r="N82" i="15"/>
  <c r="P81" i="15"/>
  <c r="O81" i="15" s="1"/>
  <c r="N81" i="15"/>
  <c r="P80" i="15"/>
  <c r="O80" i="15" s="1"/>
  <c r="N80" i="15"/>
  <c r="P79" i="15"/>
  <c r="O79" i="15" s="1"/>
  <c r="N79" i="15"/>
  <c r="P78" i="15"/>
  <c r="O78" i="15" s="1"/>
  <c r="N78" i="15"/>
  <c r="P77" i="15"/>
  <c r="O77" i="15" s="1"/>
  <c r="N77" i="15"/>
  <c r="P76" i="15"/>
  <c r="O76" i="15" s="1"/>
  <c r="N76" i="15"/>
  <c r="P75" i="15"/>
  <c r="O75" i="15" s="1"/>
  <c r="N75" i="15"/>
  <c r="P74" i="15"/>
  <c r="O74" i="15" s="1"/>
  <c r="N74" i="15"/>
  <c r="P73" i="15"/>
  <c r="O73" i="15" s="1"/>
  <c r="N73" i="15"/>
  <c r="P72" i="15"/>
  <c r="O72" i="15" s="1"/>
  <c r="N72" i="15"/>
  <c r="P71" i="15"/>
  <c r="O71" i="15" s="1"/>
  <c r="N71" i="15"/>
  <c r="P70" i="15"/>
  <c r="O70" i="15" s="1"/>
  <c r="N70" i="15"/>
  <c r="P69" i="15"/>
  <c r="O69" i="15" s="1"/>
  <c r="N69" i="15"/>
  <c r="P68" i="15"/>
  <c r="O68" i="15" s="1"/>
  <c r="N68" i="15"/>
  <c r="P67" i="15"/>
  <c r="O67" i="15" s="1"/>
  <c r="N67" i="15"/>
  <c r="P66" i="15"/>
  <c r="O66" i="15" s="1"/>
  <c r="N66" i="15"/>
  <c r="P65" i="15"/>
  <c r="O65" i="15" s="1"/>
  <c r="N65" i="15"/>
  <c r="P64" i="15"/>
  <c r="O64" i="15" s="1"/>
  <c r="N64" i="15"/>
  <c r="P63" i="15"/>
  <c r="O63" i="15" s="1"/>
  <c r="N63" i="15"/>
  <c r="P62" i="15"/>
  <c r="O62" i="15" s="1"/>
  <c r="N62" i="15"/>
  <c r="P61" i="15"/>
  <c r="O61" i="15" s="1"/>
  <c r="N61" i="15"/>
  <c r="P60" i="15"/>
  <c r="O60" i="15" s="1"/>
  <c r="N60" i="15"/>
  <c r="P59" i="15"/>
  <c r="O59" i="15" s="1"/>
  <c r="N59" i="15"/>
  <c r="P58" i="15"/>
  <c r="O58" i="15" s="1"/>
  <c r="N58" i="15"/>
  <c r="P57" i="15"/>
  <c r="O57" i="15" s="1"/>
  <c r="N57" i="15"/>
  <c r="P56" i="15"/>
  <c r="O56" i="15" s="1"/>
  <c r="N56" i="15"/>
  <c r="P55" i="15"/>
  <c r="O55" i="15" s="1"/>
  <c r="N55" i="15"/>
  <c r="P54" i="15"/>
  <c r="O54" i="15" s="1"/>
  <c r="N54" i="15"/>
  <c r="P53" i="15"/>
  <c r="O53" i="15" s="1"/>
  <c r="N53" i="15"/>
  <c r="P52" i="15"/>
  <c r="O52" i="15" s="1"/>
  <c r="N52" i="15"/>
  <c r="P51" i="15"/>
  <c r="O51" i="15" s="1"/>
  <c r="N51" i="15"/>
  <c r="P50" i="15"/>
  <c r="O50" i="15" s="1"/>
  <c r="N50" i="15"/>
  <c r="P49" i="15"/>
  <c r="O49" i="15" s="1"/>
  <c r="N49" i="15"/>
  <c r="P48" i="15"/>
  <c r="O48" i="15" s="1"/>
  <c r="N48" i="15"/>
  <c r="P47" i="15"/>
  <c r="O47" i="15" s="1"/>
  <c r="N47" i="15"/>
  <c r="P46" i="15"/>
  <c r="O46" i="15" s="1"/>
  <c r="N46" i="15"/>
  <c r="P45" i="15"/>
  <c r="O45" i="15" s="1"/>
  <c r="N45" i="15"/>
  <c r="P44" i="15"/>
  <c r="O44" i="15" s="1"/>
  <c r="N44" i="15"/>
  <c r="P43" i="15"/>
  <c r="O43" i="15" s="1"/>
  <c r="N43" i="15"/>
  <c r="P42" i="15"/>
  <c r="O42" i="15" s="1"/>
  <c r="N42" i="15"/>
  <c r="P41" i="15"/>
  <c r="O41" i="15" s="1"/>
  <c r="N41" i="15"/>
  <c r="P40" i="15"/>
  <c r="O40" i="15" s="1"/>
  <c r="N40" i="15"/>
  <c r="P39" i="15"/>
  <c r="O39" i="15" s="1"/>
  <c r="N39" i="15"/>
  <c r="P38" i="15"/>
  <c r="O38" i="15" s="1"/>
  <c r="N38" i="15"/>
  <c r="P37" i="15"/>
  <c r="O37" i="15" s="1"/>
  <c r="N37" i="15"/>
  <c r="P36" i="15"/>
  <c r="O36" i="15" s="1"/>
  <c r="N36" i="15"/>
  <c r="P35" i="15"/>
  <c r="O35" i="15" s="1"/>
  <c r="N35" i="15"/>
  <c r="P34" i="15"/>
  <c r="O34" i="15" s="1"/>
  <c r="N34" i="15"/>
  <c r="P33" i="15"/>
  <c r="O33" i="15" s="1"/>
  <c r="N33" i="15"/>
  <c r="P32" i="15"/>
  <c r="O32" i="15" s="1"/>
  <c r="N32" i="15"/>
  <c r="P31" i="15"/>
  <c r="O31" i="15" s="1"/>
  <c r="N31" i="15"/>
  <c r="P30" i="15"/>
  <c r="O30" i="15" s="1"/>
  <c r="N30" i="15"/>
  <c r="P29" i="15"/>
  <c r="O29" i="15" s="1"/>
  <c r="N29" i="15"/>
  <c r="P28" i="15"/>
  <c r="O28" i="15" s="1"/>
  <c r="N28" i="15"/>
  <c r="P27" i="15"/>
  <c r="O27" i="15" s="1"/>
  <c r="N27" i="15"/>
  <c r="P26" i="15"/>
  <c r="O26" i="15" s="1"/>
  <c r="N26" i="15"/>
  <c r="P25" i="15"/>
  <c r="O25" i="15" s="1"/>
  <c r="N25" i="15"/>
  <c r="P24" i="15"/>
  <c r="O24" i="15" s="1"/>
  <c r="N24" i="15"/>
  <c r="P23" i="15"/>
  <c r="O23" i="15" s="1"/>
  <c r="N23" i="15"/>
  <c r="P22" i="15"/>
  <c r="O22" i="15" s="1"/>
  <c r="N22" i="15"/>
  <c r="P21" i="15"/>
  <c r="O21" i="15" s="1"/>
  <c r="N21" i="15"/>
  <c r="P20" i="15"/>
  <c r="O20" i="15" s="1"/>
  <c r="N20" i="15"/>
  <c r="P19" i="15"/>
  <c r="O19" i="15" s="1"/>
  <c r="N19" i="15"/>
  <c r="P18" i="15"/>
  <c r="O18" i="15" s="1"/>
  <c r="N18" i="15"/>
  <c r="P17" i="15"/>
  <c r="O17" i="15" s="1"/>
  <c r="N17" i="15"/>
  <c r="P16" i="15"/>
  <c r="O16" i="15" s="1"/>
  <c r="N16" i="15"/>
  <c r="P15" i="15"/>
  <c r="O15" i="15" s="1"/>
  <c r="N15" i="15"/>
  <c r="P14" i="15"/>
  <c r="O14" i="15" s="1"/>
  <c r="N14" i="15"/>
  <c r="P13" i="15"/>
  <c r="O13" i="15" s="1"/>
  <c r="N13" i="15"/>
  <c r="P12" i="15"/>
  <c r="O12" i="15" s="1"/>
  <c r="N12" i="15"/>
  <c r="P11" i="15"/>
  <c r="O11" i="15" s="1"/>
  <c r="N11" i="15"/>
  <c r="P10" i="15"/>
  <c r="O10" i="15" s="1"/>
  <c r="N10" i="15"/>
  <c r="P9" i="15"/>
  <c r="O9" i="15" s="1"/>
  <c r="N9" i="15"/>
  <c r="P8" i="15"/>
  <c r="O8" i="15" s="1"/>
  <c r="N8" i="15"/>
  <c r="P7" i="15"/>
  <c r="O7" i="15" s="1"/>
  <c r="N7" i="15"/>
  <c r="P6" i="15"/>
  <c r="O6" i="15" s="1"/>
  <c r="N6" i="15"/>
  <c r="P5" i="15"/>
  <c r="O5" i="15" s="1"/>
  <c r="N5" i="15"/>
  <c r="H103" i="15"/>
  <c r="G103" i="15" s="1"/>
  <c r="F103" i="15"/>
  <c r="H102" i="15"/>
  <c r="G102" i="15" s="1"/>
  <c r="F102" i="15"/>
  <c r="H101" i="15"/>
  <c r="G101" i="15" s="1"/>
  <c r="F101" i="15"/>
  <c r="H100" i="15"/>
  <c r="G100" i="15" s="1"/>
  <c r="F100" i="15"/>
  <c r="H99" i="15"/>
  <c r="G99" i="15" s="1"/>
  <c r="F99" i="15"/>
  <c r="H98" i="15"/>
  <c r="G98" i="15" s="1"/>
  <c r="F98" i="15"/>
  <c r="H97" i="15"/>
  <c r="G97" i="15" s="1"/>
  <c r="F97" i="15"/>
  <c r="H96" i="15"/>
  <c r="G96" i="15" s="1"/>
  <c r="F96" i="15"/>
  <c r="H95" i="15"/>
  <c r="G95" i="15" s="1"/>
  <c r="F95" i="15"/>
  <c r="H94" i="15"/>
  <c r="G94" i="15" s="1"/>
  <c r="F94" i="15"/>
  <c r="H93" i="15"/>
  <c r="G93" i="15" s="1"/>
  <c r="F93" i="15"/>
  <c r="H92" i="15"/>
  <c r="G92" i="15" s="1"/>
  <c r="F92" i="15"/>
  <c r="H91" i="15"/>
  <c r="G91" i="15" s="1"/>
  <c r="F91" i="15"/>
  <c r="H90" i="15"/>
  <c r="G90" i="15" s="1"/>
  <c r="F90" i="15"/>
  <c r="H89" i="15"/>
  <c r="G89" i="15" s="1"/>
  <c r="F89" i="15"/>
  <c r="H88" i="15"/>
  <c r="G88" i="15" s="1"/>
  <c r="F88" i="15"/>
  <c r="H87" i="15"/>
  <c r="G87" i="15" s="1"/>
  <c r="F87" i="15"/>
  <c r="H86" i="15"/>
  <c r="G86" i="15" s="1"/>
  <c r="F86" i="15"/>
  <c r="H85" i="15"/>
  <c r="G85" i="15" s="1"/>
  <c r="F85" i="15"/>
  <c r="H84" i="15"/>
  <c r="G84" i="15" s="1"/>
  <c r="F84" i="15"/>
  <c r="H83" i="15"/>
  <c r="G83" i="15" s="1"/>
  <c r="F83" i="15"/>
  <c r="H82" i="15"/>
  <c r="G82" i="15" s="1"/>
  <c r="F82" i="15"/>
  <c r="H81" i="15"/>
  <c r="G81" i="15" s="1"/>
  <c r="F81" i="15"/>
  <c r="H80" i="15"/>
  <c r="G80" i="15" s="1"/>
  <c r="F80" i="15"/>
  <c r="H79" i="15"/>
  <c r="G79" i="15" s="1"/>
  <c r="F79" i="15"/>
  <c r="H78" i="15"/>
  <c r="G78" i="15" s="1"/>
  <c r="F78" i="15"/>
  <c r="H77" i="15"/>
  <c r="G77" i="15" s="1"/>
  <c r="F77" i="15"/>
  <c r="H76" i="15"/>
  <c r="G76" i="15" s="1"/>
  <c r="F76" i="15"/>
  <c r="H75" i="15"/>
  <c r="G75" i="15" s="1"/>
  <c r="F75" i="15"/>
  <c r="H74" i="15"/>
  <c r="G74" i="15" s="1"/>
  <c r="F74" i="15"/>
  <c r="H73" i="15"/>
  <c r="G73" i="15" s="1"/>
  <c r="F73" i="15"/>
  <c r="H72" i="15"/>
  <c r="G72" i="15" s="1"/>
  <c r="F72" i="15"/>
  <c r="H71" i="15"/>
  <c r="G71" i="15" s="1"/>
  <c r="F71" i="15"/>
  <c r="H70" i="15"/>
  <c r="G70" i="15" s="1"/>
  <c r="F70" i="15"/>
  <c r="H69" i="15"/>
  <c r="G69" i="15" s="1"/>
  <c r="F69" i="15"/>
  <c r="H68" i="15"/>
  <c r="G68" i="15" s="1"/>
  <c r="F68" i="15"/>
  <c r="H67" i="15"/>
  <c r="G67" i="15" s="1"/>
  <c r="F67" i="15"/>
  <c r="H66" i="15"/>
  <c r="G66" i="15" s="1"/>
  <c r="F66" i="15"/>
  <c r="H65" i="15"/>
  <c r="G65" i="15" s="1"/>
  <c r="F65" i="15"/>
  <c r="H64" i="15"/>
  <c r="G64" i="15" s="1"/>
  <c r="F64" i="15"/>
  <c r="H63" i="15"/>
  <c r="G63" i="15" s="1"/>
  <c r="F63" i="15"/>
  <c r="H62" i="15"/>
  <c r="G62" i="15" s="1"/>
  <c r="F62" i="15"/>
  <c r="H61" i="15"/>
  <c r="G61" i="15" s="1"/>
  <c r="F61" i="15"/>
  <c r="H60" i="15"/>
  <c r="G60" i="15" s="1"/>
  <c r="F60" i="15"/>
  <c r="H59" i="15"/>
  <c r="G59" i="15" s="1"/>
  <c r="F59" i="15"/>
  <c r="H58" i="15"/>
  <c r="G58" i="15" s="1"/>
  <c r="F58" i="15"/>
  <c r="H57" i="15"/>
  <c r="G57" i="15" s="1"/>
  <c r="F57" i="15"/>
  <c r="H56" i="15"/>
  <c r="G56" i="15" s="1"/>
  <c r="F56" i="15"/>
  <c r="H55" i="15"/>
  <c r="G55" i="15" s="1"/>
  <c r="F55" i="15"/>
  <c r="H54" i="15"/>
  <c r="G54" i="15" s="1"/>
  <c r="F54" i="15"/>
  <c r="H53" i="15"/>
  <c r="G53" i="15" s="1"/>
  <c r="F53" i="15"/>
  <c r="H52" i="15"/>
  <c r="G52" i="15" s="1"/>
  <c r="F52" i="15"/>
  <c r="H51" i="15"/>
  <c r="G51" i="15" s="1"/>
  <c r="F51" i="15"/>
  <c r="H50" i="15"/>
  <c r="G50" i="15" s="1"/>
  <c r="F50" i="15"/>
  <c r="H49" i="15"/>
  <c r="G49" i="15" s="1"/>
  <c r="F49" i="15"/>
  <c r="H48" i="15"/>
  <c r="G48" i="15" s="1"/>
  <c r="F48" i="15"/>
  <c r="H47" i="15"/>
  <c r="G47" i="15" s="1"/>
  <c r="F47" i="15"/>
  <c r="H46" i="15"/>
  <c r="G46" i="15" s="1"/>
  <c r="F46" i="15"/>
  <c r="H45" i="15"/>
  <c r="G45" i="15" s="1"/>
  <c r="F45" i="15"/>
  <c r="H44" i="15"/>
  <c r="G44" i="15" s="1"/>
  <c r="F44" i="15"/>
  <c r="H43" i="15"/>
  <c r="G43" i="15" s="1"/>
  <c r="F43" i="15"/>
  <c r="H42" i="15"/>
  <c r="G42" i="15" s="1"/>
  <c r="F42" i="15"/>
  <c r="H41" i="15"/>
  <c r="G41" i="15" s="1"/>
  <c r="F41" i="15"/>
  <c r="H40" i="15"/>
  <c r="G40" i="15" s="1"/>
  <c r="F40" i="15"/>
  <c r="H39" i="15"/>
  <c r="G39" i="15" s="1"/>
  <c r="F39" i="15"/>
  <c r="H38" i="15"/>
  <c r="G38" i="15" s="1"/>
  <c r="F38" i="15"/>
  <c r="H37" i="15"/>
  <c r="G37" i="15" s="1"/>
  <c r="F37" i="15"/>
  <c r="H36" i="15"/>
  <c r="G36" i="15" s="1"/>
  <c r="F36" i="15"/>
  <c r="H35" i="15"/>
  <c r="G35" i="15" s="1"/>
  <c r="F35" i="15"/>
  <c r="H34" i="15"/>
  <c r="G34" i="15" s="1"/>
  <c r="F34" i="15"/>
  <c r="H33" i="15"/>
  <c r="G33" i="15" s="1"/>
  <c r="F33" i="15"/>
  <c r="H32" i="15"/>
  <c r="G32" i="15" s="1"/>
  <c r="F32" i="15"/>
  <c r="H31" i="15"/>
  <c r="G31" i="15" s="1"/>
  <c r="F31" i="15"/>
  <c r="H30" i="15"/>
  <c r="G30" i="15" s="1"/>
  <c r="F30" i="15"/>
  <c r="H29" i="15"/>
  <c r="G29" i="15" s="1"/>
  <c r="F29" i="15"/>
  <c r="H28" i="15"/>
  <c r="G28" i="15" s="1"/>
  <c r="F28" i="15"/>
  <c r="H27" i="15"/>
  <c r="G27" i="15" s="1"/>
  <c r="F27" i="15"/>
  <c r="H26" i="15"/>
  <c r="G26" i="15" s="1"/>
  <c r="F26" i="15"/>
  <c r="H25" i="15"/>
  <c r="G25" i="15" s="1"/>
  <c r="F25" i="15"/>
  <c r="H24" i="15"/>
  <c r="G24" i="15" s="1"/>
  <c r="F24" i="15"/>
  <c r="H23" i="15"/>
  <c r="G23" i="15" s="1"/>
  <c r="F23" i="15"/>
  <c r="H22" i="15"/>
  <c r="G22" i="15" s="1"/>
  <c r="F22" i="15"/>
  <c r="H21" i="15"/>
  <c r="G21" i="15" s="1"/>
  <c r="F21" i="15"/>
  <c r="H20" i="15"/>
  <c r="G20" i="15" s="1"/>
  <c r="F20" i="15"/>
  <c r="H19" i="15"/>
  <c r="G19" i="15" s="1"/>
  <c r="F19" i="15"/>
  <c r="H18" i="15"/>
  <c r="G18" i="15" s="1"/>
  <c r="F18" i="15"/>
  <c r="H17" i="15"/>
  <c r="G17" i="15" s="1"/>
  <c r="F17" i="15"/>
  <c r="H16" i="15"/>
  <c r="G16" i="15" s="1"/>
  <c r="F16" i="15"/>
  <c r="H15" i="15"/>
  <c r="G15" i="15" s="1"/>
  <c r="F15" i="15"/>
  <c r="H14" i="15"/>
  <c r="G14" i="15" s="1"/>
  <c r="F14" i="15"/>
  <c r="H13" i="15"/>
  <c r="G13" i="15" s="1"/>
  <c r="F13" i="15"/>
  <c r="H12" i="15"/>
  <c r="G12" i="15" s="1"/>
  <c r="F12" i="15"/>
  <c r="H11" i="15"/>
  <c r="G11" i="15" s="1"/>
  <c r="F11" i="15"/>
  <c r="H10" i="15"/>
  <c r="G10" i="15" s="1"/>
  <c r="F10" i="15"/>
  <c r="H9" i="15"/>
  <c r="G9" i="15" s="1"/>
  <c r="F9" i="15"/>
  <c r="H8" i="15"/>
  <c r="G8" i="15" s="1"/>
  <c r="F8" i="15"/>
  <c r="H7" i="15"/>
  <c r="G7" i="15" s="1"/>
  <c r="F7" i="15"/>
  <c r="H6" i="15"/>
  <c r="G6" i="15" s="1"/>
  <c r="F6" i="15"/>
  <c r="H5" i="15"/>
  <c r="G5" i="15" s="1"/>
  <c r="F5" i="15"/>
  <c r="AJ103" i="7"/>
  <c r="AI103" i="7"/>
  <c r="AJ102" i="7"/>
  <c r="AI102" i="7"/>
  <c r="AJ101" i="7"/>
  <c r="AI101" i="7"/>
  <c r="AJ100" i="7"/>
  <c r="AI100" i="7"/>
  <c r="AJ99" i="7"/>
  <c r="AI99" i="7"/>
  <c r="AJ98" i="7"/>
  <c r="AI98" i="7"/>
  <c r="AJ97" i="7"/>
  <c r="AI97" i="7"/>
  <c r="AJ96" i="7"/>
  <c r="AI96" i="7"/>
  <c r="AJ95" i="7"/>
  <c r="AI95" i="7"/>
  <c r="AJ94" i="7"/>
  <c r="AI94" i="7"/>
  <c r="AJ93" i="7"/>
  <c r="AI93" i="7"/>
  <c r="AJ92" i="7"/>
  <c r="AI92" i="7"/>
  <c r="AJ91" i="7"/>
  <c r="AI91" i="7"/>
  <c r="AJ90" i="7"/>
  <c r="AI90" i="7"/>
  <c r="AJ89" i="7"/>
  <c r="AI89" i="7"/>
  <c r="AJ88" i="7"/>
  <c r="AI88" i="7"/>
  <c r="AJ87" i="7"/>
  <c r="AI87" i="7"/>
  <c r="AJ86" i="7"/>
  <c r="AI86" i="7"/>
  <c r="AJ85" i="7"/>
  <c r="AI85" i="7"/>
  <c r="AJ84" i="7"/>
  <c r="AI84" i="7"/>
  <c r="AJ83" i="7"/>
  <c r="AI83" i="7"/>
  <c r="AJ82" i="7"/>
  <c r="AI82" i="7"/>
  <c r="AJ81" i="7"/>
  <c r="AI81" i="7"/>
  <c r="AJ80" i="7"/>
  <c r="AI80" i="7"/>
  <c r="AJ79" i="7"/>
  <c r="AI79" i="7"/>
  <c r="AJ78" i="7"/>
  <c r="AI78" i="7"/>
  <c r="AJ77" i="7"/>
  <c r="AI77" i="7"/>
  <c r="AJ76" i="7"/>
  <c r="AI76" i="7"/>
  <c r="AJ75" i="7"/>
  <c r="AI75" i="7"/>
  <c r="AJ74" i="7"/>
  <c r="AI74" i="7"/>
  <c r="AJ73" i="7"/>
  <c r="AI73" i="7"/>
  <c r="AJ72" i="7"/>
  <c r="AI72" i="7"/>
  <c r="AJ71" i="7"/>
  <c r="AI71" i="7"/>
  <c r="AJ70" i="7"/>
  <c r="AI70" i="7"/>
  <c r="AJ69" i="7"/>
  <c r="AI69" i="7"/>
  <c r="AJ68" i="7"/>
  <c r="AI68" i="7"/>
  <c r="AJ67" i="7"/>
  <c r="AI67" i="7"/>
  <c r="AJ66" i="7"/>
  <c r="AI66" i="7"/>
  <c r="AJ65" i="7"/>
  <c r="AI65" i="7"/>
  <c r="AJ64" i="7"/>
  <c r="AI64" i="7"/>
  <c r="AJ63" i="7"/>
  <c r="AI63" i="7"/>
  <c r="AJ62" i="7"/>
  <c r="AI62" i="7"/>
  <c r="AJ61" i="7"/>
  <c r="AI61" i="7"/>
  <c r="AJ60" i="7"/>
  <c r="AI60" i="7"/>
  <c r="AJ59" i="7"/>
  <c r="AI59" i="7"/>
  <c r="AJ58" i="7"/>
  <c r="AI58" i="7"/>
  <c r="AJ57" i="7"/>
  <c r="AI57" i="7"/>
  <c r="AJ56" i="7"/>
  <c r="AI56" i="7"/>
  <c r="AJ55" i="7"/>
  <c r="AI55" i="7"/>
  <c r="AJ54" i="7"/>
  <c r="AI54" i="7"/>
  <c r="AJ53" i="7"/>
  <c r="AI53" i="7"/>
  <c r="AJ52" i="7"/>
  <c r="AI52" i="7"/>
  <c r="AJ51" i="7"/>
  <c r="AI51" i="7"/>
  <c r="AJ50" i="7"/>
  <c r="AI50" i="7"/>
  <c r="AJ49" i="7"/>
  <c r="AI49" i="7"/>
  <c r="AJ48" i="7"/>
  <c r="AI48" i="7"/>
  <c r="AJ47" i="7"/>
  <c r="AI47" i="7"/>
  <c r="AJ46" i="7"/>
  <c r="AI46" i="7"/>
  <c r="AJ45" i="7"/>
  <c r="AI45" i="7"/>
  <c r="AJ44" i="7"/>
  <c r="AI44" i="7"/>
  <c r="AJ43" i="7"/>
  <c r="AI43" i="7"/>
  <c r="AJ42" i="7"/>
  <c r="AI42" i="7"/>
  <c r="AJ41" i="7"/>
  <c r="AI41" i="7"/>
  <c r="AJ40" i="7"/>
  <c r="AI40" i="7"/>
  <c r="AJ39" i="7"/>
  <c r="AI39" i="7"/>
  <c r="AJ38" i="7"/>
  <c r="AI38" i="7"/>
  <c r="AJ37" i="7"/>
  <c r="AI37" i="7"/>
  <c r="AJ36" i="7"/>
  <c r="AI36" i="7"/>
  <c r="AJ35" i="7"/>
  <c r="AI35" i="7"/>
  <c r="AJ34" i="7"/>
  <c r="AI34" i="7"/>
  <c r="AJ33" i="7"/>
  <c r="AI33" i="7"/>
  <c r="AJ32" i="7"/>
  <c r="AI32" i="7"/>
  <c r="AJ31" i="7"/>
  <c r="AI31" i="7"/>
  <c r="AJ30" i="7"/>
  <c r="AI30" i="7"/>
  <c r="AJ29" i="7"/>
  <c r="AI29" i="7"/>
  <c r="AJ28" i="7"/>
  <c r="AI28" i="7"/>
  <c r="AJ27" i="7"/>
  <c r="AI27" i="7"/>
  <c r="AJ26" i="7"/>
  <c r="AI26" i="7"/>
  <c r="AJ25" i="7"/>
  <c r="AI25" i="7"/>
  <c r="AJ24" i="7"/>
  <c r="AI24" i="7"/>
  <c r="AJ23" i="7"/>
  <c r="AI23" i="7"/>
  <c r="AJ22" i="7"/>
  <c r="AI22" i="7"/>
  <c r="AJ21" i="7"/>
  <c r="AI21" i="7"/>
  <c r="AJ20" i="7"/>
  <c r="AI20" i="7"/>
  <c r="AJ19" i="7"/>
  <c r="AI19" i="7"/>
  <c r="AJ18" i="7"/>
  <c r="AI18" i="7"/>
  <c r="AJ17" i="7"/>
  <c r="AI17" i="7"/>
  <c r="AJ16" i="7"/>
  <c r="AI16" i="7"/>
  <c r="AJ15" i="7"/>
  <c r="AI15" i="7"/>
  <c r="AJ14" i="7"/>
  <c r="AI14" i="7"/>
  <c r="AJ13" i="7"/>
  <c r="AI13" i="7"/>
  <c r="AJ12" i="7"/>
  <c r="AI12" i="7"/>
  <c r="AJ11" i="7"/>
  <c r="AI11" i="7"/>
  <c r="AJ10" i="7"/>
  <c r="AI10" i="7"/>
  <c r="AJ9" i="7"/>
  <c r="AI9" i="7"/>
  <c r="AJ8" i="7"/>
  <c r="AI8" i="7"/>
  <c r="AJ7" i="7"/>
  <c r="AI7" i="7"/>
  <c r="AJ6" i="7"/>
  <c r="AI6" i="7"/>
  <c r="AJ5" i="7"/>
  <c r="AI5" i="7"/>
  <c r="J103" i="7"/>
  <c r="I103" i="7"/>
  <c r="J102" i="7"/>
  <c r="I102" i="7"/>
  <c r="J101" i="7"/>
  <c r="I101" i="7"/>
  <c r="J100" i="7"/>
  <c r="I100" i="7"/>
  <c r="J99" i="7"/>
  <c r="I99" i="7"/>
  <c r="J98" i="7"/>
  <c r="I98" i="7"/>
  <c r="J97" i="7"/>
  <c r="I97" i="7"/>
  <c r="J96" i="7"/>
  <c r="I96" i="7"/>
  <c r="J95" i="7"/>
  <c r="I95" i="7"/>
  <c r="J94" i="7"/>
  <c r="I94" i="7"/>
  <c r="J93" i="7"/>
  <c r="I93" i="7"/>
  <c r="J92" i="7"/>
  <c r="I92" i="7"/>
  <c r="J91" i="7"/>
  <c r="I91" i="7"/>
  <c r="J90" i="7"/>
  <c r="I90" i="7"/>
  <c r="J89" i="7"/>
  <c r="I89" i="7"/>
  <c r="J88" i="7"/>
  <c r="I88" i="7"/>
  <c r="J87" i="7"/>
  <c r="I87" i="7"/>
  <c r="J86" i="7"/>
  <c r="I86" i="7"/>
  <c r="J85" i="7"/>
  <c r="I85" i="7"/>
  <c r="J84" i="7"/>
  <c r="I84" i="7"/>
  <c r="J83" i="7"/>
  <c r="I83" i="7"/>
  <c r="J82" i="7"/>
  <c r="I82" i="7"/>
  <c r="J81" i="7"/>
  <c r="I81" i="7"/>
  <c r="J80" i="7"/>
  <c r="I80" i="7"/>
  <c r="J79" i="7"/>
  <c r="I79" i="7"/>
  <c r="J78" i="7"/>
  <c r="I78" i="7"/>
  <c r="J77" i="7"/>
  <c r="I77" i="7"/>
  <c r="J76" i="7"/>
  <c r="I76" i="7"/>
  <c r="J75" i="7"/>
  <c r="I75" i="7"/>
  <c r="J74" i="7"/>
  <c r="I74" i="7"/>
  <c r="J73" i="7"/>
  <c r="I73" i="7"/>
  <c r="J72" i="7"/>
  <c r="I72" i="7"/>
  <c r="J71" i="7"/>
  <c r="I71" i="7"/>
  <c r="J70" i="7"/>
  <c r="I70" i="7"/>
  <c r="J69" i="7"/>
  <c r="I69" i="7"/>
  <c r="J68" i="7"/>
  <c r="I68" i="7"/>
  <c r="J67" i="7"/>
  <c r="I67" i="7"/>
  <c r="J66" i="7"/>
  <c r="I66" i="7"/>
  <c r="J65" i="7"/>
  <c r="I65" i="7"/>
  <c r="J64" i="7"/>
  <c r="I64" i="7"/>
  <c r="J63" i="7"/>
  <c r="I63" i="7"/>
  <c r="J62" i="7"/>
  <c r="I62" i="7"/>
  <c r="J61" i="7"/>
  <c r="I61" i="7"/>
  <c r="J60" i="7"/>
  <c r="I60" i="7"/>
  <c r="J59" i="7"/>
  <c r="I59" i="7"/>
  <c r="J58" i="7"/>
  <c r="I58" i="7"/>
  <c r="J57" i="7"/>
  <c r="I57" i="7"/>
  <c r="J56" i="7"/>
  <c r="I56" i="7"/>
  <c r="J55" i="7"/>
  <c r="I55" i="7"/>
  <c r="J54" i="7"/>
  <c r="I54" i="7"/>
  <c r="J53" i="7"/>
  <c r="I53" i="7"/>
  <c r="J52" i="7"/>
  <c r="I52" i="7"/>
  <c r="J51" i="7"/>
  <c r="I51" i="7"/>
  <c r="J50" i="7"/>
  <c r="I50" i="7"/>
  <c r="J49" i="7"/>
  <c r="I49" i="7"/>
  <c r="J48" i="7"/>
  <c r="I48" i="7"/>
  <c r="J47" i="7"/>
  <c r="I47" i="7"/>
  <c r="J46" i="7"/>
  <c r="I46" i="7"/>
  <c r="J45" i="7"/>
  <c r="I45" i="7"/>
  <c r="J44" i="7"/>
  <c r="I44" i="7"/>
  <c r="J43" i="7"/>
  <c r="I43" i="7"/>
  <c r="J42" i="7"/>
  <c r="I42" i="7"/>
  <c r="J41" i="7"/>
  <c r="I41" i="7"/>
  <c r="J40" i="7"/>
  <c r="I40" i="7"/>
  <c r="J39" i="7"/>
  <c r="I39" i="7"/>
  <c r="J38" i="7"/>
  <c r="I38" i="7"/>
  <c r="J37" i="7"/>
  <c r="I37" i="7"/>
  <c r="J36" i="7"/>
  <c r="I36" i="7"/>
  <c r="J35" i="7"/>
  <c r="I35" i="7"/>
  <c r="J34" i="7"/>
  <c r="I34" i="7"/>
  <c r="J33" i="7"/>
  <c r="I33" i="7"/>
  <c r="J32" i="7"/>
  <c r="I32" i="7"/>
  <c r="J31" i="7"/>
  <c r="I31" i="7"/>
  <c r="J30" i="7"/>
  <c r="I30" i="7"/>
  <c r="J29" i="7"/>
  <c r="I29" i="7"/>
  <c r="J28" i="7"/>
  <c r="I28" i="7"/>
  <c r="J27" i="7"/>
  <c r="I27" i="7"/>
  <c r="J26" i="7"/>
  <c r="I26" i="7"/>
  <c r="J25" i="7"/>
  <c r="I25" i="7"/>
  <c r="J24" i="7"/>
  <c r="I24" i="7"/>
  <c r="J23" i="7"/>
  <c r="I23" i="7"/>
  <c r="J22" i="7"/>
  <c r="I22" i="7"/>
  <c r="J21" i="7"/>
  <c r="I21" i="7"/>
  <c r="J20" i="7"/>
  <c r="I20" i="7"/>
  <c r="J19" i="7"/>
  <c r="I19" i="7"/>
  <c r="J18" i="7"/>
  <c r="I18" i="7"/>
  <c r="J17" i="7"/>
  <c r="I17" i="7"/>
  <c r="J16" i="7"/>
  <c r="I16" i="7"/>
  <c r="J15" i="7"/>
  <c r="I15" i="7"/>
  <c r="J14" i="7"/>
  <c r="I14" i="7"/>
  <c r="J13" i="7"/>
  <c r="I13" i="7"/>
  <c r="J12" i="7"/>
  <c r="I12" i="7"/>
  <c r="J11" i="7"/>
  <c r="I11" i="7"/>
  <c r="J10" i="7"/>
  <c r="I10" i="7"/>
  <c r="J9" i="7"/>
  <c r="I9" i="7"/>
  <c r="J8" i="7"/>
  <c r="I8" i="7"/>
  <c r="J7" i="7"/>
  <c r="I7" i="7"/>
  <c r="J6" i="7"/>
  <c r="I6" i="7"/>
  <c r="J5" i="7"/>
  <c r="I5" i="7"/>
  <c r="V51" i="14"/>
  <c r="V50" i="14"/>
  <c r="V49" i="14"/>
  <c r="V48" i="14"/>
  <c r="V47" i="14"/>
  <c r="V46" i="14"/>
  <c r="V45" i="14"/>
  <c r="V44" i="14"/>
  <c r="V43" i="14"/>
  <c r="V42" i="14"/>
  <c r="V41" i="14"/>
  <c r="V40" i="14"/>
  <c r="V39" i="14"/>
  <c r="V38" i="14"/>
  <c r="V37" i="14"/>
  <c r="V36" i="14"/>
  <c r="V35" i="14"/>
  <c r="V34" i="14"/>
  <c r="V33" i="14"/>
  <c r="V32" i="14"/>
  <c r="V31" i="14"/>
  <c r="V30" i="14"/>
  <c r="V29" i="14"/>
  <c r="V28" i="14"/>
  <c r="V27" i="14"/>
  <c r="V26" i="14"/>
  <c r="V25" i="14"/>
  <c r="V24" i="14"/>
  <c r="V23" i="14"/>
  <c r="V22" i="14"/>
  <c r="V21" i="14"/>
  <c r="V20" i="14"/>
  <c r="V19" i="14"/>
  <c r="V18" i="14"/>
  <c r="V17" i="14"/>
  <c r="V16" i="14"/>
  <c r="V15" i="14"/>
  <c r="V14" i="14"/>
  <c r="V13" i="14"/>
  <c r="V12" i="14"/>
  <c r="V11" i="14"/>
  <c r="V10" i="14"/>
  <c r="V9" i="14"/>
  <c r="V8" i="14"/>
  <c r="V7" i="14"/>
  <c r="V6" i="14"/>
  <c r="V5" i="14"/>
  <c r="V4" i="14"/>
  <c r="V3" i="14"/>
  <c r="U51" i="17"/>
  <c r="T51" i="17"/>
  <c r="R51" i="17"/>
  <c r="Q51" i="17"/>
  <c r="P51" i="17"/>
  <c r="U50" i="17"/>
  <c r="T50" i="17"/>
  <c r="R50" i="17"/>
  <c r="Q50" i="17"/>
  <c r="P50" i="17"/>
  <c r="U49" i="17"/>
  <c r="T49" i="17"/>
  <c r="R49" i="17"/>
  <c r="Q49" i="17"/>
  <c r="P49" i="17"/>
  <c r="U48" i="17"/>
  <c r="T48" i="17"/>
  <c r="R48" i="17"/>
  <c r="Q48" i="17"/>
  <c r="P48" i="17"/>
  <c r="U47" i="17"/>
  <c r="T47" i="17"/>
  <c r="R47" i="17"/>
  <c r="Q47" i="17"/>
  <c r="P47" i="17"/>
  <c r="U46" i="17"/>
  <c r="T46" i="17"/>
  <c r="R46" i="17"/>
  <c r="Q46" i="17"/>
  <c r="P46" i="17"/>
  <c r="U45" i="17"/>
  <c r="T45" i="17"/>
  <c r="R45" i="17"/>
  <c r="Q45" i="17"/>
  <c r="P45" i="17"/>
  <c r="U44" i="17"/>
  <c r="T44" i="17"/>
  <c r="R44" i="17"/>
  <c r="Q44" i="17"/>
  <c r="P44" i="17"/>
  <c r="U43" i="17"/>
  <c r="T43" i="17"/>
  <c r="R43" i="17"/>
  <c r="Q43" i="17"/>
  <c r="P43" i="17"/>
  <c r="U42" i="17"/>
  <c r="T42" i="17"/>
  <c r="R42" i="17"/>
  <c r="Q42" i="17"/>
  <c r="P42" i="17"/>
  <c r="U41" i="17"/>
  <c r="T41" i="17"/>
  <c r="R41" i="17"/>
  <c r="Q41" i="17"/>
  <c r="P41" i="17"/>
  <c r="U40" i="17"/>
  <c r="T40" i="17"/>
  <c r="R40" i="17"/>
  <c r="Q40" i="17"/>
  <c r="P40" i="17"/>
  <c r="U39" i="17"/>
  <c r="T39" i="17"/>
  <c r="R39" i="17"/>
  <c r="Q39" i="17"/>
  <c r="P39" i="17"/>
  <c r="U38" i="17"/>
  <c r="T38" i="17"/>
  <c r="R38" i="17"/>
  <c r="Q38" i="17"/>
  <c r="P38" i="17"/>
  <c r="U37" i="17"/>
  <c r="T37" i="17"/>
  <c r="R37" i="17"/>
  <c r="Q37" i="17"/>
  <c r="P37" i="17"/>
  <c r="U36" i="17"/>
  <c r="T36" i="17"/>
  <c r="R36" i="17"/>
  <c r="Q36" i="17"/>
  <c r="P36" i="17"/>
  <c r="U35" i="17"/>
  <c r="T35" i="17"/>
  <c r="R35" i="17"/>
  <c r="Q35" i="17"/>
  <c r="P35" i="17"/>
  <c r="U34" i="17"/>
  <c r="T34" i="17"/>
  <c r="R34" i="17"/>
  <c r="Q34" i="17"/>
  <c r="P34" i="17"/>
  <c r="U33" i="17"/>
  <c r="T33" i="17"/>
  <c r="R33" i="17"/>
  <c r="Q33" i="17"/>
  <c r="P33" i="17"/>
  <c r="U32" i="17"/>
  <c r="T32" i="17"/>
  <c r="R32" i="17"/>
  <c r="Q32" i="17"/>
  <c r="P32" i="17"/>
  <c r="U31" i="17"/>
  <c r="T31" i="17"/>
  <c r="R31" i="17"/>
  <c r="Q31" i="17"/>
  <c r="P31" i="17"/>
  <c r="U30" i="17"/>
  <c r="T30" i="17"/>
  <c r="R30" i="17"/>
  <c r="Q30" i="17"/>
  <c r="P30" i="17"/>
  <c r="U29" i="17"/>
  <c r="T29" i="17"/>
  <c r="R29" i="17"/>
  <c r="Q29" i="17"/>
  <c r="P29" i="17"/>
  <c r="U28" i="17"/>
  <c r="T28" i="17"/>
  <c r="R28" i="17"/>
  <c r="Q28" i="17"/>
  <c r="P28" i="17"/>
  <c r="U27" i="17"/>
  <c r="T27" i="17"/>
  <c r="R27" i="17"/>
  <c r="Q27" i="17"/>
  <c r="P27" i="17"/>
  <c r="U26" i="17"/>
  <c r="T26" i="17"/>
  <c r="R26" i="17"/>
  <c r="Q26" i="17"/>
  <c r="P26" i="17"/>
  <c r="U25" i="17"/>
  <c r="T25" i="17"/>
  <c r="R25" i="17"/>
  <c r="Q25" i="17"/>
  <c r="P25" i="17"/>
  <c r="U24" i="17"/>
  <c r="T24" i="17"/>
  <c r="R24" i="17"/>
  <c r="Q24" i="17"/>
  <c r="P24" i="17"/>
  <c r="U23" i="17"/>
  <c r="T23" i="17"/>
  <c r="R23" i="17"/>
  <c r="Q23" i="17"/>
  <c r="P23" i="17"/>
  <c r="U22" i="17"/>
  <c r="T22" i="17"/>
  <c r="R22" i="17"/>
  <c r="Q22" i="17"/>
  <c r="P22" i="17"/>
  <c r="U21" i="17"/>
  <c r="T21" i="17"/>
  <c r="R21" i="17"/>
  <c r="Q21" i="17"/>
  <c r="P21" i="17"/>
  <c r="U20" i="17"/>
  <c r="T20" i="17"/>
  <c r="R20" i="17"/>
  <c r="Q20" i="17"/>
  <c r="P20" i="17"/>
  <c r="U19" i="17"/>
  <c r="T19" i="17"/>
  <c r="R19" i="17"/>
  <c r="Q19" i="17"/>
  <c r="P19" i="17"/>
  <c r="U18" i="17"/>
  <c r="T18" i="17"/>
  <c r="R18" i="17"/>
  <c r="Q18" i="17"/>
  <c r="P18" i="17"/>
  <c r="U17" i="17"/>
  <c r="T17" i="17"/>
  <c r="R17" i="17"/>
  <c r="Q17" i="17"/>
  <c r="P17" i="17"/>
  <c r="U16" i="17"/>
  <c r="T16" i="17"/>
  <c r="R16" i="17"/>
  <c r="Q16" i="17"/>
  <c r="P16" i="17"/>
  <c r="U15" i="17"/>
  <c r="T15" i="17"/>
  <c r="R15" i="17"/>
  <c r="Q15" i="17"/>
  <c r="P15" i="17"/>
  <c r="U14" i="17"/>
  <c r="T14" i="17"/>
  <c r="R14" i="17"/>
  <c r="Q14" i="17"/>
  <c r="P14" i="17"/>
  <c r="U13" i="17"/>
  <c r="T13" i="17"/>
  <c r="R13" i="17"/>
  <c r="Q13" i="17"/>
  <c r="P13" i="17"/>
  <c r="U12" i="17"/>
  <c r="T12" i="17"/>
  <c r="R12" i="17"/>
  <c r="Q12" i="17"/>
  <c r="P12" i="17"/>
  <c r="U11" i="17"/>
  <c r="T11" i="17"/>
  <c r="R11" i="17"/>
  <c r="Q11" i="17"/>
  <c r="P11" i="17"/>
  <c r="U10" i="17"/>
  <c r="T10" i="17"/>
  <c r="R10" i="17"/>
  <c r="Q10" i="17"/>
  <c r="P10" i="17"/>
  <c r="U9" i="17"/>
  <c r="T9" i="17"/>
  <c r="R9" i="17"/>
  <c r="Q9" i="17"/>
  <c r="P9" i="17"/>
  <c r="U8" i="17"/>
  <c r="T8" i="17"/>
  <c r="R8" i="17"/>
  <c r="Q8" i="17"/>
  <c r="P8" i="17"/>
  <c r="U7" i="17"/>
  <c r="T7" i="17"/>
  <c r="R7" i="17"/>
  <c r="Q7" i="17"/>
  <c r="P7" i="17"/>
  <c r="U6" i="17"/>
  <c r="T6" i="17"/>
  <c r="R6" i="17"/>
  <c r="Q6" i="17"/>
  <c r="P6" i="17"/>
  <c r="U5" i="17"/>
  <c r="T5" i="17"/>
  <c r="R5" i="17"/>
  <c r="Q5" i="17"/>
  <c r="P5" i="17"/>
  <c r="U4" i="17"/>
  <c r="T4" i="17"/>
  <c r="R4" i="17"/>
  <c r="Q4" i="17"/>
  <c r="P4" i="17"/>
  <c r="U3" i="17"/>
  <c r="T3" i="17"/>
  <c r="R3" i="17"/>
  <c r="Q3" i="17"/>
  <c r="P3" i="17"/>
  <c r="N51" i="17"/>
  <c r="N50" i="17"/>
  <c r="N49" i="17"/>
  <c r="N48" i="17"/>
  <c r="N47" i="17"/>
  <c r="N46" i="17"/>
  <c r="N45" i="17"/>
  <c r="N44" i="17"/>
  <c r="N43" i="17"/>
  <c r="N42" i="17"/>
  <c r="N41" i="17"/>
  <c r="N40" i="17"/>
  <c r="N39" i="17"/>
  <c r="N38" i="17"/>
  <c r="N37" i="17"/>
  <c r="N36" i="17"/>
  <c r="N35" i="17"/>
  <c r="N34" i="17"/>
  <c r="N33" i="17"/>
  <c r="N32" i="17"/>
  <c r="N31" i="17"/>
  <c r="N30" i="17"/>
  <c r="N29" i="17"/>
  <c r="N28" i="17"/>
  <c r="N27" i="17"/>
  <c r="N26" i="17"/>
  <c r="N25" i="17"/>
  <c r="N24" i="17"/>
  <c r="N23" i="17"/>
  <c r="N22" i="17"/>
  <c r="N21" i="17"/>
  <c r="N20" i="17"/>
  <c r="N19" i="17"/>
  <c r="N18" i="17"/>
  <c r="N17" i="17"/>
  <c r="N16" i="17"/>
  <c r="N15" i="17"/>
  <c r="N14" i="17"/>
  <c r="N13" i="17"/>
  <c r="N12" i="17"/>
  <c r="N11" i="17"/>
  <c r="N10" i="17"/>
  <c r="N9" i="17"/>
  <c r="N8" i="17"/>
  <c r="N7" i="17"/>
  <c r="N6" i="17"/>
  <c r="N5" i="17"/>
  <c r="N4" i="17"/>
  <c r="N3" i="17"/>
  <c r="M51" i="17"/>
  <c r="M50" i="17"/>
  <c r="M49" i="17"/>
  <c r="M48" i="17"/>
  <c r="M47" i="17"/>
  <c r="M46" i="17"/>
  <c r="M45" i="17"/>
  <c r="M44" i="17"/>
  <c r="M43" i="17"/>
  <c r="M42" i="17"/>
  <c r="M41" i="17"/>
  <c r="M40" i="17"/>
  <c r="M39" i="17"/>
  <c r="M38" i="17"/>
  <c r="M37" i="17"/>
  <c r="M36" i="17"/>
  <c r="M35" i="17"/>
  <c r="M34" i="17"/>
  <c r="M33" i="17"/>
  <c r="M32" i="17"/>
  <c r="M31" i="17"/>
  <c r="M30" i="17"/>
  <c r="M29" i="17"/>
  <c r="M28" i="17"/>
  <c r="M27" i="17"/>
  <c r="M26" i="17"/>
  <c r="M25" i="17"/>
  <c r="M24" i="17"/>
  <c r="M23" i="17"/>
  <c r="M22" i="17"/>
  <c r="M21" i="17"/>
  <c r="M20" i="17"/>
  <c r="M19" i="17"/>
  <c r="M18" i="17"/>
  <c r="M17" i="17"/>
  <c r="M16" i="17"/>
  <c r="M15" i="17"/>
  <c r="M14" i="17"/>
  <c r="M13" i="17"/>
  <c r="M12" i="17"/>
  <c r="M11" i="17"/>
  <c r="M10" i="17"/>
  <c r="M9" i="17"/>
  <c r="M8" i="17"/>
  <c r="M7" i="17"/>
  <c r="M6" i="17"/>
  <c r="M5" i="17"/>
  <c r="M4" i="17"/>
  <c r="M3" i="17"/>
  <c r="L51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J51" i="17"/>
  <c r="J50" i="17"/>
  <c r="J49" i="17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J3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3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T205" i="4"/>
  <c r="R205" i="4"/>
  <c r="P205" i="4"/>
  <c r="N205" i="4"/>
  <c r="L205" i="4"/>
  <c r="T204" i="4"/>
  <c r="R204" i="4"/>
  <c r="P204" i="4"/>
  <c r="N204" i="4"/>
  <c r="L204" i="4"/>
  <c r="T203" i="4"/>
  <c r="R203" i="4"/>
  <c r="P203" i="4"/>
  <c r="N203" i="4"/>
  <c r="L203" i="4"/>
  <c r="T202" i="4"/>
  <c r="R202" i="4"/>
  <c r="P202" i="4"/>
  <c r="N202" i="4"/>
  <c r="L202" i="4"/>
  <c r="T201" i="4"/>
  <c r="R201" i="4"/>
  <c r="P201" i="4"/>
  <c r="N201" i="4"/>
  <c r="L201" i="4"/>
  <c r="T200" i="4"/>
  <c r="R200" i="4"/>
  <c r="P200" i="4"/>
  <c r="N200" i="4"/>
  <c r="L200" i="4"/>
  <c r="T199" i="4"/>
  <c r="R199" i="4"/>
  <c r="P199" i="4"/>
  <c r="N199" i="4"/>
  <c r="L199" i="4"/>
  <c r="T198" i="4"/>
  <c r="R198" i="4"/>
  <c r="P198" i="4"/>
  <c r="N198" i="4"/>
  <c r="L198" i="4"/>
  <c r="T197" i="4"/>
  <c r="R197" i="4"/>
  <c r="P197" i="4"/>
  <c r="N197" i="4"/>
  <c r="L197" i="4"/>
  <c r="T196" i="4"/>
  <c r="R196" i="4"/>
  <c r="P196" i="4"/>
  <c r="N196" i="4"/>
  <c r="L196" i="4"/>
  <c r="T195" i="4"/>
  <c r="R195" i="4"/>
  <c r="P195" i="4"/>
  <c r="N195" i="4"/>
  <c r="L195" i="4"/>
  <c r="T194" i="4"/>
  <c r="R194" i="4"/>
  <c r="P194" i="4"/>
  <c r="N194" i="4"/>
  <c r="L194" i="4"/>
  <c r="T193" i="4"/>
  <c r="R193" i="4"/>
  <c r="P193" i="4"/>
  <c r="N193" i="4"/>
  <c r="L193" i="4"/>
  <c r="T192" i="4"/>
  <c r="R192" i="4"/>
  <c r="P192" i="4"/>
  <c r="N192" i="4"/>
  <c r="L192" i="4"/>
  <c r="T191" i="4"/>
  <c r="R191" i="4"/>
  <c r="P191" i="4"/>
  <c r="N191" i="4"/>
  <c r="L191" i="4"/>
  <c r="T190" i="4"/>
  <c r="R190" i="4"/>
  <c r="P190" i="4"/>
  <c r="N190" i="4"/>
  <c r="L190" i="4"/>
  <c r="T189" i="4"/>
  <c r="R189" i="4"/>
  <c r="P189" i="4"/>
  <c r="N189" i="4"/>
  <c r="L189" i="4"/>
  <c r="T188" i="4"/>
  <c r="R188" i="4"/>
  <c r="P188" i="4"/>
  <c r="N188" i="4"/>
  <c r="L188" i="4"/>
  <c r="T187" i="4"/>
  <c r="R187" i="4"/>
  <c r="P187" i="4"/>
  <c r="N187" i="4"/>
  <c r="L187" i="4"/>
  <c r="T186" i="4"/>
  <c r="R186" i="4"/>
  <c r="P186" i="4"/>
  <c r="N186" i="4"/>
  <c r="L186" i="4"/>
  <c r="T185" i="4"/>
  <c r="R185" i="4"/>
  <c r="P185" i="4"/>
  <c r="N185" i="4"/>
  <c r="L185" i="4"/>
  <c r="T184" i="4"/>
  <c r="R184" i="4"/>
  <c r="P184" i="4"/>
  <c r="N184" i="4"/>
  <c r="L184" i="4"/>
  <c r="T183" i="4"/>
  <c r="R183" i="4"/>
  <c r="P183" i="4"/>
  <c r="N183" i="4"/>
  <c r="L183" i="4"/>
  <c r="T182" i="4"/>
  <c r="R182" i="4"/>
  <c r="P182" i="4"/>
  <c r="N182" i="4"/>
  <c r="L182" i="4"/>
  <c r="T181" i="4"/>
  <c r="R181" i="4"/>
  <c r="P181" i="4"/>
  <c r="N181" i="4"/>
  <c r="L181" i="4"/>
  <c r="T180" i="4"/>
  <c r="R180" i="4"/>
  <c r="P180" i="4"/>
  <c r="N180" i="4"/>
  <c r="L180" i="4"/>
  <c r="T179" i="4"/>
  <c r="R179" i="4"/>
  <c r="P179" i="4"/>
  <c r="N179" i="4"/>
  <c r="L179" i="4"/>
  <c r="T178" i="4"/>
  <c r="R178" i="4"/>
  <c r="P178" i="4"/>
  <c r="N178" i="4"/>
  <c r="L178" i="4"/>
  <c r="T177" i="4"/>
  <c r="R177" i="4"/>
  <c r="P177" i="4"/>
  <c r="N177" i="4"/>
  <c r="L177" i="4"/>
  <c r="T176" i="4"/>
  <c r="R176" i="4"/>
  <c r="P176" i="4"/>
  <c r="N176" i="4"/>
  <c r="L176" i="4"/>
  <c r="T175" i="4"/>
  <c r="R175" i="4"/>
  <c r="P175" i="4"/>
  <c r="N175" i="4"/>
  <c r="L175" i="4"/>
  <c r="T174" i="4"/>
  <c r="R174" i="4"/>
  <c r="P174" i="4"/>
  <c r="N174" i="4"/>
  <c r="L174" i="4"/>
  <c r="T173" i="4"/>
  <c r="R173" i="4"/>
  <c r="P173" i="4"/>
  <c r="N173" i="4"/>
  <c r="L173" i="4"/>
  <c r="T172" i="4"/>
  <c r="R172" i="4"/>
  <c r="P172" i="4"/>
  <c r="N172" i="4"/>
  <c r="L172" i="4"/>
  <c r="T171" i="4"/>
  <c r="R171" i="4"/>
  <c r="P171" i="4"/>
  <c r="N171" i="4"/>
  <c r="L171" i="4"/>
  <c r="T170" i="4"/>
  <c r="R170" i="4"/>
  <c r="P170" i="4"/>
  <c r="N170" i="4"/>
  <c r="L170" i="4"/>
  <c r="T169" i="4"/>
  <c r="R169" i="4"/>
  <c r="P169" i="4"/>
  <c r="N169" i="4"/>
  <c r="L169" i="4"/>
  <c r="T168" i="4"/>
  <c r="R168" i="4"/>
  <c r="P168" i="4"/>
  <c r="N168" i="4"/>
  <c r="L168" i="4"/>
  <c r="T167" i="4"/>
  <c r="R167" i="4"/>
  <c r="P167" i="4"/>
  <c r="N167" i="4"/>
  <c r="L167" i="4"/>
  <c r="T166" i="4"/>
  <c r="R166" i="4"/>
  <c r="P166" i="4"/>
  <c r="N166" i="4"/>
  <c r="L166" i="4"/>
  <c r="T165" i="4"/>
  <c r="R165" i="4"/>
  <c r="P165" i="4"/>
  <c r="N165" i="4"/>
  <c r="L165" i="4"/>
  <c r="T164" i="4"/>
  <c r="R164" i="4"/>
  <c r="P164" i="4"/>
  <c r="N164" i="4"/>
  <c r="L164" i="4"/>
  <c r="T163" i="4"/>
  <c r="R163" i="4"/>
  <c r="P163" i="4"/>
  <c r="N163" i="4"/>
  <c r="L163" i="4"/>
  <c r="T162" i="4"/>
  <c r="R162" i="4"/>
  <c r="P162" i="4"/>
  <c r="N162" i="4"/>
  <c r="L162" i="4"/>
  <c r="T161" i="4"/>
  <c r="R161" i="4"/>
  <c r="P161" i="4"/>
  <c r="N161" i="4"/>
  <c r="L161" i="4"/>
  <c r="T160" i="4"/>
  <c r="R160" i="4"/>
  <c r="P160" i="4"/>
  <c r="N160" i="4"/>
  <c r="L160" i="4"/>
  <c r="T159" i="4"/>
  <c r="R159" i="4"/>
  <c r="P159" i="4"/>
  <c r="N159" i="4"/>
  <c r="L159" i="4"/>
  <c r="T158" i="4"/>
  <c r="R158" i="4"/>
  <c r="P158" i="4"/>
  <c r="N158" i="4"/>
  <c r="L158" i="4"/>
  <c r="T157" i="4"/>
  <c r="R157" i="4"/>
  <c r="P157" i="4"/>
  <c r="N157" i="4"/>
  <c r="L157" i="4"/>
  <c r="T156" i="4"/>
  <c r="R156" i="4"/>
  <c r="P156" i="4"/>
  <c r="N156" i="4"/>
  <c r="L156" i="4"/>
  <c r="T155" i="4"/>
  <c r="R155" i="4"/>
  <c r="P155" i="4"/>
  <c r="N155" i="4"/>
  <c r="L155" i="4"/>
  <c r="T154" i="4"/>
  <c r="R154" i="4"/>
  <c r="P154" i="4"/>
  <c r="N154" i="4"/>
  <c r="L154" i="4"/>
  <c r="T153" i="4"/>
  <c r="R153" i="4"/>
  <c r="P153" i="4"/>
  <c r="N153" i="4"/>
  <c r="L153" i="4"/>
  <c r="T152" i="4"/>
  <c r="R152" i="4"/>
  <c r="P152" i="4"/>
  <c r="N152" i="4"/>
  <c r="L152" i="4"/>
  <c r="T151" i="4"/>
  <c r="R151" i="4"/>
  <c r="P151" i="4"/>
  <c r="N151" i="4"/>
  <c r="L151" i="4"/>
  <c r="T150" i="4"/>
  <c r="R150" i="4"/>
  <c r="P150" i="4"/>
  <c r="N150" i="4"/>
  <c r="L150" i="4"/>
  <c r="T149" i="4"/>
  <c r="R149" i="4"/>
  <c r="P149" i="4"/>
  <c r="N149" i="4"/>
  <c r="L149" i="4"/>
  <c r="T148" i="4"/>
  <c r="R148" i="4"/>
  <c r="P148" i="4"/>
  <c r="N148" i="4"/>
  <c r="L148" i="4"/>
  <c r="T147" i="4"/>
  <c r="R147" i="4"/>
  <c r="P147" i="4"/>
  <c r="N147" i="4"/>
  <c r="L147" i="4"/>
  <c r="T146" i="4"/>
  <c r="R146" i="4"/>
  <c r="P146" i="4"/>
  <c r="N146" i="4"/>
  <c r="L146" i="4"/>
  <c r="T145" i="4"/>
  <c r="R145" i="4"/>
  <c r="P145" i="4"/>
  <c r="N145" i="4"/>
  <c r="L145" i="4"/>
  <c r="T144" i="4"/>
  <c r="R144" i="4"/>
  <c r="P144" i="4"/>
  <c r="N144" i="4"/>
  <c r="L144" i="4"/>
  <c r="T143" i="4"/>
  <c r="R143" i="4"/>
  <c r="P143" i="4"/>
  <c r="N143" i="4"/>
  <c r="L143" i="4"/>
  <c r="T142" i="4"/>
  <c r="R142" i="4"/>
  <c r="P142" i="4"/>
  <c r="N142" i="4"/>
  <c r="L142" i="4"/>
  <c r="T141" i="4"/>
  <c r="R141" i="4"/>
  <c r="P141" i="4"/>
  <c r="N141" i="4"/>
  <c r="L141" i="4"/>
  <c r="T140" i="4"/>
  <c r="R140" i="4"/>
  <c r="P140" i="4"/>
  <c r="N140" i="4"/>
  <c r="L140" i="4"/>
  <c r="T139" i="4"/>
  <c r="R139" i="4"/>
  <c r="P139" i="4"/>
  <c r="N139" i="4"/>
  <c r="L139" i="4"/>
  <c r="T138" i="4"/>
  <c r="R138" i="4"/>
  <c r="P138" i="4"/>
  <c r="N138" i="4"/>
  <c r="L138" i="4"/>
  <c r="T137" i="4"/>
  <c r="R137" i="4"/>
  <c r="P137" i="4"/>
  <c r="N137" i="4"/>
  <c r="L137" i="4"/>
  <c r="T136" i="4"/>
  <c r="R136" i="4"/>
  <c r="P136" i="4"/>
  <c r="N136" i="4"/>
  <c r="L136" i="4"/>
  <c r="T135" i="4"/>
  <c r="R135" i="4"/>
  <c r="P135" i="4"/>
  <c r="N135" i="4"/>
  <c r="L135" i="4"/>
  <c r="T134" i="4"/>
  <c r="R134" i="4"/>
  <c r="P134" i="4"/>
  <c r="N134" i="4"/>
  <c r="L134" i="4"/>
  <c r="T133" i="4"/>
  <c r="R133" i="4"/>
  <c r="P133" i="4"/>
  <c r="N133" i="4"/>
  <c r="L133" i="4"/>
  <c r="T132" i="4"/>
  <c r="R132" i="4"/>
  <c r="P132" i="4"/>
  <c r="N132" i="4"/>
  <c r="L132" i="4"/>
  <c r="T131" i="4"/>
  <c r="R131" i="4"/>
  <c r="P131" i="4"/>
  <c r="N131" i="4"/>
  <c r="L131" i="4"/>
  <c r="T130" i="4"/>
  <c r="R130" i="4"/>
  <c r="P130" i="4"/>
  <c r="N130" i="4"/>
  <c r="L130" i="4"/>
  <c r="T129" i="4"/>
  <c r="R129" i="4"/>
  <c r="P129" i="4"/>
  <c r="N129" i="4"/>
  <c r="L129" i="4"/>
  <c r="T128" i="4"/>
  <c r="R128" i="4"/>
  <c r="P128" i="4"/>
  <c r="N128" i="4"/>
  <c r="L128" i="4"/>
  <c r="T127" i="4"/>
  <c r="R127" i="4"/>
  <c r="P127" i="4"/>
  <c r="N127" i="4"/>
  <c r="L127" i="4"/>
  <c r="T126" i="4"/>
  <c r="R126" i="4"/>
  <c r="P126" i="4"/>
  <c r="N126" i="4"/>
  <c r="L126" i="4"/>
  <c r="T125" i="4"/>
  <c r="R125" i="4"/>
  <c r="P125" i="4"/>
  <c r="N125" i="4"/>
  <c r="L125" i="4"/>
  <c r="T124" i="4"/>
  <c r="R124" i="4"/>
  <c r="P124" i="4"/>
  <c r="N124" i="4"/>
  <c r="L124" i="4"/>
  <c r="T123" i="4"/>
  <c r="R123" i="4"/>
  <c r="P123" i="4"/>
  <c r="N123" i="4"/>
  <c r="L123" i="4"/>
  <c r="T122" i="4"/>
  <c r="R122" i="4"/>
  <c r="P122" i="4"/>
  <c r="N122" i="4"/>
  <c r="L122" i="4"/>
  <c r="T121" i="4"/>
  <c r="R121" i="4"/>
  <c r="P121" i="4"/>
  <c r="N121" i="4"/>
  <c r="L121" i="4"/>
  <c r="T120" i="4"/>
  <c r="R120" i="4"/>
  <c r="P120" i="4"/>
  <c r="N120" i="4"/>
  <c r="L120" i="4"/>
  <c r="T119" i="4"/>
  <c r="R119" i="4"/>
  <c r="P119" i="4"/>
  <c r="N119" i="4"/>
  <c r="L119" i="4"/>
  <c r="T118" i="4"/>
  <c r="R118" i="4"/>
  <c r="P118" i="4"/>
  <c r="N118" i="4"/>
  <c r="L118" i="4"/>
  <c r="T117" i="4"/>
  <c r="R117" i="4"/>
  <c r="P117" i="4"/>
  <c r="N117" i="4"/>
  <c r="L117" i="4"/>
  <c r="T116" i="4"/>
  <c r="R116" i="4"/>
  <c r="P116" i="4"/>
  <c r="N116" i="4"/>
  <c r="L116" i="4"/>
  <c r="T115" i="4"/>
  <c r="R115" i="4"/>
  <c r="P115" i="4"/>
  <c r="N115" i="4"/>
  <c r="L115" i="4"/>
  <c r="T114" i="4"/>
  <c r="R114" i="4"/>
  <c r="P114" i="4"/>
  <c r="N114" i="4"/>
  <c r="L114" i="4"/>
  <c r="T113" i="4"/>
  <c r="R113" i="4"/>
  <c r="P113" i="4"/>
  <c r="N113" i="4"/>
  <c r="L113" i="4"/>
  <c r="T112" i="4"/>
  <c r="R112" i="4"/>
  <c r="P112" i="4"/>
  <c r="N112" i="4"/>
  <c r="L112" i="4"/>
  <c r="T111" i="4"/>
  <c r="R111" i="4"/>
  <c r="P111" i="4"/>
  <c r="N111" i="4"/>
  <c r="L111" i="4"/>
  <c r="T110" i="4"/>
  <c r="R110" i="4"/>
  <c r="P110" i="4"/>
  <c r="N110" i="4"/>
  <c r="L110" i="4"/>
  <c r="T109" i="4"/>
  <c r="R109" i="4"/>
  <c r="P109" i="4"/>
  <c r="N109" i="4"/>
  <c r="L109" i="4"/>
  <c r="T108" i="4"/>
  <c r="R108" i="4"/>
  <c r="P108" i="4"/>
  <c r="N108" i="4"/>
  <c r="L108" i="4"/>
  <c r="T107" i="4"/>
  <c r="R107" i="4"/>
  <c r="P107" i="4"/>
  <c r="N107" i="4"/>
  <c r="L107" i="4"/>
  <c r="T106" i="4"/>
  <c r="R106" i="4"/>
  <c r="P106" i="4"/>
  <c r="N106" i="4"/>
  <c r="L106" i="4"/>
  <c r="T105" i="4"/>
  <c r="R105" i="4"/>
  <c r="P105" i="4"/>
  <c r="N105" i="4"/>
  <c r="L105" i="4"/>
  <c r="T104" i="4"/>
  <c r="R104" i="4"/>
  <c r="P104" i="4"/>
  <c r="N104" i="4"/>
  <c r="L104" i="4"/>
  <c r="T103" i="4"/>
  <c r="R103" i="4"/>
  <c r="P103" i="4"/>
  <c r="N103" i="4"/>
  <c r="L103" i="4"/>
  <c r="T102" i="4"/>
  <c r="R102" i="4"/>
  <c r="P102" i="4"/>
  <c r="N102" i="4"/>
  <c r="L102" i="4"/>
  <c r="T101" i="4"/>
  <c r="R101" i="4"/>
  <c r="P101" i="4"/>
  <c r="N101" i="4"/>
  <c r="L101" i="4"/>
  <c r="T100" i="4"/>
  <c r="R100" i="4"/>
  <c r="P100" i="4"/>
  <c r="N100" i="4"/>
  <c r="L100" i="4"/>
  <c r="T99" i="4"/>
  <c r="R99" i="4"/>
  <c r="P99" i="4"/>
  <c r="N99" i="4"/>
  <c r="L99" i="4"/>
  <c r="T98" i="4"/>
  <c r="R98" i="4"/>
  <c r="P98" i="4"/>
  <c r="N98" i="4"/>
  <c r="L98" i="4"/>
  <c r="T97" i="4"/>
  <c r="R97" i="4"/>
  <c r="P97" i="4"/>
  <c r="N97" i="4"/>
  <c r="L97" i="4"/>
  <c r="T96" i="4"/>
  <c r="R96" i="4"/>
  <c r="P96" i="4"/>
  <c r="N96" i="4"/>
  <c r="L96" i="4"/>
  <c r="T95" i="4"/>
  <c r="R95" i="4"/>
  <c r="P95" i="4"/>
  <c r="N95" i="4"/>
  <c r="L95" i="4"/>
  <c r="T94" i="4"/>
  <c r="R94" i="4"/>
  <c r="P94" i="4"/>
  <c r="N94" i="4"/>
  <c r="L94" i="4"/>
  <c r="T93" i="4"/>
  <c r="R93" i="4"/>
  <c r="P93" i="4"/>
  <c r="N93" i="4"/>
  <c r="L93" i="4"/>
  <c r="T92" i="4"/>
  <c r="R92" i="4"/>
  <c r="P92" i="4"/>
  <c r="N92" i="4"/>
  <c r="L92" i="4"/>
  <c r="T91" i="4"/>
  <c r="R91" i="4"/>
  <c r="P91" i="4"/>
  <c r="N91" i="4"/>
  <c r="L91" i="4"/>
  <c r="T90" i="4"/>
  <c r="R90" i="4"/>
  <c r="P90" i="4"/>
  <c r="N90" i="4"/>
  <c r="L90" i="4"/>
  <c r="T89" i="4"/>
  <c r="R89" i="4"/>
  <c r="P89" i="4"/>
  <c r="N89" i="4"/>
  <c r="L89" i="4"/>
  <c r="T88" i="4"/>
  <c r="R88" i="4"/>
  <c r="P88" i="4"/>
  <c r="N88" i="4"/>
  <c r="L88" i="4"/>
  <c r="T87" i="4"/>
  <c r="R87" i="4"/>
  <c r="P87" i="4"/>
  <c r="N87" i="4"/>
  <c r="L87" i="4"/>
  <c r="T86" i="4"/>
  <c r="R86" i="4"/>
  <c r="P86" i="4"/>
  <c r="N86" i="4"/>
  <c r="L86" i="4"/>
  <c r="T85" i="4"/>
  <c r="R85" i="4"/>
  <c r="P85" i="4"/>
  <c r="N85" i="4"/>
  <c r="L85" i="4"/>
  <c r="T84" i="4"/>
  <c r="R84" i="4"/>
  <c r="P84" i="4"/>
  <c r="N84" i="4"/>
  <c r="L84" i="4"/>
  <c r="T83" i="4"/>
  <c r="R83" i="4"/>
  <c r="P83" i="4"/>
  <c r="N83" i="4"/>
  <c r="L83" i="4"/>
  <c r="T82" i="4"/>
  <c r="R82" i="4"/>
  <c r="P82" i="4"/>
  <c r="N82" i="4"/>
  <c r="L82" i="4"/>
  <c r="T81" i="4"/>
  <c r="R81" i="4"/>
  <c r="P81" i="4"/>
  <c r="N81" i="4"/>
  <c r="L81" i="4"/>
  <c r="T80" i="4"/>
  <c r="R80" i="4"/>
  <c r="P80" i="4"/>
  <c r="N80" i="4"/>
  <c r="L80" i="4"/>
  <c r="T79" i="4"/>
  <c r="R79" i="4"/>
  <c r="P79" i="4"/>
  <c r="N79" i="4"/>
  <c r="L79" i="4"/>
  <c r="T78" i="4"/>
  <c r="R78" i="4"/>
  <c r="P78" i="4"/>
  <c r="N78" i="4"/>
  <c r="L78" i="4"/>
  <c r="T77" i="4"/>
  <c r="R77" i="4"/>
  <c r="P77" i="4"/>
  <c r="N77" i="4"/>
  <c r="L77" i="4"/>
  <c r="T76" i="4"/>
  <c r="R76" i="4"/>
  <c r="P76" i="4"/>
  <c r="N76" i="4"/>
  <c r="L76" i="4"/>
  <c r="T75" i="4"/>
  <c r="R75" i="4"/>
  <c r="P75" i="4"/>
  <c r="N75" i="4"/>
  <c r="L75" i="4"/>
  <c r="T74" i="4"/>
  <c r="R74" i="4"/>
  <c r="P74" i="4"/>
  <c r="N74" i="4"/>
  <c r="L74" i="4"/>
  <c r="T73" i="4"/>
  <c r="R73" i="4"/>
  <c r="P73" i="4"/>
  <c r="N73" i="4"/>
  <c r="L73" i="4"/>
  <c r="T72" i="4"/>
  <c r="R72" i="4"/>
  <c r="P72" i="4"/>
  <c r="N72" i="4"/>
  <c r="L72" i="4"/>
  <c r="T71" i="4"/>
  <c r="R71" i="4"/>
  <c r="P71" i="4"/>
  <c r="N71" i="4"/>
  <c r="L71" i="4"/>
  <c r="T70" i="4"/>
  <c r="R70" i="4"/>
  <c r="P70" i="4"/>
  <c r="N70" i="4"/>
  <c r="L70" i="4"/>
  <c r="T69" i="4"/>
  <c r="R69" i="4"/>
  <c r="P69" i="4"/>
  <c r="N69" i="4"/>
  <c r="L69" i="4"/>
  <c r="T68" i="4"/>
  <c r="R68" i="4"/>
  <c r="P68" i="4"/>
  <c r="N68" i="4"/>
  <c r="L68" i="4"/>
  <c r="T67" i="4"/>
  <c r="R67" i="4"/>
  <c r="P67" i="4"/>
  <c r="N67" i="4"/>
  <c r="L67" i="4"/>
  <c r="T66" i="4"/>
  <c r="R66" i="4"/>
  <c r="P66" i="4"/>
  <c r="N66" i="4"/>
  <c r="L66" i="4"/>
  <c r="T65" i="4"/>
  <c r="R65" i="4"/>
  <c r="P65" i="4"/>
  <c r="N65" i="4"/>
  <c r="L65" i="4"/>
  <c r="T64" i="4"/>
  <c r="R64" i="4"/>
  <c r="P64" i="4"/>
  <c r="N64" i="4"/>
  <c r="L64" i="4"/>
  <c r="T63" i="4"/>
  <c r="R63" i="4"/>
  <c r="P63" i="4"/>
  <c r="N63" i="4"/>
  <c r="L63" i="4"/>
  <c r="T62" i="4"/>
  <c r="R62" i="4"/>
  <c r="P62" i="4"/>
  <c r="N62" i="4"/>
  <c r="L62" i="4"/>
  <c r="T61" i="4"/>
  <c r="R61" i="4"/>
  <c r="P61" i="4"/>
  <c r="N61" i="4"/>
  <c r="L61" i="4"/>
  <c r="T60" i="4"/>
  <c r="R60" i="4"/>
  <c r="P60" i="4"/>
  <c r="N60" i="4"/>
  <c r="L60" i="4"/>
  <c r="T59" i="4"/>
  <c r="R59" i="4"/>
  <c r="P59" i="4"/>
  <c r="N59" i="4"/>
  <c r="L59" i="4"/>
  <c r="T58" i="4"/>
  <c r="R58" i="4"/>
  <c r="P58" i="4"/>
  <c r="N58" i="4"/>
  <c r="L58" i="4"/>
  <c r="T57" i="4"/>
  <c r="R57" i="4"/>
  <c r="P57" i="4"/>
  <c r="N57" i="4"/>
  <c r="L57" i="4"/>
  <c r="T56" i="4"/>
  <c r="R56" i="4"/>
  <c r="P56" i="4"/>
  <c r="N56" i="4"/>
  <c r="L56" i="4"/>
  <c r="T55" i="4"/>
  <c r="R55" i="4"/>
  <c r="P55" i="4"/>
  <c r="N55" i="4"/>
  <c r="L55" i="4"/>
  <c r="T54" i="4"/>
  <c r="R54" i="4"/>
  <c r="P54" i="4"/>
  <c r="N54" i="4"/>
  <c r="L54" i="4"/>
  <c r="T53" i="4"/>
  <c r="R53" i="4"/>
  <c r="P53" i="4"/>
  <c r="N53" i="4"/>
  <c r="L53" i="4"/>
  <c r="T52" i="4"/>
  <c r="R52" i="4"/>
  <c r="P52" i="4"/>
  <c r="N52" i="4"/>
  <c r="L52" i="4"/>
  <c r="T51" i="4"/>
  <c r="R51" i="4"/>
  <c r="P51" i="4"/>
  <c r="N51" i="4"/>
  <c r="L51" i="4"/>
  <c r="T50" i="4"/>
  <c r="R50" i="4"/>
  <c r="P50" i="4"/>
  <c r="N50" i="4"/>
  <c r="L50" i="4"/>
  <c r="T49" i="4"/>
  <c r="R49" i="4"/>
  <c r="P49" i="4"/>
  <c r="N49" i="4"/>
  <c r="L49" i="4"/>
  <c r="T48" i="4"/>
  <c r="R48" i="4"/>
  <c r="P48" i="4"/>
  <c r="N48" i="4"/>
  <c r="L48" i="4"/>
  <c r="T47" i="4"/>
  <c r="R47" i="4"/>
  <c r="P47" i="4"/>
  <c r="N47" i="4"/>
  <c r="L47" i="4"/>
  <c r="T46" i="4"/>
  <c r="R46" i="4"/>
  <c r="P46" i="4"/>
  <c r="N46" i="4"/>
  <c r="L46" i="4"/>
  <c r="T45" i="4"/>
  <c r="R45" i="4"/>
  <c r="P45" i="4"/>
  <c r="N45" i="4"/>
  <c r="L45" i="4"/>
  <c r="T44" i="4"/>
  <c r="R44" i="4"/>
  <c r="P44" i="4"/>
  <c r="N44" i="4"/>
  <c r="L44" i="4"/>
  <c r="T43" i="4"/>
  <c r="R43" i="4"/>
  <c r="P43" i="4"/>
  <c r="N43" i="4"/>
  <c r="L43" i="4"/>
  <c r="T42" i="4"/>
  <c r="R42" i="4"/>
  <c r="P42" i="4"/>
  <c r="N42" i="4"/>
  <c r="L42" i="4"/>
  <c r="T41" i="4"/>
  <c r="R41" i="4"/>
  <c r="P41" i="4"/>
  <c r="N41" i="4"/>
  <c r="L41" i="4"/>
  <c r="T40" i="4"/>
  <c r="R40" i="4"/>
  <c r="P40" i="4"/>
  <c r="N40" i="4"/>
  <c r="L40" i="4"/>
  <c r="T39" i="4"/>
  <c r="R39" i="4"/>
  <c r="P39" i="4"/>
  <c r="N39" i="4"/>
  <c r="L39" i="4"/>
  <c r="T38" i="4"/>
  <c r="R38" i="4"/>
  <c r="P38" i="4"/>
  <c r="N38" i="4"/>
  <c r="L38" i="4"/>
  <c r="T37" i="4"/>
  <c r="R37" i="4"/>
  <c r="P37" i="4"/>
  <c r="N37" i="4"/>
  <c r="L37" i="4"/>
  <c r="T36" i="4"/>
  <c r="R36" i="4"/>
  <c r="P36" i="4"/>
  <c r="N36" i="4"/>
  <c r="L36" i="4"/>
  <c r="T35" i="4"/>
  <c r="R35" i="4"/>
  <c r="P35" i="4"/>
  <c r="N35" i="4"/>
  <c r="L35" i="4"/>
  <c r="T34" i="4"/>
  <c r="R34" i="4"/>
  <c r="P34" i="4"/>
  <c r="N34" i="4"/>
  <c r="L34" i="4"/>
  <c r="T33" i="4"/>
  <c r="R33" i="4"/>
  <c r="P33" i="4"/>
  <c r="N33" i="4"/>
  <c r="L33" i="4"/>
  <c r="T32" i="4"/>
  <c r="R32" i="4"/>
  <c r="P32" i="4"/>
  <c r="N32" i="4"/>
  <c r="L32" i="4"/>
  <c r="T31" i="4"/>
  <c r="R31" i="4"/>
  <c r="P31" i="4"/>
  <c r="N31" i="4"/>
  <c r="L31" i="4"/>
  <c r="T30" i="4"/>
  <c r="R30" i="4"/>
  <c r="P30" i="4"/>
  <c r="N30" i="4"/>
  <c r="L30" i="4"/>
  <c r="T29" i="4"/>
  <c r="R29" i="4"/>
  <c r="P29" i="4"/>
  <c r="N29" i="4"/>
  <c r="L29" i="4"/>
  <c r="T28" i="4"/>
  <c r="R28" i="4"/>
  <c r="P28" i="4"/>
  <c r="N28" i="4"/>
  <c r="L28" i="4"/>
  <c r="T27" i="4"/>
  <c r="R27" i="4"/>
  <c r="P27" i="4"/>
  <c r="N27" i="4"/>
  <c r="L27" i="4"/>
  <c r="T26" i="4"/>
  <c r="R26" i="4"/>
  <c r="P26" i="4"/>
  <c r="N26" i="4"/>
  <c r="L26" i="4"/>
  <c r="T25" i="4"/>
  <c r="R25" i="4"/>
  <c r="P25" i="4"/>
  <c r="N25" i="4"/>
  <c r="L25" i="4"/>
  <c r="T24" i="4"/>
  <c r="R24" i="4"/>
  <c r="P24" i="4"/>
  <c r="N24" i="4"/>
  <c r="L24" i="4"/>
  <c r="T23" i="4"/>
  <c r="R23" i="4"/>
  <c r="P23" i="4"/>
  <c r="N23" i="4"/>
  <c r="L23" i="4"/>
  <c r="T22" i="4"/>
  <c r="R22" i="4"/>
  <c r="P22" i="4"/>
  <c r="N22" i="4"/>
  <c r="L22" i="4"/>
  <c r="T21" i="4"/>
  <c r="R21" i="4"/>
  <c r="P21" i="4"/>
  <c r="N21" i="4"/>
  <c r="L21" i="4"/>
  <c r="T20" i="4"/>
  <c r="R20" i="4"/>
  <c r="P20" i="4"/>
  <c r="N20" i="4"/>
  <c r="L20" i="4"/>
  <c r="T19" i="4"/>
  <c r="R19" i="4"/>
  <c r="P19" i="4"/>
  <c r="N19" i="4"/>
  <c r="L19" i="4"/>
  <c r="T18" i="4"/>
  <c r="R18" i="4"/>
  <c r="P18" i="4"/>
  <c r="N18" i="4"/>
  <c r="L18" i="4"/>
  <c r="T17" i="4"/>
  <c r="R17" i="4"/>
  <c r="P17" i="4"/>
  <c r="N17" i="4"/>
  <c r="L17" i="4"/>
  <c r="T16" i="4"/>
  <c r="R16" i="4"/>
  <c r="P16" i="4"/>
  <c r="N16" i="4"/>
  <c r="L16" i="4"/>
  <c r="T15" i="4"/>
  <c r="R15" i="4"/>
  <c r="P15" i="4"/>
  <c r="N15" i="4"/>
  <c r="L15" i="4"/>
  <c r="T14" i="4"/>
  <c r="R14" i="4"/>
  <c r="P14" i="4"/>
  <c r="N14" i="4"/>
  <c r="L14" i="4"/>
  <c r="T13" i="4"/>
  <c r="R13" i="4"/>
  <c r="P13" i="4"/>
  <c r="N13" i="4"/>
  <c r="L13" i="4"/>
  <c r="T12" i="4"/>
  <c r="R12" i="4"/>
  <c r="P12" i="4"/>
  <c r="N12" i="4"/>
  <c r="L12" i="4"/>
  <c r="T11" i="4"/>
  <c r="R11" i="4"/>
  <c r="P11" i="4"/>
  <c r="N11" i="4"/>
  <c r="L11" i="4"/>
  <c r="T10" i="4"/>
  <c r="R10" i="4"/>
  <c r="P10" i="4"/>
  <c r="N10" i="4"/>
  <c r="L10" i="4"/>
  <c r="T9" i="4"/>
  <c r="R9" i="4"/>
  <c r="P9" i="4"/>
  <c r="N9" i="4"/>
  <c r="L9" i="4"/>
  <c r="T8" i="4"/>
  <c r="R8" i="4"/>
  <c r="P8" i="4"/>
  <c r="N8" i="4"/>
  <c r="L8" i="4"/>
  <c r="T7" i="4"/>
  <c r="R7" i="4"/>
  <c r="P7" i="4"/>
  <c r="N7" i="4"/>
  <c r="L7" i="4"/>
  <c r="T6" i="4"/>
  <c r="R6" i="4"/>
  <c r="P6" i="4"/>
  <c r="N6" i="4"/>
  <c r="L6" i="4"/>
  <c r="T5" i="4"/>
  <c r="R5" i="4"/>
  <c r="P5" i="4"/>
  <c r="N5" i="4"/>
  <c r="L5" i="4"/>
  <c r="J205" i="4"/>
  <c r="H205" i="4"/>
  <c r="F205" i="4"/>
  <c r="D205" i="4"/>
  <c r="B205" i="4"/>
  <c r="J204" i="4"/>
  <c r="H204" i="4"/>
  <c r="F204" i="4"/>
  <c r="D204" i="4"/>
  <c r="B204" i="4"/>
  <c r="J203" i="4"/>
  <c r="H203" i="4"/>
  <c r="F203" i="4"/>
  <c r="D203" i="4"/>
  <c r="B203" i="4"/>
  <c r="J202" i="4"/>
  <c r="H202" i="4"/>
  <c r="F202" i="4"/>
  <c r="D202" i="4"/>
  <c r="B202" i="4"/>
  <c r="J201" i="4"/>
  <c r="H201" i="4"/>
  <c r="F201" i="4"/>
  <c r="D201" i="4"/>
  <c r="B201" i="4"/>
  <c r="J200" i="4"/>
  <c r="H200" i="4"/>
  <c r="F200" i="4"/>
  <c r="D200" i="4"/>
  <c r="B200" i="4"/>
  <c r="J199" i="4"/>
  <c r="H199" i="4"/>
  <c r="F199" i="4"/>
  <c r="D199" i="4"/>
  <c r="B199" i="4"/>
  <c r="J198" i="4"/>
  <c r="H198" i="4"/>
  <c r="F198" i="4"/>
  <c r="D198" i="4"/>
  <c r="B198" i="4"/>
  <c r="J197" i="4"/>
  <c r="H197" i="4"/>
  <c r="F197" i="4"/>
  <c r="D197" i="4"/>
  <c r="B197" i="4"/>
  <c r="J196" i="4"/>
  <c r="H196" i="4"/>
  <c r="F196" i="4"/>
  <c r="D196" i="4"/>
  <c r="B196" i="4"/>
  <c r="J195" i="4"/>
  <c r="H195" i="4"/>
  <c r="F195" i="4"/>
  <c r="D195" i="4"/>
  <c r="B195" i="4"/>
  <c r="J194" i="4"/>
  <c r="H194" i="4"/>
  <c r="F194" i="4"/>
  <c r="D194" i="4"/>
  <c r="B194" i="4"/>
  <c r="J193" i="4"/>
  <c r="H193" i="4"/>
  <c r="F193" i="4"/>
  <c r="D193" i="4"/>
  <c r="B193" i="4"/>
  <c r="J192" i="4"/>
  <c r="H192" i="4"/>
  <c r="F192" i="4"/>
  <c r="D192" i="4"/>
  <c r="B192" i="4"/>
  <c r="J191" i="4"/>
  <c r="H191" i="4"/>
  <c r="F191" i="4"/>
  <c r="D191" i="4"/>
  <c r="B191" i="4"/>
  <c r="J190" i="4"/>
  <c r="H190" i="4"/>
  <c r="F190" i="4"/>
  <c r="D190" i="4"/>
  <c r="B190" i="4"/>
  <c r="J189" i="4"/>
  <c r="H189" i="4"/>
  <c r="F189" i="4"/>
  <c r="D189" i="4"/>
  <c r="B189" i="4"/>
  <c r="J188" i="4"/>
  <c r="H188" i="4"/>
  <c r="F188" i="4"/>
  <c r="D188" i="4"/>
  <c r="B188" i="4"/>
  <c r="J187" i="4"/>
  <c r="H187" i="4"/>
  <c r="F187" i="4"/>
  <c r="D187" i="4"/>
  <c r="B187" i="4"/>
  <c r="J186" i="4"/>
  <c r="H186" i="4"/>
  <c r="F186" i="4"/>
  <c r="D186" i="4"/>
  <c r="B186" i="4"/>
  <c r="J185" i="4"/>
  <c r="H185" i="4"/>
  <c r="F185" i="4"/>
  <c r="D185" i="4"/>
  <c r="B185" i="4"/>
  <c r="J184" i="4"/>
  <c r="H184" i="4"/>
  <c r="F184" i="4"/>
  <c r="D184" i="4"/>
  <c r="B184" i="4"/>
  <c r="J183" i="4"/>
  <c r="H183" i="4"/>
  <c r="F183" i="4"/>
  <c r="D183" i="4"/>
  <c r="B183" i="4"/>
  <c r="J182" i="4"/>
  <c r="H182" i="4"/>
  <c r="F182" i="4"/>
  <c r="D182" i="4"/>
  <c r="B182" i="4"/>
  <c r="J181" i="4"/>
  <c r="H181" i="4"/>
  <c r="F181" i="4"/>
  <c r="D181" i="4"/>
  <c r="B181" i="4"/>
  <c r="J180" i="4"/>
  <c r="H180" i="4"/>
  <c r="F180" i="4"/>
  <c r="D180" i="4"/>
  <c r="B180" i="4"/>
  <c r="J179" i="4"/>
  <c r="H179" i="4"/>
  <c r="F179" i="4"/>
  <c r="D179" i="4"/>
  <c r="B179" i="4"/>
  <c r="J178" i="4"/>
  <c r="H178" i="4"/>
  <c r="F178" i="4"/>
  <c r="D178" i="4"/>
  <c r="B178" i="4"/>
  <c r="J177" i="4"/>
  <c r="H177" i="4"/>
  <c r="F177" i="4"/>
  <c r="D177" i="4"/>
  <c r="B177" i="4"/>
  <c r="J176" i="4"/>
  <c r="H176" i="4"/>
  <c r="F176" i="4"/>
  <c r="D176" i="4"/>
  <c r="B176" i="4"/>
  <c r="J175" i="4"/>
  <c r="H175" i="4"/>
  <c r="F175" i="4"/>
  <c r="D175" i="4"/>
  <c r="B175" i="4"/>
  <c r="J174" i="4"/>
  <c r="H174" i="4"/>
  <c r="F174" i="4"/>
  <c r="D174" i="4"/>
  <c r="B174" i="4"/>
  <c r="J173" i="4"/>
  <c r="H173" i="4"/>
  <c r="F173" i="4"/>
  <c r="D173" i="4"/>
  <c r="B173" i="4"/>
  <c r="J172" i="4"/>
  <c r="H172" i="4"/>
  <c r="F172" i="4"/>
  <c r="D172" i="4"/>
  <c r="B172" i="4"/>
  <c r="J171" i="4"/>
  <c r="H171" i="4"/>
  <c r="F171" i="4"/>
  <c r="D171" i="4"/>
  <c r="B171" i="4"/>
  <c r="J170" i="4"/>
  <c r="H170" i="4"/>
  <c r="F170" i="4"/>
  <c r="D170" i="4"/>
  <c r="B170" i="4"/>
  <c r="J169" i="4"/>
  <c r="H169" i="4"/>
  <c r="F169" i="4"/>
  <c r="D169" i="4"/>
  <c r="B169" i="4"/>
  <c r="J168" i="4"/>
  <c r="H168" i="4"/>
  <c r="F168" i="4"/>
  <c r="D168" i="4"/>
  <c r="B168" i="4"/>
  <c r="J167" i="4"/>
  <c r="H167" i="4"/>
  <c r="F167" i="4"/>
  <c r="D167" i="4"/>
  <c r="B167" i="4"/>
  <c r="J166" i="4"/>
  <c r="H166" i="4"/>
  <c r="F166" i="4"/>
  <c r="D166" i="4"/>
  <c r="B166" i="4"/>
  <c r="J165" i="4"/>
  <c r="H165" i="4"/>
  <c r="F165" i="4"/>
  <c r="D165" i="4"/>
  <c r="B165" i="4"/>
  <c r="J164" i="4"/>
  <c r="H164" i="4"/>
  <c r="F164" i="4"/>
  <c r="D164" i="4"/>
  <c r="B164" i="4"/>
  <c r="J163" i="4"/>
  <c r="H163" i="4"/>
  <c r="F163" i="4"/>
  <c r="D163" i="4"/>
  <c r="B163" i="4"/>
  <c r="J162" i="4"/>
  <c r="H162" i="4"/>
  <c r="F162" i="4"/>
  <c r="D162" i="4"/>
  <c r="B162" i="4"/>
  <c r="J161" i="4"/>
  <c r="H161" i="4"/>
  <c r="F161" i="4"/>
  <c r="D161" i="4"/>
  <c r="B161" i="4"/>
  <c r="J160" i="4"/>
  <c r="H160" i="4"/>
  <c r="F160" i="4"/>
  <c r="D160" i="4"/>
  <c r="B160" i="4"/>
  <c r="J159" i="4"/>
  <c r="H159" i="4"/>
  <c r="F159" i="4"/>
  <c r="D159" i="4"/>
  <c r="B159" i="4"/>
  <c r="J158" i="4"/>
  <c r="H158" i="4"/>
  <c r="F158" i="4"/>
  <c r="D158" i="4"/>
  <c r="B158" i="4"/>
  <c r="J157" i="4"/>
  <c r="H157" i="4"/>
  <c r="F157" i="4"/>
  <c r="D157" i="4"/>
  <c r="B157" i="4"/>
  <c r="J156" i="4"/>
  <c r="H156" i="4"/>
  <c r="F156" i="4"/>
  <c r="D156" i="4"/>
  <c r="B156" i="4"/>
  <c r="J155" i="4"/>
  <c r="H155" i="4"/>
  <c r="F155" i="4"/>
  <c r="D155" i="4"/>
  <c r="B155" i="4"/>
  <c r="J154" i="4"/>
  <c r="H154" i="4"/>
  <c r="F154" i="4"/>
  <c r="D154" i="4"/>
  <c r="B154" i="4"/>
  <c r="J153" i="4"/>
  <c r="H153" i="4"/>
  <c r="F153" i="4"/>
  <c r="D153" i="4"/>
  <c r="B153" i="4"/>
  <c r="J152" i="4"/>
  <c r="H152" i="4"/>
  <c r="F152" i="4"/>
  <c r="D152" i="4"/>
  <c r="B152" i="4"/>
  <c r="J151" i="4"/>
  <c r="H151" i="4"/>
  <c r="F151" i="4"/>
  <c r="D151" i="4"/>
  <c r="B151" i="4"/>
  <c r="J150" i="4"/>
  <c r="H150" i="4"/>
  <c r="F150" i="4"/>
  <c r="D150" i="4"/>
  <c r="B150" i="4"/>
  <c r="J149" i="4"/>
  <c r="H149" i="4"/>
  <c r="F149" i="4"/>
  <c r="D149" i="4"/>
  <c r="B149" i="4"/>
  <c r="J148" i="4"/>
  <c r="H148" i="4"/>
  <c r="F148" i="4"/>
  <c r="D148" i="4"/>
  <c r="B148" i="4"/>
  <c r="J147" i="4"/>
  <c r="H147" i="4"/>
  <c r="F147" i="4"/>
  <c r="D147" i="4"/>
  <c r="B147" i="4"/>
  <c r="J146" i="4"/>
  <c r="H146" i="4"/>
  <c r="F146" i="4"/>
  <c r="D146" i="4"/>
  <c r="B146" i="4"/>
  <c r="J145" i="4"/>
  <c r="H145" i="4"/>
  <c r="F145" i="4"/>
  <c r="D145" i="4"/>
  <c r="B145" i="4"/>
  <c r="J144" i="4"/>
  <c r="H144" i="4"/>
  <c r="F144" i="4"/>
  <c r="D144" i="4"/>
  <c r="B144" i="4"/>
  <c r="J143" i="4"/>
  <c r="H143" i="4"/>
  <c r="F143" i="4"/>
  <c r="D143" i="4"/>
  <c r="B143" i="4"/>
  <c r="J142" i="4"/>
  <c r="H142" i="4"/>
  <c r="F142" i="4"/>
  <c r="D142" i="4"/>
  <c r="B142" i="4"/>
  <c r="J141" i="4"/>
  <c r="H141" i="4"/>
  <c r="F141" i="4"/>
  <c r="D141" i="4"/>
  <c r="B141" i="4"/>
  <c r="J140" i="4"/>
  <c r="H140" i="4"/>
  <c r="F140" i="4"/>
  <c r="D140" i="4"/>
  <c r="B140" i="4"/>
  <c r="J139" i="4"/>
  <c r="H139" i="4"/>
  <c r="F139" i="4"/>
  <c r="D139" i="4"/>
  <c r="B139" i="4"/>
  <c r="J138" i="4"/>
  <c r="H138" i="4"/>
  <c r="F138" i="4"/>
  <c r="D138" i="4"/>
  <c r="B138" i="4"/>
  <c r="J137" i="4"/>
  <c r="H137" i="4"/>
  <c r="F137" i="4"/>
  <c r="D137" i="4"/>
  <c r="B137" i="4"/>
  <c r="J136" i="4"/>
  <c r="H136" i="4"/>
  <c r="F136" i="4"/>
  <c r="D136" i="4"/>
  <c r="B136" i="4"/>
  <c r="J135" i="4"/>
  <c r="H135" i="4"/>
  <c r="F135" i="4"/>
  <c r="D135" i="4"/>
  <c r="B135" i="4"/>
  <c r="J134" i="4"/>
  <c r="H134" i="4"/>
  <c r="F134" i="4"/>
  <c r="D134" i="4"/>
  <c r="B134" i="4"/>
  <c r="J133" i="4"/>
  <c r="H133" i="4"/>
  <c r="F133" i="4"/>
  <c r="D133" i="4"/>
  <c r="B133" i="4"/>
  <c r="J132" i="4"/>
  <c r="H132" i="4"/>
  <c r="F132" i="4"/>
  <c r="D132" i="4"/>
  <c r="B132" i="4"/>
  <c r="J131" i="4"/>
  <c r="H131" i="4"/>
  <c r="F131" i="4"/>
  <c r="D131" i="4"/>
  <c r="B131" i="4"/>
  <c r="J130" i="4"/>
  <c r="H130" i="4"/>
  <c r="F130" i="4"/>
  <c r="D130" i="4"/>
  <c r="B130" i="4"/>
  <c r="J129" i="4"/>
  <c r="H129" i="4"/>
  <c r="F129" i="4"/>
  <c r="D129" i="4"/>
  <c r="B129" i="4"/>
  <c r="J128" i="4"/>
  <c r="H128" i="4"/>
  <c r="F128" i="4"/>
  <c r="D128" i="4"/>
  <c r="B128" i="4"/>
  <c r="J127" i="4"/>
  <c r="H127" i="4"/>
  <c r="F127" i="4"/>
  <c r="D127" i="4"/>
  <c r="B127" i="4"/>
  <c r="J126" i="4"/>
  <c r="H126" i="4"/>
  <c r="F126" i="4"/>
  <c r="D126" i="4"/>
  <c r="B126" i="4"/>
  <c r="J125" i="4"/>
  <c r="H125" i="4"/>
  <c r="F125" i="4"/>
  <c r="D125" i="4"/>
  <c r="B125" i="4"/>
  <c r="J124" i="4"/>
  <c r="H124" i="4"/>
  <c r="F124" i="4"/>
  <c r="D124" i="4"/>
  <c r="B124" i="4"/>
  <c r="J123" i="4"/>
  <c r="H123" i="4"/>
  <c r="F123" i="4"/>
  <c r="D123" i="4"/>
  <c r="B123" i="4"/>
  <c r="J122" i="4"/>
  <c r="H122" i="4"/>
  <c r="F122" i="4"/>
  <c r="D122" i="4"/>
  <c r="B122" i="4"/>
  <c r="J121" i="4"/>
  <c r="H121" i="4"/>
  <c r="F121" i="4"/>
  <c r="D121" i="4"/>
  <c r="B121" i="4"/>
  <c r="J120" i="4"/>
  <c r="H120" i="4"/>
  <c r="F120" i="4"/>
  <c r="D120" i="4"/>
  <c r="B120" i="4"/>
  <c r="J119" i="4"/>
  <c r="H119" i="4"/>
  <c r="F119" i="4"/>
  <c r="D119" i="4"/>
  <c r="B119" i="4"/>
  <c r="J118" i="4"/>
  <c r="H118" i="4"/>
  <c r="F118" i="4"/>
  <c r="D118" i="4"/>
  <c r="B118" i="4"/>
  <c r="J117" i="4"/>
  <c r="H117" i="4"/>
  <c r="F117" i="4"/>
  <c r="D117" i="4"/>
  <c r="B117" i="4"/>
  <c r="J116" i="4"/>
  <c r="H116" i="4"/>
  <c r="F116" i="4"/>
  <c r="D116" i="4"/>
  <c r="B116" i="4"/>
  <c r="J115" i="4"/>
  <c r="H115" i="4"/>
  <c r="F115" i="4"/>
  <c r="D115" i="4"/>
  <c r="B115" i="4"/>
  <c r="J114" i="4"/>
  <c r="H114" i="4"/>
  <c r="F114" i="4"/>
  <c r="D114" i="4"/>
  <c r="B114" i="4"/>
  <c r="J113" i="4"/>
  <c r="H113" i="4"/>
  <c r="F113" i="4"/>
  <c r="D113" i="4"/>
  <c r="B113" i="4"/>
  <c r="J112" i="4"/>
  <c r="H112" i="4"/>
  <c r="F112" i="4"/>
  <c r="D112" i="4"/>
  <c r="B112" i="4"/>
  <c r="J111" i="4"/>
  <c r="H111" i="4"/>
  <c r="F111" i="4"/>
  <c r="D111" i="4"/>
  <c r="B111" i="4"/>
  <c r="J110" i="4"/>
  <c r="H110" i="4"/>
  <c r="F110" i="4"/>
  <c r="D110" i="4"/>
  <c r="B110" i="4"/>
  <c r="J109" i="4"/>
  <c r="H109" i="4"/>
  <c r="F109" i="4"/>
  <c r="D109" i="4"/>
  <c r="B109" i="4"/>
  <c r="J108" i="4"/>
  <c r="H108" i="4"/>
  <c r="F108" i="4"/>
  <c r="D108" i="4"/>
  <c r="B108" i="4"/>
  <c r="J107" i="4"/>
  <c r="H107" i="4"/>
  <c r="F107" i="4"/>
  <c r="D107" i="4"/>
  <c r="B107" i="4"/>
  <c r="J106" i="4"/>
  <c r="H106" i="4"/>
  <c r="F106" i="4"/>
  <c r="D106" i="4"/>
  <c r="B106" i="4"/>
  <c r="J105" i="4"/>
  <c r="H105" i="4"/>
  <c r="F105" i="4"/>
  <c r="D105" i="4"/>
  <c r="B105" i="4"/>
  <c r="J104" i="4"/>
  <c r="H104" i="4"/>
  <c r="F104" i="4"/>
  <c r="D104" i="4"/>
  <c r="B104" i="4"/>
  <c r="J103" i="4"/>
  <c r="H103" i="4"/>
  <c r="F103" i="4"/>
  <c r="D103" i="4"/>
  <c r="B103" i="4"/>
  <c r="J102" i="4"/>
  <c r="H102" i="4"/>
  <c r="F102" i="4"/>
  <c r="D102" i="4"/>
  <c r="B102" i="4"/>
  <c r="J101" i="4"/>
  <c r="H101" i="4"/>
  <c r="F101" i="4"/>
  <c r="D101" i="4"/>
  <c r="B101" i="4"/>
  <c r="J100" i="4"/>
  <c r="H100" i="4"/>
  <c r="F100" i="4"/>
  <c r="D100" i="4"/>
  <c r="B100" i="4"/>
  <c r="J99" i="4"/>
  <c r="H99" i="4"/>
  <c r="F99" i="4"/>
  <c r="D99" i="4"/>
  <c r="B99" i="4"/>
  <c r="J98" i="4"/>
  <c r="H98" i="4"/>
  <c r="F98" i="4"/>
  <c r="D98" i="4"/>
  <c r="B98" i="4"/>
  <c r="J97" i="4"/>
  <c r="H97" i="4"/>
  <c r="F97" i="4"/>
  <c r="D97" i="4"/>
  <c r="B97" i="4"/>
  <c r="J96" i="4"/>
  <c r="H96" i="4"/>
  <c r="F96" i="4"/>
  <c r="D96" i="4"/>
  <c r="B96" i="4"/>
  <c r="J95" i="4"/>
  <c r="H95" i="4"/>
  <c r="F95" i="4"/>
  <c r="D95" i="4"/>
  <c r="B95" i="4"/>
  <c r="J94" i="4"/>
  <c r="H94" i="4"/>
  <c r="F94" i="4"/>
  <c r="D94" i="4"/>
  <c r="B94" i="4"/>
  <c r="J93" i="4"/>
  <c r="H93" i="4"/>
  <c r="F93" i="4"/>
  <c r="D93" i="4"/>
  <c r="B93" i="4"/>
  <c r="J92" i="4"/>
  <c r="H92" i="4"/>
  <c r="F92" i="4"/>
  <c r="D92" i="4"/>
  <c r="B92" i="4"/>
  <c r="J91" i="4"/>
  <c r="H91" i="4"/>
  <c r="F91" i="4"/>
  <c r="D91" i="4"/>
  <c r="B91" i="4"/>
  <c r="J90" i="4"/>
  <c r="H90" i="4"/>
  <c r="F90" i="4"/>
  <c r="D90" i="4"/>
  <c r="B90" i="4"/>
  <c r="J89" i="4"/>
  <c r="H89" i="4"/>
  <c r="F89" i="4"/>
  <c r="D89" i="4"/>
  <c r="B89" i="4"/>
  <c r="J88" i="4"/>
  <c r="H88" i="4"/>
  <c r="F88" i="4"/>
  <c r="D88" i="4"/>
  <c r="B88" i="4"/>
  <c r="J87" i="4"/>
  <c r="H87" i="4"/>
  <c r="F87" i="4"/>
  <c r="D87" i="4"/>
  <c r="B87" i="4"/>
  <c r="J86" i="4"/>
  <c r="H86" i="4"/>
  <c r="F86" i="4"/>
  <c r="D86" i="4"/>
  <c r="B86" i="4"/>
  <c r="J85" i="4"/>
  <c r="H85" i="4"/>
  <c r="F85" i="4"/>
  <c r="D85" i="4"/>
  <c r="B85" i="4"/>
  <c r="J84" i="4"/>
  <c r="H84" i="4"/>
  <c r="F84" i="4"/>
  <c r="D84" i="4"/>
  <c r="B84" i="4"/>
  <c r="J83" i="4"/>
  <c r="H83" i="4"/>
  <c r="F83" i="4"/>
  <c r="D83" i="4"/>
  <c r="B83" i="4"/>
  <c r="J82" i="4"/>
  <c r="H82" i="4"/>
  <c r="F82" i="4"/>
  <c r="D82" i="4"/>
  <c r="B82" i="4"/>
  <c r="J81" i="4"/>
  <c r="H81" i="4"/>
  <c r="F81" i="4"/>
  <c r="D81" i="4"/>
  <c r="B81" i="4"/>
  <c r="J80" i="4"/>
  <c r="H80" i="4"/>
  <c r="F80" i="4"/>
  <c r="D80" i="4"/>
  <c r="B80" i="4"/>
  <c r="J79" i="4"/>
  <c r="H79" i="4"/>
  <c r="F79" i="4"/>
  <c r="D79" i="4"/>
  <c r="B79" i="4"/>
  <c r="J78" i="4"/>
  <c r="H78" i="4"/>
  <c r="F78" i="4"/>
  <c r="D78" i="4"/>
  <c r="B78" i="4"/>
  <c r="J77" i="4"/>
  <c r="H77" i="4"/>
  <c r="F77" i="4"/>
  <c r="D77" i="4"/>
  <c r="B77" i="4"/>
  <c r="J76" i="4"/>
  <c r="H76" i="4"/>
  <c r="F76" i="4"/>
  <c r="D76" i="4"/>
  <c r="B76" i="4"/>
  <c r="J75" i="4"/>
  <c r="H75" i="4"/>
  <c r="F75" i="4"/>
  <c r="D75" i="4"/>
  <c r="B75" i="4"/>
  <c r="J74" i="4"/>
  <c r="H74" i="4"/>
  <c r="F74" i="4"/>
  <c r="D74" i="4"/>
  <c r="B74" i="4"/>
  <c r="J73" i="4"/>
  <c r="H73" i="4"/>
  <c r="F73" i="4"/>
  <c r="D73" i="4"/>
  <c r="B73" i="4"/>
  <c r="J72" i="4"/>
  <c r="H72" i="4"/>
  <c r="F72" i="4"/>
  <c r="D72" i="4"/>
  <c r="B72" i="4"/>
  <c r="J71" i="4"/>
  <c r="H71" i="4"/>
  <c r="F71" i="4"/>
  <c r="D71" i="4"/>
  <c r="B71" i="4"/>
  <c r="J70" i="4"/>
  <c r="H70" i="4"/>
  <c r="F70" i="4"/>
  <c r="D70" i="4"/>
  <c r="B70" i="4"/>
  <c r="J69" i="4"/>
  <c r="H69" i="4"/>
  <c r="F69" i="4"/>
  <c r="D69" i="4"/>
  <c r="B69" i="4"/>
  <c r="J68" i="4"/>
  <c r="H68" i="4"/>
  <c r="F68" i="4"/>
  <c r="D68" i="4"/>
  <c r="B68" i="4"/>
  <c r="J67" i="4"/>
  <c r="H67" i="4"/>
  <c r="F67" i="4"/>
  <c r="D67" i="4"/>
  <c r="B67" i="4"/>
  <c r="J66" i="4"/>
  <c r="H66" i="4"/>
  <c r="F66" i="4"/>
  <c r="D66" i="4"/>
  <c r="B66" i="4"/>
  <c r="J65" i="4"/>
  <c r="H65" i="4"/>
  <c r="F65" i="4"/>
  <c r="D65" i="4"/>
  <c r="B65" i="4"/>
  <c r="J64" i="4"/>
  <c r="H64" i="4"/>
  <c r="F64" i="4"/>
  <c r="D64" i="4"/>
  <c r="B64" i="4"/>
  <c r="J63" i="4"/>
  <c r="H63" i="4"/>
  <c r="F63" i="4"/>
  <c r="D63" i="4"/>
  <c r="B63" i="4"/>
  <c r="J62" i="4"/>
  <c r="H62" i="4"/>
  <c r="F62" i="4"/>
  <c r="D62" i="4"/>
  <c r="B62" i="4"/>
  <c r="J61" i="4"/>
  <c r="H61" i="4"/>
  <c r="F61" i="4"/>
  <c r="D61" i="4"/>
  <c r="B61" i="4"/>
  <c r="J60" i="4"/>
  <c r="H60" i="4"/>
  <c r="F60" i="4"/>
  <c r="D60" i="4"/>
  <c r="B60" i="4"/>
  <c r="J59" i="4"/>
  <c r="H59" i="4"/>
  <c r="F59" i="4"/>
  <c r="D59" i="4"/>
  <c r="B59" i="4"/>
  <c r="J58" i="4"/>
  <c r="H58" i="4"/>
  <c r="F58" i="4"/>
  <c r="D58" i="4"/>
  <c r="B58" i="4"/>
  <c r="J57" i="4"/>
  <c r="H57" i="4"/>
  <c r="F57" i="4"/>
  <c r="D57" i="4"/>
  <c r="B57" i="4"/>
  <c r="J56" i="4"/>
  <c r="H56" i="4"/>
  <c r="F56" i="4"/>
  <c r="D56" i="4"/>
  <c r="B56" i="4"/>
  <c r="J55" i="4"/>
  <c r="H55" i="4"/>
  <c r="F55" i="4"/>
  <c r="D55" i="4"/>
  <c r="B55" i="4"/>
  <c r="J54" i="4"/>
  <c r="H54" i="4"/>
  <c r="F54" i="4"/>
  <c r="D54" i="4"/>
  <c r="B54" i="4"/>
  <c r="J53" i="4"/>
  <c r="H53" i="4"/>
  <c r="F53" i="4"/>
  <c r="D53" i="4"/>
  <c r="B53" i="4"/>
  <c r="J52" i="4"/>
  <c r="H52" i="4"/>
  <c r="F52" i="4"/>
  <c r="D52" i="4"/>
  <c r="B52" i="4"/>
  <c r="J51" i="4"/>
  <c r="H51" i="4"/>
  <c r="F51" i="4"/>
  <c r="D51" i="4"/>
  <c r="B51" i="4"/>
  <c r="J50" i="4"/>
  <c r="H50" i="4"/>
  <c r="F50" i="4"/>
  <c r="D50" i="4"/>
  <c r="B50" i="4"/>
  <c r="J49" i="4"/>
  <c r="H49" i="4"/>
  <c r="F49" i="4"/>
  <c r="D49" i="4"/>
  <c r="B49" i="4"/>
  <c r="J48" i="4"/>
  <c r="H48" i="4"/>
  <c r="F48" i="4"/>
  <c r="D48" i="4"/>
  <c r="B48" i="4"/>
  <c r="J47" i="4"/>
  <c r="H47" i="4"/>
  <c r="F47" i="4"/>
  <c r="D47" i="4"/>
  <c r="B47" i="4"/>
  <c r="J46" i="4"/>
  <c r="H46" i="4"/>
  <c r="F46" i="4"/>
  <c r="D46" i="4"/>
  <c r="B46" i="4"/>
  <c r="J45" i="4"/>
  <c r="H45" i="4"/>
  <c r="F45" i="4"/>
  <c r="D45" i="4"/>
  <c r="B45" i="4"/>
  <c r="J44" i="4"/>
  <c r="H44" i="4"/>
  <c r="F44" i="4"/>
  <c r="D44" i="4"/>
  <c r="B44" i="4"/>
  <c r="J43" i="4"/>
  <c r="H43" i="4"/>
  <c r="F43" i="4"/>
  <c r="D43" i="4"/>
  <c r="B43" i="4"/>
  <c r="J42" i="4"/>
  <c r="H42" i="4"/>
  <c r="F42" i="4"/>
  <c r="D42" i="4"/>
  <c r="B42" i="4"/>
  <c r="J41" i="4"/>
  <c r="H41" i="4"/>
  <c r="F41" i="4"/>
  <c r="D41" i="4"/>
  <c r="B41" i="4"/>
  <c r="J40" i="4"/>
  <c r="H40" i="4"/>
  <c r="F40" i="4"/>
  <c r="D40" i="4"/>
  <c r="B40" i="4"/>
  <c r="J39" i="4"/>
  <c r="H39" i="4"/>
  <c r="F39" i="4"/>
  <c r="D39" i="4"/>
  <c r="B39" i="4"/>
  <c r="J38" i="4"/>
  <c r="H38" i="4"/>
  <c r="F38" i="4"/>
  <c r="D38" i="4"/>
  <c r="B38" i="4"/>
  <c r="J37" i="4"/>
  <c r="H37" i="4"/>
  <c r="F37" i="4"/>
  <c r="D37" i="4"/>
  <c r="B37" i="4"/>
  <c r="J36" i="4"/>
  <c r="H36" i="4"/>
  <c r="F36" i="4"/>
  <c r="D36" i="4"/>
  <c r="B36" i="4"/>
  <c r="J35" i="4"/>
  <c r="H35" i="4"/>
  <c r="F35" i="4"/>
  <c r="D35" i="4"/>
  <c r="B35" i="4"/>
  <c r="J34" i="4"/>
  <c r="H34" i="4"/>
  <c r="F34" i="4"/>
  <c r="D34" i="4"/>
  <c r="B34" i="4"/>
  <c r="J33" i="4"/>
  <c r="H33" i="4"/>
  <c r="F33" i="4"/>
  <c r="D33" i="4"/>
  <c r="B33" i="4"/>
  <c r="J32" i="4"/>
  <c r="H32" i="4"/>
  <c r="F32" i="4"/>
  <c r="D32" i="4"/>
  <c r="B32" i="4"/>
  <c r="J31" i="4"/>
  <c r="H31" i="4"/>
  <c r="F31" i="4"/>
  <c r="D31" i="4"/>
  <c r="B31" i="4"/>
  <c r="J30" i="4"/>
  <c r="H30" i="4"/>
  <c r="F30" i="4"/>
  <c r="D30" i="4"/>
  <c r="B30" i="4"/>
  <c r="J29" i="4"/>
  <c r="H29" i="4"/>
  <c r="F29" i="4"/>
  <c r="D29" i="4"/>
  <c r="B29" i="4"/>
  <c r="J28" i="4"/>
  <c r="H28" i="4"/>
  <c r="F28" i="4"/>
  <c r="D28" i="4"/>
  <c r="B28" i="4"/>
  <c r="J27" i="4"/>
  <c r="H27" i="4"/>
  <c r="F27" i="4"/>
  <c r="D27" i="4"/>
  <c r="B27" i="4"/>
  <c r="J26" i="4"/>
  <c r="H26" i="4"/>
  <c r="F26" i="4"/>
  <c r="D26" i="4"/>
  <c r="B26" i="4"/>
  <c r="J25" i="4"/>
  <c r="H25" i="4"/>
  <c r="F25" i="4"/>
  <c r="D25" i="4"/>
  <c r="B25" i="4"/>
  <c r="J24" i="4"/>
  <c r="H24" i="4"/>
  <c r="F24" i="4"/>
  <c r="D24" i="4"/>
  <c r="B24" i="4"/>
  <c r="J23" i="4"/>
  <c r="H23" i="4"/>
  <c r="F23" i="4"/>
  <c r="D23" i="4"/>
  <c r="B23" i="4"/>
  <c r="J22" i="4"/>
  <c r="H22" i="4"/>
  <c r="F22" i="4"/>
  <c r="D22" i="4"/>
  <c r="B22" i="4"/>
  <c r="J21" i="4"/>
  <c r="H21" i="4"/>
  <c r="F21" i="4"/>
  <c r="D21" i="4"/>
  <c r="B21" i="4"/>
  <c r="J20" i="4"/>
  <c r="H20" i="4"/>
  <c r="F20" i="4"/>
  <c r="D20" i="4"/>
  <c r="B20" i="4"/>
  <c r="J19" i="4"/>
  <c r="H19" i="4"/>
  <c r="F19" i="4"/>
  <c r="D19" i="4"/>
  <c r="B19" i="4"/>
  <c r="J18" i="4"/>
  <c r="H18" i="4"/>
  <c r="F18" i="4"/>
  <c r="D18" i="4"/>
  <c r="B18" i="4"/>
  <c r="J17" i="4"/>
  <c r="H17" i="4"/>
  <c r="F17" i="4"/>
  <c r="D17" i="4"/>
  <c r="B17" i="4"/>
  <c r="J16" i="4"/>
  <c r="H16" i="4"/>
  <c r="F16" i="4"/>
  <c r="D16" i="4"/>
  <c r="B16" i="4"/>
  <c r="J15" i="4"/>
  <c r="H15" i="4"/>
  <c r="F15" i="4"/>
  <c r="D15" i="4"/>
  <c r="B15" i="4"/>
  <c r="J14" i="4"/>
  <c r="H14" i="4"/>
  <c r="F14" i="4"/>
  <c r="D14" i="4"/>
  <c r="B14" i="4"/>
  <c r="J13" i="4"/>
  <c r="H13" i="4"/>
  <c r="F13" i="4"/>
  <c r="D13" i="4"/>
  <c r="B13" i="4"/>
  <c r="J12" i="4"/>
  <c r="H12" i="4"/>
  <c r="F12" i="4"/>
  <c r="D12" i="4"/>
  <c r="B12" i="4"/>
  <c r="J11" i="4"/>
  <c r="H11" i="4"/>
  <c r="F11" i="4"/>
  <c r="D11" i="4"/>
  <c r="B11" i="4"/>
  <c r="J10" i="4"/>
  <c r="H10" i="4"/>
  <c r="F10" i="4"/>
  <c r="D10" i="4"/>
  <c r="B10" i="4"/>
  <c r="J9" i="4"/>
  <c r="H9" i="4"/>
  <c r="F9" i="4"/>
  <c r="D9" i="4"/>
  <c r="B9" i="4"/>
  <c r="J8" i="4"/>
  <c r="H8" i="4"/>
  <c r="F8" i="4"/>
  <c r="D8" i="4"/>
  <c r="B8" i="4"/>
  <c r="J7" i="4"/>
  <c r="H7" i="4"/>
  <c r="F7" i="4"/>
  <c r="D7" i="4"/>
  <c r="B7" i="4"/>
  <c r="J6" i="4"/>
  <c r="H6" i="4"/>
  <c r="F6" i="4"/>
  <c r="D6" i="4"/>
  <c r="B6" i="4"/>
  <c r="J5" i="4"/>
  <c r="H5" i="4"/>
  <c r="F5" i="4"/>
  <c r="D5" i="4"/>
  <c r="B5" i="4"/>
  <c r="R204" i="8"/>
  <c r="R203" i="8"/>
  <c r="R202" i="8"/>
  <c r="R201" i="8"/>
  <c r="R200" i="8"/>
  <c r="R199" i="8"/>
  <c r="R198" i="8"/>
  <c r="R197" i="8"/>
  <c r="R196" i="8"/>
  <c r="R195" i="8"/>
  <c r="R194" i="8"/>
  <c r="R193" i="8"/>
  <c r="R192" i="8"/>
  <c r="R191" i="8"/>
  <c r="R190" i="8"/>
  <c r="R189" i="8"/>
  <c r="R188" i="8"/>
  <c r="R187" i="8"/>
  <c r="R186" i="8"/>
  <c r="R185" i="8"/>
  <c r="R184" i="8"/>
  <c r="R183" i="8"/>
  <c r="R182" i="8"/>
  <c r="R181" i="8"/>
  <c r="R180" i="8"/>
  <c r="R179" i="8"/>
  <c r="R178" i="8"/>
  <c r="R177" i="8"/>
  <c r="R176" i="8"/>
  <c r="R175" i="8"/>
  <c r="R174" i="8"/>
  <c r="R173" i="8"/>
  <c r="R172" i="8"/>
  <c r="R171" i="8"/>
  <c r="R170" i="8"/>
  <c r="R169" i="8"/>
  <c r="R168" i="8"/>
  <c r="R167" i="8"/>
  <c r="R166" i="8"/>
  <c r="R165" i="8"/>
  <c r="R164" i="8"/>
  <c r="R163" i="8"/>
  <c r="R162" i="8"/>
  <c r="R161" i="8"/>
  <c r="R160" i="8"/>
  <c r="R159" i="8"/>
  <c r="R158" i="8"/>
  <c r="R157" i="8"/>
  <c r="R156" i="8"/>
  <c r="R155" i="8"/>
  <c r="R154" i="8"/>
  <c r="R153" i="8"/>
  <c r="R152" i="8"/>
  <c r="R151" i="8"/>
  <c r="R150" i="8"/>
  <c r="R149" i="8"/>
  <c r="R148" i="8"/>
  <c r="R147" i="8"/>
  <c r="R146" i="8"/>
  <c r="R145" i="8"/>
  <c r="R144" i="8"/>
  <c r="R143" i="8"/>
  <c r="R142" i="8"/>
  <c r="R141" i="8"/>
  <c r="R140" i="8"/>
  <c r="R139" i="8"/>
  <c r="R138" i="8"/>
  <c r="R137" i="8"/>
  <c r="R136" i="8"/>
  <c r="R135" i="8"/>
  <c r="R134" i="8"/>
  <c r="R133" i="8"/>
  <c r="R132" i="8"/>
  <c r="R131" i="8"/>
  <c r="R130" i="8"/>
  <c r="R129" i="8"/>
  <c r="R128" i="8"/>
  <c r="R127" i="8"/>
  <c r="R126" i="8"/>
  <c r="R125" i="8"/>
  <c r="R124" i="8"/>
  <c r="R123" i="8"/>
  <c r="R122" i="8"/>
  <c r="R121" i="8"/>
  <c r="R120" i="8"/>
  <c r="R119" i="8"/>
  <c r="R118" i="8"/>
  <c r="R117" i="8"/>
  <c r="R116" i="8"/>
  <c r="R115" i="8"/>
  <c r="R114" i="8"/>
  <c r="R113" i="8"/>
  <c r="R112" i="8"/>
  <c r="R111" i="8"/>
  <c r="R110" i="8"/>
  <c r="R109" i="8"/>
  <c r="R108" i="8"/>
  <c r="R107" i="8"/>
  <c r="R106" i="8"/>
  <c r="R105" i="8"/>
  <c r="R104" i="8"/>
  <c r="R103" i="8"/>
  <c r="R102" i="8"/>
  <c r="R101" i="8"/>
  <c r="R100" i="8"/>
  <c r="R99" i="8"/>
  <c r="R98" i="8"/>
  <c r="R97" i="8"/>
  <c r="R96" i="8"/>
  <c r="R95" i="8"/>
  <c r="R94" i="8"/>
  <c r="R93" i="8"/>
  <c r="R92" i="8"/>
  <c r="R91" i="8"/>
  <c r="R90" i="8"/>
  <c r="R89" i="8"/>
  <c r="R88" i="8"/>
  <c r="R87" i="8"/>
  <c r="R86" i="8"/>
  <c r="R85" i="8"/>
  <c r="R84" i="8"/>
  <c r="R83" i="8"/>
  <c r="R82" i="8"/>
  <c r="R81" i="8"/>
  <c r="R80" i="8"/>
  <c r="R79" i="8"/>
  <c r="R78" i="8"/>
  <c r="R77" i="8"/>
  <c r="R76" i="8"/>
  <c r="R75" i="8"/>
  <c r="R74" i="8"/>
  <c r="R73" i="8"/>
  <c r="R72" i="8"/>
  <c r="R71" i="8"/>
  <c r="R70" i="8"/>
  <c r="R69" i="8"/>
  <c r="R68" i="8"/>
  <c r="R67" i="8"/>
  <c r="R66" i="8"/>
  <c r="R65" i="8"/>
  <c r="R64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R4" i="8"/>
  <c r="P3" i="4" l="1"/>
  <c r="H151" i="23"/>
  <c r="H343" i="23"/>
  <c r="H535" i="23"/>
  <c r="P31" i="20"/>
  <c r="AG169" i="18" s="1"/>
  <c r="P31" i="22"/>
  <c r="P223" i="21"/>
  <c r="H127" i="23"/>
  <c r="H319" i="23"/>
  <c r="AD180" i="18" s="1"/>
  <c r="H511" i="23"/>
  <c r="H103" i="23"/>
  <c r="H295" i="23"/>
  <c r="AC180" i="18" s="1"/>
  <c r="H487" i="23"/>
  <c r="H79" i="23"/>
  <c r="AD178" i="18" s="1"/>
  <c r="H271" i="23"/>
  <c r="AB180" i="18" s="1"/>
  <c r="H463" i="23"/>
  <c r="H55" i="23"/>
  <c r="AC178" i="18" s="1"/>
  <c r="H247" i="23"/>
  <c r="AA180" i="18" s="1"/>
  <c r="H223" i="23"/>
  <c r="H415" i="23"/>
  <c r="H7" i="23"/>
  <c r="AA178" i="18" s="1"/>
  <c r="H199" i="23"/>
  <c r="H391" i="23"/>
  <c r="AB181" i="18" s="1"/>
  <c r="H439" i="23"/>
  <c r="H31" i="23"/>
  <c r="AB178" i="18" s="1"/>
  <c r="H175" i="23"/>
  <c r="AC179" i="18" s="1"/>
  <c r="H367" i="23"/>
  <c r="H559" i="23"/>
  <c r="AD182" i="18" s="1"/>
  <c r="P151" i="21"/>
  <c r="AJ169" i="18" s="1"/>
  <c r="P487" i="21"/>
  <c r="P127" i="21"/>
  <c r="P295" i="21"/>
  <c r="P271" i="21"/>
  <c r="AJ170" i="18" s="1"/>
  <c r="P415" i="21"/>
  <c r="AK171" i="18" s="1"/>
  <c r="P247" i="21"/>
  <c r="AI170" i="18" s="1"/>
  <c r="H223" i="21"/>
  <c r="H271" i="21"/>
  <c r="AB170" i="18" s="1"/>
  <c r="H319" i="21"/>
  <c r="AD170" i="18" s="1"/>
  <c r="H247" i="21"/>
  <c r="AA170" i="18" s="1"/>
  <c r="H295" i="21"/>
  <c r="AJ3" i="7"/>
  <c r="J3" i="7"/>
  <c r="R3" i="4"/>
  <c r="T3" i="4"/>
  <c r="N3" i="4"/>
  <c r="D3" i="4"/>
  <c r="F3" i="4"/>
  <c r="H3" i="4"/>
  <c r="J3" i="4"/>
  <c r="AD181" i="18"/>
  <c r="AA181" i="18"/>
  <c r="P7" i="21"/>
  <c r="P199" i="21"/>
  <c r="AL169" i="18" s="1"/>
  <c r="P343" i="21"/>
  <c r="AH171" i="18" s="1"/>
  <c r="P535" i="21"/>
  <c r="AK172" i="18" s="1"/>
  <c r="P175" i="21"/>
  <c r="AK169" i="18" s="1"/>
  <c r="P511" i="21"/>
  <c r="AJ172" i="18" s="1"/>
  <c r="P463" i="21"/>
  <c r="AH172" i="18" s="1"/>
  <c r="P103" i="21"/>
  <c r="AH169" i="18" s="1"/>
  <c r="P439" i="21"/>
  <c r="P55" i="21"/>
  <c r="AK168" i="18" s="1"/>
  <c r="P391" i="21"/>
  <c r="AJ171" i="18" s="1"/>
  <c r="P79" i="21"/>
  <c r="AL168" i="18" s="1"/>
  <c r="P31" i="21"/>
  <c r="AJ168" i="18" s="1"/>
  <c r="P367" i="21"/>
  <c r="P559" i="21"/>
  <c r="AL172" i="18" s="1"/>
  <c r="H127" i="21"/>
  <c r="H175" i="21"/>
  <c r="AC169" i="18" s="1"/>
  <c r="H103" i="21"/>
  <c r="Z169" i="18" s="1"/>
  <c r="H151" i="21"/>
  <c r="AB169" i="18" s="1"/>
  <c r="H199" i="21"/>
  <c r="P103" i="22"/>
  <c r="AG182" i="18" s="1"/>
  <c r="H103" i="20"/>
  <c r="Y172" i="18" s="1"/>
  <c r="H79" i="20"/>
  <c r="Y171" i="18" s="1"/>
  <c r="H31" i="20"/>
  <c r="Y169" i="18" s="1"/>
  <c r="AB179" i="18"/>
  <c r="AA179" i="18"/>
  <c r="Z180" i="18"/>
  <c r="AB182" i="18"/>
  <c r="P79" i="22"/>
  <c r="AG181" i="18" s="1"/>
  <c r="H79" i="22"/>
  <c r="Y181" i="18" s="1"/>
  <c r="AI172" i="18"/>
  <c r="AH170" i="18"/>
  <c r="Z170" i="18"/>
  <c r="H367" i="21"/>
  <c r="AA171" i="18" s="1"/>
  <c r="H415" i="21"/>
  <c r="AC171" i="18" s="1"/>
  <c r="H463" i="21"/>
  <c r="Z172" i="18" s="1"/>
  <c r="H511" i="21"/>
  <c r="AB172" i="18" s="1"/>
  <c r="H559" i="21"/>
  <c r="AD172" i="18" s="1"/>
  <c r="AD169" i="18"/>
  <c r="H391" i="21"/>
  <c r="AB171" i="18" s="1"/>
  <c r="H439" i="21"/>
  <c r="AD171" i="18" s="1"/>
  <c r="H487" i="21"/>
  <c r="AA172" i="18" s="1"/>
  <c r="H535" i="21"/>
  <c r="AC172" i="18" s="1"/>
  <c r="P79" i="20"/>
  <c r="AG171" i="18" s="1"/>
  <c r="P103" i="20"/>
  <c r="AG172" i="18" s="1"/>
  <c r="AL181" i="18"/>
  <c r="AK182" i="18"/>
  <c r="AC182" i="18"/>
  <c r="AC181" i="18"/>
  <c r="AG170" i="18"/>
  <c r="AK180" i="18"/>
  <c r="AH182" i="18"/>
  <c r="AL182" i="18"/>
  <c r="AH180" i="18"/>
  <c r="AK181" i="18"/>
  <c r="AJ182" i="18"/>
  <c r="AG180" i="18"/>
  <c r="Y180" i="18"/>
  <c r="Y170" i="18"/>
  <c r="J105" i="7"/>
  <c r="AK178" i="18"/>
  <c r="AJ179" i="18"/>
  <c r="AI180" i="18"/>
  <c r="AH181" i="18"/>
  <c r="Y179" i="18"/>
  <c r="AK179" i="18"/>
  <c r="AI181" i="18"/>
  <c r="AL178" i="18"/>
  <c r="AJ180" i="18"/>
  <c r="Z181" i="18"/>
  <c r="AI178" i="18"/>
  <c r="AL179" i="18"/>
  <c r="AJ181" i="18"/>
  <c r="Z182" i="18"/>
  <c r="AI182" i="18"/>
  <c r="AJ178" i="18"/>
  <c r="AI179" i="18"/>
  <c r="AD179" i="18"/>
  <c r="AL180" i="18"/>
  <c r="AA182" i="18"/>
  <c r="D182" i="18" s="1"/>
  <c r="AK170" i="18"/>
  <c r="H7" i="21"/>
  <c r="AA168" i="18" s="1"/>
  <c r="AI168" i="18"/>
  <c r="H55" i="21"/>
  <c r="AC168" i="18" s="1"/>
  <c r="AC170" i="18"/>
  <c r="H343" i="21"/>
  <c r="Z171" i="18" s="1"/>
  <c r="AI171" i="18"/>
  <c r="AL171" i="18"/>
  <c r="H31" i="21"/>
  <c r="AB168" i="18" s="1"/>
  <c r="H79" i="21"/>
  <c r="AD168" i="18" s="1"/>
  <c r="AL170" i="18"/>
  <c r="P7" i="22"/>
  <c r="AG178" i="18" s="1"/>
  <c r="H7" i="22"/>
  <c r="Y178" i="18" s="1"/>
  <c r="AG179" i="18"/>
  <c r="Y182" i="18"/>
  <c r="P7" i="20"/>
  <c r="AG168" i="18" s="1"/>
  <c r="H7" i="20"/>
  <c r="Y168" i="18" s="1"/>
  <c r="O3" i="16"/>
  <c r="AH179" i="18" s="1"/>
  <c r="G3" i="16"/>
  <c r="Z179" i="18" s="1"/>
  <c r="O3" i="15"/>
  <c r="AI169" i="18" s="1"/>
  <c r="T103" i="6"/>
  <c r="T102" i="6"/>
  <c r="T101" i="6"/>
  <c r="T100" i="6"/>
  <c r="T99" i="6"/>
  <c r="T98" i="6"/>
  <c r="T97" i="6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T83" i="6"/>
  <c r="T82" i="6"/>
  <c r="T81" i="6"/>
  <c r="T80" i="6"/>
  <c r="T79" i="6"/>
  <c r="T78" i="6"/>
  <c r="T77" i="6"/>
  <c r="T76" i="6"/>
  <c r="T75" i="6"/>
  <c r="T74" i="6"/>
  <c r="T73" i="6"/>
  <c r="T72" i="6"/>
  <c r="T71" i="6"/>
  <c r="T70" i="6"/>
  <c r="T69" i="6"/>
  <c r="T68" i="6"/>
  <c r="T67" i="6"/>
  <c r="T66" i="6"/>
  <c r="T65" i="6"/>
  <c r="T64" i="6"/>
  <c r="T63" i="6"/>
  <c r="T62" i="6"/>
  <c r="T61" i="6"/>
  <c r="T60" i="6"/>
  <c r="T59" i="6"/>
  <c r="T58" i="6"/>
  <c r="T57" i="6"/>
  <c r="T56" i="6"/>
  <c r="T55" i="6"/>
  <c r="T54" i="6"/>
  <c r="T53" i="6"/>
  <c r="T5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R103" i="6"/>
  <c r="R102" i="6"/>
  <c r="S102" i="6" s="1"/>
  <c r="R101" i="6"/>
  <c r="R100" i="6"/>
  <c r="R99" i="6"/>
  <c r="R98" i="6"/>
  <c r="R97" i="6"/>
  <c r="R96" i="6"/>
  <c r="S96" i="6" s="1"/>
  <c r="R95" i="6"/>
  <c r="R94" i="6"/>
  <c r="R93" i="6"/>
  <c r="R92" i="6"/>
  <c r="R91" i="6"/>
  <c r="R90" i="6"/>
  <c r="S90" i="6" s="1"/>
  <c r="R89" i="6"/>
  <c r="R88" i="6"/>
  <c r="R87" i="6"/>
  <c r="R86" i="6"/>
  <c r="R85" i="6"/>
  <c r="R84" i="6"/>
  <c r="S84" i="6" s="1"/>
  <c r="R83" i="6"/>
  <c r="R82" i="6"/>
  <c r="R81" i="6"/>
  <c r="R80" i="6"/>
  <c r="R79" i="6"/>
  <c r="R78" i="6"/>
  <c r="S78" i="6" s="1"/>
  <c r="R77" i="6"/>
  <c r="R76" i="6"/>
  <c r="R75" i="6"/>
  <c r="R74" i="6"/>
  <c r="R73" i="6"/>
  <c r="R72" i="6"/>
  <c r="S72" i="6" s="1"/>
  <c r="R71" i="6"/>
  <c r="R70" i="6"/>
  <c r="R69" i="6"/>
  <c r="R68" i="6"/>
  <c r="R67" i="6"/>
  <c r="R66" i="6"/>
  <c r="S66" i="6" s="1"/>
  <c r="R65" i="6"/>
  <c r="R64" i="6"/>
  <c r="R63" i="6"/>
  <c r="R62" i="6"/>
  <c r="R61" i="6"/>
  <c r="R60" i="6"/>
  <c r="S60" i="6" s="1"/>
  <c r="R59" i="6"/>
  <c r="R58" i="6"/>
  <c r="R57" i="6"/>
  <c r="R56" i="6"/>
  <c r="R55" i="6"/>
  <c r="R54" i="6"/>
  <c r="S54" i="6" s="1"/>
  <c r="R53" i="6"/>
  <c r="R52" i="6"/>
  <c r="R51" i="6"/>
  <c r="R50" i="6"/>
  <c r="R49" i="6"/>
  <c r="R48" i="6"/>
  <c r="S48" i="6" s="1"/>
  <c r="R47" i="6"/>
  <c r="R46" i="6"/>
  <c r="R45" i="6"/>
  <c r="R44" i="6"/>
  <c r="R43" i="6"/>
  <c r="R42" i="6"/>
  <c r="S42" i="6" s="1"/>
  <c r="R41" i="6"/>
  <c r="R40" i="6"/>
  <c r="R39" i="6"/>
  <c r="R38" i="6"/>
  <c r="R37" i="6"/>
  <c r="R36" i="6"/>
  <c r="S36" i="6" s="1"/>
  <c r="R35" i="6"/>
  <c r="R34" i="6"/>
  <c r="S34" i="6" s="1"/>
  <c r="R33" i="6"/>
  <c r="R32" i="6"/>
  <c r="R31" i="6"/>
  <c r="R30" i="6"/>
  <c r="S30" i="6" s="1"/>
  <c r="R29" i="6"/>
  <c r="R28" i="6"/>
  <c r="S28" i="6" s="1"/>
  <c r="R27" i="6"/>
  <c r="R26" i="6"/>
  <c r="R25" i="6"/>
  <c r="R24" i="6"/>
  <c r="S24" i="6" s="1"/>
  <c r="R23" i="6"/>
  <c r="R22" i="6"/>
  <c r="S22" i="6" s="1"/>
  <c r="R21" i="6"/>
  <c r="R20" i="6"/>
  <c r="R19" i="6"/>
  <c r="R18" i="6"/>
  <c r="S18" i="6" s="1"/>
  <c r="R17" i="6"/>
  <c r="R16" i="6"/>
  <c r="S16" i="6" s="1"/>
  <c r="R15" i="6"/>
  <c r="R14" i="6"/>
  <c r="R13" i="6"/>
  <c r="R12" i="6"/>
  <c r="S12" i="6" s="1"/>
  <c r="R11" i="6"/>
  <c r="R10" i="6"/>
  <c r="S10" i="6" s="1"/>
  <c r="R9" i="6"/>
  <c r="R8" i="6"/>
  <c r="R7" i="6"/>
  <c r="R6" i="6"/>
  <c r="S6" i="6" s="1"/>
  <c r="R5" i="6"/>
  <c r="R4" i="6"/>
  <c r="S4" i="6" s="1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N103" i="6"/>
  <c r="N102" i="6"/>
  <c r="N101" i="6"/>
  <c r="N100" i="6"/>
  <c r="N99" i="6"/>
  <c r="N98" i="6"/>
  <c r="O98" i="6" s="1"/>
  <c r="N97" i="6"/>
  <c r="N96" i="6"/>
  <c r="N95" i="6"/>
  <c r="N94" i="6"/>
  <c r="N93" i="6"/>
  <c r="N92" i="6"/>
  <c r="O92" i="6" s="1"/>
  <c r="N91" i="6"/>
  <c r="N90" i="6"/>
  <c r="N89" i="6"/>
  <c r="N88" i="6"/>
  <c r="N87" i="6"/>
  <c r="N86" i="6"/>
  <c r="O86" i="6" s="1"/>
  <c r="N85" i="6"/>
  <c r="N84" i="6"/>
  <c r="N83" i="6"/>
  <c r="N82" i="6"/>
  <c r="N81" i="6"/>
  <c r="N80" i="6"/>
  <c r="O80" i="6" s="1"/>
  <c r="N79" i="6"/>
  <c r="N78" i="6"/>
  <c r="N77" i="6"/>
  <c r="N76" i="6"/>
  <c r="N75" i="6"/>
  <c r="N74" i="6"/>
  <c r="O74" i="6" s="1"/>
  <c r="N73" i="6"/>
  <c r="N72" i="6"/>
  <c r="N71" i="6"/>
  <c r="N70" i="6"/>
  <c r="N69" i="6"/>
  <c r="N68" i="6"/>
  <c r="O68" i="6" s="1"/>
  <c r="N67" i="6"/>
  <c r="N66" i="6"/>
  <c r="N65" i="6"/>
  <c r="N64" i="6"/>
  <c r="N63" i="6"/>
  <c r="N62" i="6"/>
  <c r="O62" i="6" s="1"/>
  <c r="N61" i="6"/>
  <c r="N60" i="6"/>
  <c r="N59" i="6"/>
  <c r="N58" i="6"/>
  <c r="N57" i="6"/>
  <c r="N56" i="6"/>
  <c r="O56" i="6" s="1"/>
  <c r="N55" i="6"/>
  <c r="N54" i="6"/>
  <c r="N53" i="6"/>
  <c r="N52" i="6"/>
  <c r="N51" i="6"/>
  <c r="N50" i="6"/>
  <c r="O50" i="6" s="1"/>
  <c r="N49" i="6"/>
  <c r="N48" i="6"/>
  <c r="N47" i="6"/>
  <c r="N46" i="6"/>
  <c r="N45" i="6"/>
  <c r="N44" i="6"/>
  <c r="O44" i="6" s="1"/>
  <c r="N43" i="6"/>
  <c r="N42" i="6"/>
  <c r="N41" i="6"/>
  <c r="N40" i="6"/>
  <c r="N39" i="6"/>
  <c r="N38" i="6"/>
  <c r="O38" i="6" s="1"/>
  <c r="N37" i="6"/>
  <c r="N36" i="6"/>
  <c r="O36" i="6" s="1"/>
  <c r="N35" i="6"/>
  <c r="N34" i="6"/>
  <c r="N33" i="6"/>
  <c r="N32" i="6"/>
  <c r="O32" i="6" s="1"/>
  <c r="N31" i="6"/>
  <c r="N30" i="6"/>
  <c r="O30" i="6" s="1"/>
  <c r="N29" i="6"/>
  <c r="N28" i="6"/>
  <c r="N27" i="6"/>
  <c r="N26" i="6"/>
  <c r="O26" i="6" s="1"/>
  <c r="N25" i="6"/>
  <c r="N24" i="6"/>
  <c r="O24" i="6" s="1"/>
  <c r="N23" i="6"/>
  <c r="N22" i="6"/>
  <c r="N21" i="6"/>
  <c r="N20" i="6"/>
  <c r="O20" i="6" s="1"/>
  <c r="N19" i="6"/>
  <c r="N18" i="6"/>
  <c r="O18" i="6" s="1"/>
  <c r="N17" i="6"/>
  <c r="N16" i="6"/>
  <c r="N15" i="6"/>
  <c r="N14" i="6"/>
  <c r="O14" i="6" s="1"/>
  <c r="N13" i="6"/>
  <c r="N12" i="6"/>
  <c r="O12" i="6" s="1"/>
  <c r="N11" i="6"/>
  <c r="N10" i="6"/>
  <c r="N9" i="6"/>
  <c r="N8" i="6"/>
  <c r="O8" i="6" s="1"/>
  <c r="N7" i="6"/>
  <c r="N6" i="6"/>
  <c r="O6" i="6" s="1"/>
  <c r="N5" i="6"/>
  <c r="N4" i="6"/>
  <c r="T3" i="6"/>
  <c r="R3" i="6"/>
  <c r="S3" i="6" s="1"/>
  <c r="P3" i="6"/>
  <c r="N3" i="6"/>
  <c r="O3" i="6" s="1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H103" i="6"/>
  <c r="I103" i="6" s="1"/>
  <c r="H102" i="6"/>
  <c r="H101" i="6"/>
  <c r="H100" i="6"/>
  <c r="H99" i="6"/>
  <c r="I99" i="6" s="1"/>
  <c r="H98" i="6"/>
  <c r="H97" i="6"/>
  <c r="I97" i="6" s="1"/>
  <c r="H96" i="6"/>
  <c r="H95" i="6"/>
  <c r="H94" i="6"/>
  <c r="H93" i="6"/>
  <c r="I93" i="6" s="1"/>
  <c r="H92" i="6"/>
  <c r="H91" i="6"/>
  <c r="I91" i="6" s="1"/>
  <c r="H90" i="6"/>
  <c r="H89" i="6"/>
  <c r="H88" i="6"/>
  <c r="H87" i="6"/>
  <c r="I87" i="6" s="1"/>
  <c r="H86" i="6"/>
  <c r="H85" i="6"/>
  <c r="I85" i="6" s="1"/>
  <c r="H84" i="6"/>
  <c r="H83" i="6"/>
  <c r="H82" i="6"/>
  <c r="H81" i="6"/>
  <c r="I81" i="6" s="1"/>
  <c r="H80" i="6"/>
  <c r="H79" i="6"/>
  <c r="I79" i="6" s="1"/>
  <c r="H78" i="6"/>
  <c r="H77" i="6"/>
  <c r="H76" i="6"/>
  <c r="H75" i="6"/>
  <c r="I75" i="6" s="1"/>
  <c r="H74" i="6"/>
  <c r="H73" i="6"/>
  <c r="I73" i="6" s="1"/>
  <c r="H72" i="6"/>
  <c r="H71" i="6"/>
  <c r="H70" i="6"/>
  <c r="H69" i="6"/>
  <c r="I69" i="6" s="1"/>
  <c r="H68" i="6"/>
  <c r="H67" i="6"/>
  <c r="I67" i="6" s="1"/>
  <c r="H66" i="6"/>
  <c r="H65" i="6"/>
  <c r="H64" i="6"/>
  <c r="H63" i="6"/>
  <c r="I63" i="6" s="1"/>
  <c r="H62" i="6"/>
  <c r="H61" i="6"/>
  <c r="I61" i="6" s="1"/>
  <c r="H60" i="6"/>
  <c r="H59" i="6"/>
  <c r="H58" i="6"/>
  <c r="H57" i="6"/>
  <c r="I57" i="6" s="1"/>
  <c r="H56" i="6"/>
  <c r="H55" i="6"/>
  <c r="I55" i="6" s="1"/>
  <c r="H54" i="6"/>
  <c r="H53" i="6"/>
  <c r="H52" i="6"/>
  <c r="H51" i="6"/>
  <c r="I51" i="6" s="1"/>
  <c r="H50" i="6"/>
  <c r="H49" i="6"/>
  <c r="I49" i="6" s="1"/>
  <c r="H48" i="6"/>
  <c r="H47" i="6"/>
  <c r="H46" i="6"/>
  <c r="H45" i="6"/>
  <c r="I45" i="6" s="1"/>
  <c r="H44" i="6"/>
  <c r="H43" i="6"/>
  <c r="I43" i="6" s="1"/>
  <c r="H42" i="6"/>
  <c r="H41" i="6"/>
  <c r="H40" i="6"/>
  <c r="H39" i="6"/>
  <c r="I39" i="6" s="1"/>
  <c r="H38" i="6"/>
  <c r="H37" i="6"/>
  <c r="I37" i="6" s="1"/>
  <c r="H36" i="6"/>
  <c r="H35" i="6"/>
  <c r="H34" i="6"/>
  <c r="H33" i="6"/>
  <c r="I33" i="6" s="1"/>
  <c r="H32" i="6"/>
  <c r="H31" i="6"/>
  <c r="I31" i="6" s="1"/>
  <c r="H30" i="6"/>
  <c r="H29" i="6"/>
  <c r="H28" i="6"/>
  <c r="H27" i="6"/>
  <c r="I27" i="6" s="1"/>
  <c r="H26" i="6"/>
  <c r="H25" i="6"/>
  <c r="I25" i="6" s="1"/>
  <c r="H24" i="6"/>
  <c r="H23" i="6"/>
  <c r="H22" i="6"/>
  <c r="H21" i="6"/>
  <c r="I21" i="6" s="1"/>
  <c r="H20" i="6"/>
  <c r="H19" i="6"/>
  <c r="I19" i="6" s="1"/>
  <c r="H18" i="6"/>
  <c r="H17" i="6"/>
  <c r="H16" i="6"/>
  <c r="H15" i="6"/>
  <c r="I15" i="6" s="1"/>
  <c r="H14" i="6"/>
  <c r="H13" i="6"/>
  <c r="I13" i="6" s="1"/>
  <c r="H12" i="6"/>
  <c r="H11" i="6"/>
  <c r="H10" i="6"/>
  <c r="H9" i="6"/>
  <c r="I9" i="6" s="1"/>
  <c r="H8" i="6"/>
  <c r="H7" i="6"/>
  <c r="I7" i="6" s="1"/>
  <c r="H6" i="6"/>
  <c r="H5" i="6"/>
  <c r="I5" i="6" s="1"/>
  <c r="H4" i="6"/>
  <c r="H3" i="6"/>
  <c r="I3" i="6" s="1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D103" i="6"/>
  <c r="E103" i="6" s="1"/>
  <c r="D102" i="6"/>
  <c r="D101" i="6"/>
  <c r="D100" i="6"/>
  <c r="D99" i="6"/>
  <c r="D98" i="6"/>
  <c r="D97" i="6"/>
  <c r="E97" i="6" s="1"/>
  <c r="D96" i="6"/>
  <c r="D95" i="6"/>
  <c r="D94" i="6"/>
  <c r="D93" i="6"/>
  <c r="D92" i="6"/>
  <c r="D91" i="6"/>
  <c r="E91" i="6" s="1"/>
  <c r="D90" i="6"/>
  <c r="D89" i="6"/>
  <c r="D88" i="6"/>
  <c r="D87" i="6"/>
  <c r="D86" i="6"/>
  <c r="D85" i="6"/>
  <c r="E85" i="6" s="1"/>
  <c r="D84" i="6"/>
  <c r="D83" i="6"/>
  <c r="D82" i="6"/>
  <c r="D81" i="6"/>
  <c r="D80" i="6"/>
  <c r="D79" i="6"/>
  <c r="E79" i="6" s="1"/>
  <c r="D78" i="6"/>
  <c r="D77" i="6"/>
  <c r="D76" i="6"/>
  <c r="D75" i="6"/>
  <c r="D74" i="6"/>
  <c r="D73" i="6"/>
  <c r="E73" i="6" s="1"/>
  <c r="D72" i="6"/>
  <c r="D71" i="6"/>
  <c r="D70" i="6"/>
  <c r="D69" i="6"/>
  <c r="D68" i="6"/>
  <c r="D67" i="6"/>
  <c r="E67" i="6" s="1"/>
  <c r="D66" i="6"/>
  <c r="D65" i="6"/>
  <c r="D64" i="6"/>
  <c r="D63" i="6"/>
  <c r="D62" i="6"/>
  <c r="D61" i="6"/>
  <c r="E61" i="6" s="1"/>
  <c r="D60" i="6"/>
  <c r="D59" i="6"/>
  <c r="D58" i="6"/>
  <c r="D57" i="6"/>
  <c r="D56" i="6"/>
  <c r="D55" i="6"/>
  <c r="E55" i="6" s="1"/>
  <c r="D54" i="6"/>
  <c r="D53" i="6"/>
  <c r="D52" i="6"/>
  <c r="D51" i="6"/>
  <c r="D50" i="6"/>
  <c r="D49" i="6"/>
  <c r="E49" i="6" s="1"/>
  <c r="D48" i="6"/>
  <c r="D47" i="6"/>
  <c r="D46" i="6"/>
  <c r="D45" i="6"/>
  <c r="D44" i="6"/>
  <c r="D43" i="6"/>
  <c r="E43" i="6" s="1"/>
  <c r="D42" i="6"/>
  <c r="D41" i="6"/>
  <c r="D40" i="6"/>
  <c r="D39" i="6"/>
  <c r="D38" i="6"/>
  <c r="D37" i="6"/>
  <c r="E37" i="6" s="1"/>
  <c r="D36" i="6"/>
  <c r="D35" i="6"/>
  <c r="D34" i="6"/>
  <c r="D33" i="6"/>
  <c r="D32" i="6"/>
  <c r="D31" i="6"/>
  <c r="E31" i="6" s="1"/>
  <c r="D30" i="6"/>
  <c r="D29" i="6"/>
  <c r="D28" i="6"/>
  <c r="D27" i="6"/>
  <c r="D26" i="6"/>
  <c r="D25" i="6"/>
  <c r="E25" i="6" s="1"/>
  <c r="D24" i="6"/>
  <c r="D23" i="6"/>
  <c r="E23" i="6" s="1"/>
  <c r="D22" i="6"/>
  <c r="D21" i="6"/>
  <c r="D20" i="6"/>
  <c r="D19" i="6"/>
  <c r="E19" i="6" s="1"/>
  <c r="D18" i="6"/>
  <c r="D17" i="6"/>
  <c r="E17" i="6" s="1"/>
  <c r="D16" i="6"/>
  <c r="D15" i="6"/>
  <c r="D14" i="6"/>
  <c r="D13" i="6"/>
  <c r="E13" i="6" s="1"/>
  <c r="D12" i="6"/>
  <c r="D11" i="6"/>
  <c r="E11" i="6" s="1"/>
  <c r="D10" i="6"/>
  <c r="D9" i="6"/>
  <c r="D8" i="6"/>
  <c r="D7" i="6"/>
  <c r="E7" i="6" s="1"/>
  <c r="D6" i="6"/>
  <c r="D5" i="6"/>
  <c r="E5" i="6" s="1"/>
  <c r="D4" i="6"/>
  <c r="D3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T204" i="8"/>
  <c r="S204" i="8"/>
  <c r="T203" i="8"/>
  <c r="S203" i="8"/>
  <c r="T202" i="8"/>
  <c r="S202" i="8"/>
  <c r="T201" i="8"/>
  <c r="S201" i="8"/>
  <c r="T200" i="8"/>
  <c r="S200" i="8"/>
  <c r="T199" i="8"/>
  <c r="S199" i="8"/>
  <c r="T198" i="8"/>
  <c r="S198" i="8"/>
  <c r="T197" i="8"/>
  <c r="S197" i="8"/>
  <c r="T196" i="8"/>
  <c r="S196" i="8"/>
  <c r="T195" i="8"/>
  <c r="S195" i="8"/>
  <c r="T194" i="8"/>
  <c r="S194" i="8"/>
  <c r="T193" i="8"/>
  <c r="S193" i="8"/>
  <c r="T192" i="8"/>
  <c r="S192" i="8"/>
  <c r="T191" i="8"/>
  <c r="S191" i="8"/>
  <c r="T190" i="8"/>
  <c r="S190" i="8"/>
  <c r="T189" i="8"/>
  <c r="S189" i="8"/>
  <c r="T188" i="8"/>
  <c r="S188" i="8"/>
  <c r="T187" i="8"/>
  <c r="S187" i="8"/>
  <c r="T186" i="8"/>
  <c r="S186" i="8"/>
  <c r="T185" i="8"/>
  <c r="S185" i="8"/>
  <c r="T184" i="8"/>
  <c r="S184" i="8"/>
  <c r="T183" i="8"/>
  <c r="S183" i="8"/>
  <c r="T182" i="8"/>
  <c r="S182" i="8"/>
  <c r="T181" i="8"/>
  <c r="S181" i="8"/>
  <c r="T180" i="8"/>
  <c r="S180" i="8"/>
  <c r="T179" i="8"/>
  <c r="S179" i="8"/>
  <c r="T178" i="8"/>
  <c r="S178" i="8"/>
  <c r="T177" i="8"/>
  <c r="S177" i="8"/>
  <c r="T176" i="8"/>
  <c r="S176" i="8"/>
  <c r="T175" i="8"/>
  <c r="S175" i="8"/>
  <c r="T174" i="8"/>
  <c r="S174" i="8"/>
  <c r="T173" i="8"/>
  <c r="S173" i="8"/>
  <c r="T172" i="8"/>
  <c r="S172" i="8"/>
  <c r="T171" i="8"/>
  <c r="S171" i="8"/>
  <c r="T170" i="8"/>
  <c r="S170" i="8"/>
  <c r="T169" i="8"/>
  <c r="S169" i="8"/>
  <c r="T168" i="8"/>
  <c r="S168" i="8"/>
  <c r="T167" i="8"/>
  <c r="S167" i="8"/>
  <c r="T166" i="8"/>
  <c r="S166" i="8"/>
  <c r="T165" i="8"/>
  <c r="S165" i="8"/>
  <c r="T164" i="8"/>
  <c r="S164" i="8"/>
  <c r="T163" i="8"/>
  <c r="S163" i="8"/>
  <c r="T162" i="8"/>
  <c r="S162" i="8"/>
  <c r="T161" i="8"/>
  <c r="S161" i="8"/>
  <c r="T160" i="8"/>
  <c r="S160" i="8"/>
  <c r="T159" i="8"/>
  <c r="S159" i="8"/>
  <c r="T158" i="8"/>
  <c r="S158" i="8"/>
  <c r="T157" i="8"/>
  <c r="S157" i="8"/>
  <c r="T156" i="8"/>
  <c r="S156" i="8"/>
  <c r="T155" i="8"/>
  <c r="S155" i="8"/>
  <c r="T154" i="8"/>
  <c r="S154" i="8"/>
  <c r="T153" i="8"/>
  <c r="S153" i="8"/>
  <c r="T152" i="8"/>
  <c r="S152" i="8"/>
  <c r="T151" i="8"/>
  <c r="S151" i="8"/>
  <c r="T150" i="8"/>
  <c r="S150" i="8"/>
  <c r="T149" i="8"/>
  <c r="S149" i="8"/>
  <c r="T148" i="8"/>
  <c r="S148" i="8"/>
  <c r="T147" i="8"/>
  <c r="S147" i="8"/>
  <c r="T146" i="8"/>
  <c r="S146" i="8"/>
  <c r="T145" i="8"/>
  <c r="S145" i="8"/>
  <c r="T144" i="8"/>
  <c r="S144" i="8"/>
  <c r="T143" i="8"/>
  <c r="S143" i="8"/>
  <c r="T142" i="8"/>
  <c r="S142" i="8"/>
  <c r="T141" i="8"/>
  <c r="S141" i="8"/>
  <c r="T140" i="8"/>
  <c r="S140" i="8"/>
  <c r="T139" i="8"/>
  <c r="S139" i="8"/>
  <c r="T138" i="8"/>
  <c r="S138" i="8"/>
  <c r="T137" i="8"/>
  <c r="S137" i="8"/>
  <c r="T136" i="8"/>
  <c r="S136" i="8"/>
  <c r="T135" i="8"/>
  <c r="S135" i="8"/>
  <c r="T134" i="8"/>
  <c r="S134" i="8"/>
  <c r="T133" i="8"/>
  <c r="S133" i="8"/>
  <c r="T132" i="8"/>
  <c r="S132" i="8"/>
  <c r="T131" i="8"/>
  <c r="S131" i="8"/>
  <c r="T130" i="8"/>
  <c r="S130" i="8"/>
  <c r="T129" i="8"/>
  <c r="S129" i="8"/>
  <c r="T128" i="8"/>
  <c r="S128" i="8"/>
  <c r="T127" i="8"/>
  <c r="S127" i="8"/>
  <c r="T126" i="8"/>
  <c r="S126" i="8"/>
  <c r="T125" i="8"/>
  <c r="S125" i="8"/>
  <c r="T124" i="8"/>
  <c r="S124" i="8"/>
  <c r="T123" i="8"/>
  <c r="S123" i="8"/>
  <c r="T122" i="8"/>
  <c r="S122" i="8"/>
  <c r="T121" i="8"/>
  <c r="S121" i="8"/>
  <c r="T120" i="8"/>
  <c r="S120" i="8"/>
  <c r="T119" i="8"/>
  <c r="S119" i="8"/>
  <c r="T118" i="8"/>
  <c r="S118" i="8"/>
  <c r="T117" i="8"/>
  <c r="S117" i="8"/>
  <c r="T116" i="8"/>
  <c r="S116" i="8"/>
  <c r="T115" i="8"/>
  <c r="S115" i="8"/>
  <c r="T114" i="8"/>
  <c r="S114" i="8"/>
  <c r="T113" i="8"/>
  <c r="S113" i="8"/>
  <c r="T112" i="8"/>
  <c r="S112" i="8"/>
  <c r="T111" i="8"/>
  <c r="S111" i="8"/>
  <c r="T110" i="8"/>
  <c r="S110" i="8"/>
  <c r="T109" i="8"/>
  <c r="S109" i="8"/>
  <c r="T108" i="8"/>
  <c r="S108" i="8"/>
  <c r="T107" i="8"/>
  <c r="S107" i="8"/>
  <c r="T106" i="8"/>
  <c r="S106" i="8"/>
  <c r="T105" i="8"/>
  <c r="S105" i="8"/>
  <c r="T104" i="8"/>
  <c r="S104" i="8"/>
  <c r="T103" i="8"/>
  <c r="S103" i="8"/>
  <c r="T102" i="8"/>
  <c r="S102" i="8"/>
  <c r="T101" i="8"/>
  <c r="S101" i="8"/>
  <c r="T100" i="8"/>
  <c r="S100" i="8"/>
  <c r="T99" i="8"/>
  <c r="S99" i="8"/>
  <c r="T98" i="8"/>
  <c r="S98" i="8"/>
  <c r="T97" i="8"/>
  <c r="S97" i="8"/>
  <c r="T96" i="8"/>
  <c r="S96" i="8"/>
  <c r="T95" i="8"/>
  <c r="S95" i="8"/>
  <c r="T94" i="8"/>
  <c r="S94" i="8"/>
  <c r="T93" i="8"/>
  <c r="S93" i="8"/>
  <c r="T92" i="8"/>
  <c r="S92" i="8"/>
  <c r="T91" i="8"/>
  <c r="S91" i="8"/>
  <c r="T90" i="8"/>
  <c r="S90" i="8"/>
  <c r="T89" i="8"/>
  <c r="S89" i="8"/>
  <c r="T88" i="8"/>
  <c r="S88" i="8"/>
  <c r="T87" i="8"/>
  <c r="S87" i="8"/>
  <c r="T86" i="8"/>
  <c r="S86" i="8"/>
  <c r="T85" i="8"/>
  <c r="S85" i="8"/>
  <c r="T84" i="8"/>
  <c r="S84" i="8"/>
  <c r="T83" i="8"/>
  <c r="S83" i="8"/>
  <c r="T82" i="8"/>
  <c r="S82" i="8"/>
  <c r="T81" i="8"/>
  <c r="S81" i="8"/>
  <c r="T80" i="8"/>
  <c r="S80" i="8"/>
  <c r="T79" i="8"/>
  <c r="S79" i="8"/>
  <c r="T78" i="8"/>
  <c r="S78" i="8"/>
  <c r="T77" i="8"/>
  <c r="S77" i="8"/>
  <c r="T76" i="8"/>
  <c r="S76" i="8"/>
  <c r="T75" i="8"/>
  <c r="S75" i="8"/>
  <c r="T74" i="8"/>
  <c r="S74" i="8"/>
  <c r="T73" i="8"/>
  <c r="S73" i="8"/>
  <c r="T72" i="8"/>
  <c r="S72" i="8"/>
  <c r="T71" i="8"/>
  <c r="S71" i="8"/>
  <c r="T70" i="8"/>
  <c r="S70" i="8"/>
  <c r="T69" i="8"/>
  <c r="S69" i="8"/>
  <c r="T68" i="8"/>
  <c r="S68" i="8"/>
  <c r="T67" i="8"/>
  <c r="S67" i="8"/>
  <c r="T66" i="8"/>
  <c r="S66" i="8"/>
  <c r="T65" i="8"/>
  <c r="S65" i="8"/>
  <c r="T64" i="8"/>
  <c r="S64" i="8"/>
  <c r="T63" i="8"/>
  <c r="S63" i="8"/>
  <c r="T62" i="8"/>
  <c r="S62" i="8"/>
  <c r="T61" i="8"/>
  <c r="S61" i="8"/>
  <c r="T60" i="8"/>
  <c r="S60" i="8"/>
  <c r="T59" i="8"/>
  <c r="S59" i="8"/>
  <c r="T58" i="8"/>
  <c r="S58" i="8"/>
  <c r="T57" i="8"/>
  <c r="S57" i="8"/>
  <c r="T56" i="8"/>
  <c r="S56" i="8"/>
  <c r="T55" i="8"/>
  <c r="S55" i="8"/>
  <c r="T54" i="8"/>
  <c r="S54" i="8"/>
  <c r="T53" i="8"/>
  <c r="S53" i="8"/>
  <c r="T52" i="8"/>
  <c r="S52" i="8"/>
  <c r="T51" i="8"/>
  <c r="S51" i="8"/>
  <c r="T50" i="8"/>
  <c r="S50" i="8"/>
  <c r="T49" i="8"/>
  <c r="S49" i="8"/>
  <c r="T48" i="8"/>
  <c r="S48" i="8"/>
  <c r="T47" i="8"/>
  <c r="S47" i="8"/>
  <c r="T46" i="8"/>
  <c r="S46" i="8"/>
  <c r="T45" i="8"/>
  <c r="S45" i="8"/>
  <c r="T44" i="8"/>
  <c r="S44" i="8"/>
  <c r="T43" i="8"/>
  <c r="S43" i="8"/>
  <c r="T42" i="8"/>
  <c r="S42" i="8"/>
  <c r="T41" i="8"/>
  <c r="S41" i="8"/>
  <c r="T40" i="8"/>
  <c r="S40" i="8"/>
  <c r="T39" i="8"/>
  <c r="S39" i="8"/>
  <c r="T38" i="8"/>
  <c r="S38" i="8"/>
  <c r="T37" i="8"/>
  <c r="S37" i="8"/>
  <c r="T36" i="8"/>
  <c r="S36" i="8"/>
  <c r="T35" i="8"/>
  <c r="S35" i="8"/>
  <c r="T34" i="8"/>
  <c r="S34" i="8"/>
  <c r="T33" i="8"/>
  <c r="S33" i="8"/>
  <c r="T32" i="8"/>
  <c r="S32" i="8"/>
  <c r="T31" i="8"/>
  <c r="S31" i="8"/>
  <c r="T30" i="8"/>
  <c r="S30" i="8"/>
  <c r="T29" i="8"/>
  <c r="S29" i="8"/>
  <c r="T28" i="8"/>
  <c r="S28" i="8"/>
  <c r="T27" i="8"/>
  <c r="S27" i="8"/>
  <c r="T26" i="8"/>
  <c r="S26" i="8"/>
  <c r="T25" i="8"/>
  <c r="S25" i="8"/>
  <c r="T24" i="8"/>
  <c r="S24" i="8"/>
  <c r="T23" i="8"/>
  <c r="S23" i="8"/>
  <c r="T22" i="8"/>
  <c r="S22" i="8"/>
  <c r="T21" i="8"/>
  <c r="S21" i="8"/>
  <c r="T20" i="8"/>
  <c r="S20" i="8"/>
  <c r="T19" i="8"/>
  <c r="S19" i="8"/>
  <c r="T18" i="8"/>
  <c r="S18" i="8"/>
  <c r="T17" i="8"/>
  <c r="S17" i="8"/>
  <c r="T16" i="8"/>
  <c r="S16" i="8"/>
  <c r="T15" i="8"/>
  <c r="S15" i="8"/>
  <c r="T14" i="8"/>
  <c r="S14" i="8"/>
  <c r="T13" i="8"/>
  <c r="S13" i="8"/>
  <c r="T12" i="8"/>
  <c r="S12" i="8"/>
  <c r="T11" i="8"/>
  <c r="S11" i="8"/>
  <c r="T10" i="8"/>
  <c r="S10" i="8"/>
  <c r="T9" i="8"/>
  <c r="S9" i="8"/>
  <c r="T8" i="8"/>
  <c r="S8" i="8"/>
  <c r="T7" i="8"/>
  <c r="S7" i="8"/>
  <c r="T6" i="8"/>
  <c r="S6" i="8"/>
  <c r="T5" i="8"/>
  <c r="S5" i="8"/>
  <c r="T4" i="8"/>
  <c r="S4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H4" i="8"/>
  <c r="E29" i="6" l="1"/>
  <c r="E35" i="6"/>
  <c r="E47" i="6"/>
  <c r="E53" i="6"/>
  <c r="E65" i="6"/>
  <c r="E89" i="6"/>
  <c r="E6" i="6"/>
  <c r="E12" i="6"/>
  <c r="E18" i="6"/>
  <c r="E24" i="6"/>
  <c r="E30" i="6"/>
  <c r="E36" i="6"/>
  <c r="E42" i="6"/>
  <c r="E48" i="6"/>
  <c r="E54" i="6"/>
  <c r="E60" i="6"/>
  <c r="E66" i="6"/>
  <c r="E72" i="6"/>
  <c r="E78" i="6"/>
  <c r="E84" i="6"/>
  <c r="E90" i="6"/>
  <c r="E96" i="6"/>
  <c r="E102" i="6"/>
  <c r="I8" i="6"/>
  <c r="I14" i="6"/>
  <c r="I20" i="6"/>
  <c r="I26" i="6"/>
  <c r="I32" i="6"/>
  <c r="I38" i="6"/>
  <c r="I44" i="6"/>
  <c r="I50" i="6"/>
  <c r="I56" i="6"/>
  <c r="I62" i="6"/>
  <c r="I68" i="6"/>
  <c r="I74" i="6"/>
  <c r="I80" i="6"/>
  <c r="I86" i="6"/>
  <c r="I92" i="6"/>
  <c r="I98" i="6"/>
  <c r="O7" i="6"/>
  <c r="O13" i="6"/>
  <c r="O19" i="6"/>
  <c r="O25" i="6"/>
  <c r="O31" i="6"/>
  <c r="O37" i="6"/>
  <c r="O43" i="6"/>
  <c r="O49" i="6"/>
  <c r="O55" i="6"/>
  <c r="O61" i="6"/>
  <c r="O67" i="6"/>
  <c r="O73" i="6"/>
  <c r="O79" i="6"/>
  <c r="O85" i="6"/>
  <c r="O91" i="6"/>
  <c r="O97" i="6"/>
  <c r="O103" i="6"/>
  <c r="S5" i="6"/>
  <c r="S11" i="6"/>
  <c r="S17" i="6"/>
  <c r="S23" i="6"/>
  <c r="S29" i="6"/>
  <c r="S35" i="6"/>
  <c r="S41" i="6"/>
  <c r="S47" i="6"/>
  <c r="S53" i="6"/>
  <c r="S59" i="6"/>
  <c r="S65" i="6"/>
  <c r="S71" i="6"/>
  <c r="S77" i="6"/>
  <c r="S83" i="6"/>
  <c r="S89" i="6"/>
  <c r="S95" i="6"/>
  <c r="S101" i="6"/>
  <c r="E8" i="6"/>
  <c r="E14" i="6"/>
  <c r="E20" i="6"/>
  <c r="E26" i="6"/>
  <c r="E32" i="6"/>
  <c r="E38" i="6"/>
  <c r="E44" i="6"/>
  <c r="E50" i="6"/>
  <c r="E56" i="6"/>
  <c r="E62" i="6"/>
  <c r="E68" i="6"/>
  <c r="E74" i="6"/>
  <c r="E80" i="6"/>
  <c r="E86" i="6"/>
  <c r="E92" i="6"/>
  <c r="E98" i="6"/>
  <c r="I4" i="6"/>
  <c r="I10" i="6"/>
  <c r="I16" i="6"/>
  <c r="I22" i="6"/>
  <c r="I28" i="6"/>
  <c r="I34" i="6"/>
  <c r="I40" i="6"/>
  <c r="I46" i="6"/>
  <c r="I52" i="6"/>
  <c r="I58" i="6"/>
  <c r="I64" i="6"/>
  <c r="I70" i="6"/>
  <c r="I76" i="6"/>
  <c r="I82" i="6"/>
  <c r="I88" i="6"/>
  <c r="I94" i="6"/>
  <c r="I100" i="6"/>
  <c r="O9" i="6"/>
  <c r="O15" i="6"/>
  <c r="O21" i="6"/>
  <c r="O27" i="6"/>
  <c r="O33" i="6"/>
  <c r="O39" i="6"/>
  <c r="O45" i="6"/>
  <c r="O51" i="6"/>
  <c r="O57" i="6"/>
  <c r="O63" i="6"/>
  <c r="O69" i="6"/>
  <c r="O75" i="6"/>
  <c r="O81" i="6"/>
  <c r="O87" i="6"/>
  <c r="O93" i="6"/>
  <c r="O99" i="6"/>
  <c r="S7" i="6"/>
  <c r="S13" i="6"/>
  <c r="S19" i="6"/>
  <c r="S25" i="6"/>
  <c r="S31" i="6"/>
  <c r="S37" i="6"/>
  <c r="S43" i="6"/>
  <c r="S49" i="6"/>
  <c r="S55" i="6"/>
  <c r="S61" i="6"/>
  <c r="S67" i="6"/>
  <c r="S73" i="6"/>
  <c r="S79" i="6"/>
  <c r="S85" i="6"/>
  <c r="S91" i="6"/>
  <c r="S97" i="6"/>
  <c r="S103" i="6"/>
  <c r="E3" i="6"/>
  <c r="E21" i="6"/>
  <c r="E33" i="6"/>
  <c r="E51" i="6"/>
  <c r="E69" i="6"/>
  <c r="E81" i="6"/>
  <c r="E99" i="6"/>
  <c r="I17" i="6"/>
  <c r="I29" i="6"/>
  <c r="I41" i="6"/>
  <c r="I47" i="6"/>
  <c r="I53" i="6"/>
  <c r="I59" i="6"/>
  <c r="I65" i="6"/>
  <c r="I77" i="6"/>
  <c r="I83" i="6"/>
  <c r="I89" i="6"/>
  <c r="I95" i="6"/>
  <c r="I101" i="6"/>
  <c r="O4" i="6"/>
  <c r="O10" i="6"/>
  <c r="O16" i="6"/>
  <c r="O22" i="6"/>
  <c r="O28" i="6"/>
  <c r="O34" i="6"/>
  <c r="O40" i="6"/>
  <c r="O46" i="6"/>
  <c r="O52" i="6"/>
  <c r="O58" i="6"/>
  <c r="O64" i="6"/>
  <c r="O70" i="6"/>
  <c r="O76" i="6"/>
  <c r="O82" i="6"/>
  <c r="O88" i="6"/>
  <c r="O94" i="6"/>
  <c r="O100" i="6"/>
  <c r="S8" i="6"/>
  <c r="S14" i="6"/>
  <c r="S20" i="6"/>
  <c r="S26" i="6"/>
  <c r="S32" i="6"/>
  <c r="S38" i="6"/>
  <c r="S44" i="6"/>
  <c r="S50" i="6"/>
  <c r="S56" i="6"/>
  <c r="S62" i="6"/>
  <c r="S68" i="6"/>
  <c r="S74" i="6"/>
  <c r="S80" i="6"/>
  <c r="S86" i="6"/>
  <c r="S92" i="6"/>
  <c r="S98" i="6"/>
  <c r="E9" i="6"/>
  <c r="E15" i="6"/>
  <c r="E27" i="6"/>
  <c r="E39" i="6"/>
  <c r="E45" i="6"/>
  <c r="E57" i="6"/>
  <c r="E63" i="6"/>
  <c r="E75" i="6"/>
  <c r="E87" i="6"/>
  <c r="E93" i="6"/>
  <c r="I11" i="6"/>
  <c r="I23" i="6"/>
  <c r="I35" i="6"/>
  <c r="I71" i="6"/>
  <c r="E4" i="6"/>
  <c r="E10" i="6"/>
  <c r="E16" i="6"/>
  <c r="E22" i="6"/>
  <c r="E28" i="6"/>
  <c r="E34" i="6"/>
  <c r="E40" i="6"/>
  <c r="E46" i="6"/>
  <c r="E52" i="6"/>
  <c r="E58" i="6"/>
  <c r="E64" i="6"/>
  <c r="E70" i="6"/>
  <c r="E76" i="6"/>
  <c r="E82" i="6"/>
  <c r="E88" i="6"/>
  <c r="E94" i="6"/>
  <c r="E100" i="6"/>
  <c r="I6" i="6"/>
  <c r="I12" i="6"/>
  <c r="I18" i="6"/>
  <c r="I24" i="6"/>
  <c r="I30" i="6"/>
  <c r="I36" i="6"/>
  <c r="I42" i="6"/>
  <c r="I48" i="6"/>
  <c r="I54" i="6"/>
  <c r="I60" i="6"/>
  <c r="I66" i="6"/>
  <c r="I72" i="6"/>
  <c r="I78" i="6"/>
  <c r="I84" i="6"/>
  <c r="I90" i="6"/>
  <c r="I96" i="6"/>
  <c r="I102" i="6"/>
  <c r="O5" i="6"/>
  <c r="O11" i="6"/>
  <c r="O17" i="6"/>
  <c r="O23" i="6"/>
  <c r="O29" i="6"/>
  <c r="O35" i="6"/>
  <c r="O41" i="6"/>
  <c r="O47" i="6"/>
  <c r="O53" i="6"/>
  <c r="O59" i="6"/>
  <c r="O65" i="6"/>
  <c r="O71" i="6"/>
  <c r="O77" i="6"/>
  <c r="O83" i="6"/>
  <c r="O89" i="6"/>
  <c r="O95" i="6"/>
  <c r="O101" i="6"/>
  <c r="S9" i="6"/>
  <c r="S15" i="6"/>
  <c r="S21" i="6"/>
  <c r="S27" i="6"/>
  <c r="S33" i="6"/>
  <c r="S39" i="6"/>
  <c r="S45" i="6"/>
  <c r="S51" i="6"/>
  <c r="S57" i="6"/>
  <c r="S63" i="6"/>
  <c r="S69" i="6"/>
  <c r="S75" i="6"/>
  <c r="S81" i="6"/>
  <c r="S87" i="6"/>
  <c r="S93" i="6"/>
  <c r="S99" i="6"/>
  <c r="E41" i="6"/>
  <c r="E59" i="6"/>
  <c r="E71" i="6"/>
  <c r="E77" i="6"/>
  <c r="E83" i="6"/>
  <c r="E95" i="6"/>
  <c r="E101" i="6"/>
  <c r="O42" i="6"/>
  <c r="O48" i="6"/>
  <c r="O54" i="6"/>
  <c r="O60" i="6"/>
  <c r="O66" i="6"/>
  <c r="O72" i="6"/>
  <c r="O78" i="6"/>
  <c r="O84" i="6"/>
  <c r="O90" i="6"/>
  <c r="O96" i="6"/>
  <c r="O102" i="6"/>
  <c r="S40" i="6"/>
  <c r="S46" i="6"/>
  <c r="S52" i="6"/>
  <c r="S58" i="6"/>
  <c r="S64" i="6"/>
  <c r="S70" i="6"/>
  <c r="S76" i="6"/>
  <c r="S82" i="6"/>
  <c r="S88" i="6"/>
  <c r="S94" i="6"/>
  <c r="S100" i="6"/>
  <c r="S3" i="8"/>
  <c r="I3" i="8"/>
  <c r="C181" i="18"/>
  <c r="G181" i="18"/>
  <c r="F182" i="18"/>
  <c r="C172" i="18"/>
  <c r="B170" i="18"/>
  <c r="C182" i="18"/>
  <c r="G182" i="18"/>
  <c r="G180" i="18"/>
  <c r="F178" i="18"/>
  <c r="B180" i="18"/>
  <c r="R105" i="6"/>
  <c r="N105" i="6"/>
  <c r="H105" i="6"/>
  <c r="H106" i="6"/>
  <c r="D106" i="6"/>
  <c r="D105" i="6"/>
  <c r="N106" i="6"/>
  <c r="R106" i="6"/>
  <c r="G178" i="18"/>
  <c r="D181" i="18"/>
  <c r="E178" i="18"/>
  <c r="F181" i="18"/>
  <c r="E170" i="18"/>
  <c r="C180" i="18"/>
  <c r="B179" i="18"/>
  <c r="D179" i="18"/>
  <c r="E182" i="18"/>
  <c r="D180" i="18"/>
  <c r="E179" i="18"/>
  <c r="G170" i="18"/>
  <c r="C169" i="18"/>
  <c r="F168" i="18"/>
  <c r="D170" i="18"/>
  <c r="G179" i="18"/>
  <c r="F179" i="18"/>
  <c r="F170" i="18"/>
  <c r="E180" i="18"/>
  <c r="E181" i="18"/>
  <c r="D178" i="18"/>
  <c r="F180" i="18"/>
  <c r="C179" i="18"/>
  <c r="E172" i="18"/>
  <c r="F172" i="18"/>
  <c r="E171" i="18"/>
  <c r="D172" i="18"/>
  <c r="C171" i="18"/>
  <c r="D171" i="18"/>
  <c r="C170" i="18"/>
  <c r="G172" i="18"/>
  <c r="F169" i="18"/>
  <c r="G169" i="18"/>
  <c r="E169" i="18"/>
  <c r="G171" i="18"/>
  <c r="F171" i="18"/>
  <c r="E168" i="18"/>
  <c r="D168" i="18"/>
  <c r="B182" i="18"/>
  <c r="B178" i="18"/>
  <c r="B181" i="18"/>
  <c r="B168" i="18"/>
  <c r="B169" i="18"/>
  <c r="G3" i="15" l="1"/>
  <c r="AA169" i="18" s="1"/>
  <c r="D169" i="18" s="1"/>
  <c r="D7" i="26"/>
  <c r="D6" i="26" s="1"/>
  <c r="F7" i="26"/>
  <c r="F6" i="2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mp Diff_2-3_21" type="6" refreshedVersion="3" background="1" saveData="1">
    <textPr codePage="437" sourceFile="S:\Agilent Network Analyzer\Measured Parameters\Power Divider\Tapered PDs\3-Way\6.58 inch\Compensated\20 R\Amp Diff_2-3_2.prn" space="1" comma="1" consecutive="1">
      <textFields count="2">
        <textField/>
        <textField/>
      </textFields>
    </textPr>
  </connection>
  <connection id="2" xr16:uid="{00000000-0015-0000-FFFF-FFFF01000000}" name="Amp Diff_2-31" type="6" refreshedVersion="3" background="1" saveData="1">
    <textPr codePage="437" sourceFile="S:\Agilent Network Analyzer\Measured Parameters\Power Divider\Tapered PDs\3-Way\6.58 inch\Compensated\20 R\Amp Diff_2-3.prn" space="1" comma="1" consecutive="1">
      <textFields count="2">
        <textField/>
        <textField/>
      </textFields>
    </textPr>
  </connection>
  <connection id="3" xr16:uid="{00000000-0015-0000-FFFF-FFFF02000000}" name="Amp Diff_2-41" type="6" refreshedVersion="3" background="1" saveData="1">
    <textPr codePage="437" sourceFile="S:\Agilent Network Analyzer\Measured Parameters\Power Divider\Tapered PDs\3-Way\6.58 inch\Compensated\20 R\Amp Diff_2-4.prn" space="1" comma="1" consecutive="1">
      <textFields count="2">
        <textField/>
        <textField/>
      </textFields>
    </textPr>
  </connection>
  <connection id="4" xr16:uid="{00000000-0015-0000-FFFF-FFFF03000000}" name="Common RL1" type="6" refreshedVersion="3" background="1" saveData="1">
    <textPr codePage="437" sourceFile="S:\Agilent Network Analyzer\Measured Parameters\Power Divider\Tapered PDs\3-Way\6.58 inch\Compensated\20 R\Common RL.prn" space="1" comma="1" consecutive="1">
      <textFields count="2">
        <textField/>
        <textField/>
      </textFields>
    </textPr>
  </connection>
  <connection id="5" xr16:uid="{00000000-0015-0000-FFFF-FFFF04000000}" name="IL_1-4_21" type="6" refreshedVersion="3" background="1" saveData="1">
    <textPr codePage="437" sourceFile="S:\Agilent Network Analyzer\Measured Parameters\Power Divider\Tapered PDs\3-Way\6.58 inch\Compensated\20 R\IL_1-4_2.prn" space="1" comma="1" consecutive="1">
      <textFields count="2">
        <textField/>
        <textField/>
      </textFields>
    </textPr>
  </connection>
  <connection id="6" xr16:uid="{00000000-0015-0000-FFFF-FFFF05000000}" name="IL_1-41" type="6" refreshedVersion="3" background="1" saveData="1">
    <textPr codePage="437" sourceFile="S:\Agilent Network Analyzer\Measured Parameters\Power Divider\Tapered PDs\3-Way\6.58 inch\Compensated\20 R\IL_1-4.prn" space="1" comma="1" consecutive="1">
      <textFields count="2">
        <textField/>
        <textField/>
      </textFields>
    </textPr>
  </connection>
  <connection id="7" xr16:uid="{00000000-0015-0000-FFFF-FFFF06000000}" name="Iso_2-3_21" type="6" refreshedVersion="3" background="1" saveData="1">
    <textPr codePage="437" sourceFile="S:\Agilent Network Analyzer\Measured Parameters\Power Divider\Tapered PDs\3-Way\6.58 inch\Compensated\20 R\Iso_2-3_2.prn" space="1" comma="1" consecutive="1">
      <textFields count="2">
        <textField/>
        <textField/>
      </textFields>
    </textPr>
  </connection>
  <connection id="8" xr16:uid="{00000000-0015-0000-FFFF-FFFF07000000}" name="Iso_2-31" type="6" refreshedVersion="3" background="1" saveData="1">
    <textPr codePage="437" sourceFile="S:\Agilent Network Analyzer\Measured Parameters\Power Divider\Tapered PDs\3-Way\6.58 inch\Compensated\20 R\Iso_2-3.prn" space="1" comma="1" consecutive="1">
      <textFields count="2">
        <textField/>
        <textField/>
      </textFields>
    </textPr>
  </connection>
  <connection id="9" xr16:uid="{00000000-0015-0000-FFFF-FFFF08000000}" name="Iso_2-4_21" type="6" refreshedVersion="3" background="1" saveData="1">
    <textPr codePage="437" sourceFile="S:\Agilent Network Analyzer\Measured Parameters\Power Divider\Tapered PDs\3-Way\6.58 inch\Compensated\20 R\Iso_2-4_2.prn" space="1" comma="1" consecutive="1">
      <textFields count="2">
        <textField/>
        <textField/>
      </textFields>
    </textPr>
  </connection>
  <connection id="10" xr16:uid="{00000000-0015-0000-FFFF-FFFF09000000}" name="Iso_2-41" type="6" refreshedVersion="3" background="1" saveData="1">
    <textPr codePage="437" sourceFile="S:\Agilent Network Analyzer\Measured Parameters\Power Divider\Tapered PDs\3-Way\6.58 inch\Compensated\20 R\Iso_2-4.prn" space="1" comma="1" consecutive="1">
      <textFields count="2">
        <textField/>
        <textField/>
      </textFields>
    </textPr>
  </connection>
  <connection id="11" xr16:uid="{00000000-0015-0000-FFFF-FFFF0A000000}" name="MT3H-0113_ConversionLoss_and_Isolation_A_+20dBm" type="6" refreshedVersion="6" background="1" saveData="1">
    <textPr codePage="437" sourceFile="S:\Agilent Network Analyzer\Mixers-Catalog\MT3\MT3H-0113_Datasheetfiles\MT3H-0113_ConversionLoss_and_Isolation_A_+20dBm.csv" tab="0" comma="1">
      <textFields count="4">
        <textField/>
        <textField/>
        <textField/>
        <textField/>
      </textFields>
    </textPr>
  </connection>
  <connection id="12" xr16:uid="{00000000-0015-0000-FFFF-FFFF0B000000}" name="MT3H-0113_ConversionLoss_and_Isolation_B" type="6" refreshedVersion="6" background="1" saveData="1">
    <textPr codePage="437" sourceFile="S:\Agilent Network Analyzer\Mixers-Catalog\MT3\MT3H-0113_Datasheetfiles\MT3H-0113_ConversionLoss_and_Isolation_B.csv" tab="0" comma="1">
      <textFields count="4">
        <textField/>
        <textField/>
        <textField/>
        <textField/>
      </textFields>
    </textPr>
  </connection>
  <connection id="13" xr16:uid="{00000000-0015-0000-FFFF-FFFF0C000000}" name="Output 3 RL1" type="6" refreshedVersion="3" background="1" saveData="1">
    <textPr codePage="437" sourceFile="S:\Agilent Network Analyzer\Measured Parameters\Power Divider\Tapered PDs\3-Way\6.58 inch\Compensated\20 R\Output 3 RL.prn" space="1" comma="1" consecutive="1">
      <textFields count="2">
        <textField/>
        <textField/>
      </textFields>
    </textPr>
  </connection>
  <connection id="14" xr16:uid="{00000000-0015-0000-FFFF-FFFF0D000000}" name="Output 4 RL1" type="6" refreshedVersion="3" background="1" saveData="1">
    <textPr codePage="437" sourceFile="S:\Agilent Network Analyzer\Measured Parameters\Power Divider\Tapered PDs\3-Way\6.58 inch\Compensated\20 R\Output 4 RL.prn" space="1" comma="1" consecutive="1">
      <textFields count="2">
        <textField/>
        <textField/>
      </textFields>
    </textPr>
  </connection>
  <connection id="15" xr16:uid="{00000000-0015-0000-FFFF-FFFF0E000000}" name="Phase Diff_2-3" type="6" refreshedVersion="3" background="1">
    <textPr codePage="437" sourceFile="S:\Agilent Network Analyzer\Measured Parameters\Power Divider\Tapered PDs\3-Way\6.58 inch\Compensated\20 R\Phase Diff_2-3.prn">
      <textFields>
        <textField/>
      </textFields>
    </textPr>
  </connection>
  <connection id="16" xr16:uid="{00000000-0015-0000-FFFF-FFFF0F000000}" name="Phase Diff_2-3_21" type="6" refreshedVersion="3" background="1" saveData="1">
    <textPr codePage="437" sourceFile="S:\Agilent Network Analyzer\Measured Parameters\Power Divider\Tapered PDs\3-Way\6.58 inch\Compensated\20 R\Phase Diff_2-3_2.prn" space="1" comma="1" consecutive="1">
      <textFields count="2">
        <textField/>
        <textField/>
      </textFields>
    </textPr>
  </connection>
  <connection id="17" xr16:uid="{00000000-0015-0000-FFFF-FFFF10000000}" name="Phase Diff_2-311" type="6" refreshedVersion="3" background="1" saveData="1">
    <textPr codePage="437" sourceFile="S:\Agilent Network Analyzer\Measured Parameters\Power Divider\Tapered PDs\3-Way\6.58 inch\Compensated\20 R\Phase Diff_2-3.prn" space="1" comma="1" consecutive="1">
      <textFields count="2">
        <textField/>
        <textField/>
      </textFields>
    </textPr>
  </connection>
  <connection id="18" xr16:uid="{00000000-0015-0000-FFFF-FFFF11000000}" name="Phase Diff_2-41" type="6" refreshedVersion="3" background="1" saveData="1">
    <textPr codePage="437" sourceFile="S:\Agilent Network Analyzer\Measured Parameters\Power Divider\Tapered PDs\3-Way\6.58 inch\Compensated\20 R\Phase Diff_2-4.prn" space="1" comma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<sst xmlns="http://schemas.openxmlformats.org/spreadsheetml/2006/main" count="1850" uniqueCount="348">
  <si>
    <t>LO - GHz</t>
  </si>
  <si>
    <t>RF (GHz)</t>
  </si>
  <si>
    <t>RF Frequency</t>
  </si>
  <si>
    <t>2xLO to IF</t>
  </si>
  <si>
    <t>2xLO to RF</t>
  </si>
  <si>
    <t>3xLO to IF</t>
  </si>
  <si>
    <t>3xLO to RF</t>
  </si>
  <si>
    <t>4xLO to IF</t>
  </si>
  <si>
    <t>4xLO to RF</t>
  </si>
  <si>
    <t>5xLO to IF</t>
  </si>
  <si>
    <t>5xLO to RF</t>
  </si>
  <si>
    <t>IF (GHz)</t>
  </si>
  <si>
    <t>Average=&gt;</t>
  </si>
  <si>
    <t>Average =&gt;</t>
  </si>
  <si>
    <t>B Data</t>
  </si>
  <si>
    <t>A Data</t>
  </si>
  <si>
    <t>A Configuration</t>
  </si>
  <si>
    <t>B Configuration</t>
  </si>
  <si>
    <t>BEGIN CH2_DATA</t>
  </si>
  <si>
    <t>Freq(Hz)</t>
  </si>
  <si>
    <t>Calculated number in red is for -10 dBm</t>
  </si>
  <si>
    <t>END</t>
  </si>
  <si>
    <t>BEGIN CH3_DATA</t>
  </si>
  <si>
    <t>BEGIN CH4_DATA</t>
  </si>
  <si>
    <t>BEGIN CH5_DATA</t>
  </si>
  <si>
    <t>BEGIN CH6_DATA</t>
  </si>
  <si>
    <t>1Ix0L dBc Log Mag(dB)</t>
  </si>
  <si>
    <t>2Ix0L dBc Log Mag(dB)</t>
  </si>
  <si>
    <t>3Ix0L dBc Log Mag(dB)</t>
  </si>
  <si>
    <t>4Ix0L dBc Log Mag(dB)</t>
  </si>
  <si>
    <t>5Ix0L dBc Log Mag(dB)</t>
  </si>
  <si>
    <t>1Rx2L dBc Log Mag(dB)</t>
  </si>
  <si>
    <t>1Rx3L dBc Log Mag(dB)</t>
  </si>
  <si>
    <t>1Rx4L dBc Log Mag(dB)</t>
  </si>
  <si>
    <t>2Rx1L dBc Log Mag(dB)</t>
  </si>
  <si>
    <t>BEGIN CH7_DATA</t>
  </si>
  <si>
    <t>2Rx2L dBc Log Mag(dB)</t>
  </si>
  <si>
    <t>BEGIN CH8_DATA</t>
  </si>
  <si>
    <t>2Rx3L dBc Log Mag(dB)</t>
  </si>
  <si>
    <t>BEGIN CH9_DATA</t>
  </si>
  <si>
    <t>2Rx4L dBc Log Mag(dB)</t>
  </si>
  <si>
    <t>BEGIN CH10_DATA</t>
  </si>
  <si>
    <t>2Rx5L dBc Log Mag(dB)</t>
  </si>
  <si>
    <t>BEGIN CH11_DATA</t>
  </si>
  <si>
    <t>3Rx1L dBc Log Mag(dB)</t>
  </si>
  <si>
    <t>BEGIN CH12_DATA</t>
  </si>
  <si>
    <t>3Rx2L dBc Log Mag(dB)</t>
  </si>
  <si>
    <t>BEGIN CH13_DATA</t>
  </si>
  <si>
    <t>3Rx3L dBc Log Mag(dB)</t>
  </si>
  <si>
    <t>BEGIN CH14_DATA</t>
  </si>
  <si>
    <t>3Rx4L dBc Log Mag(dB)</t>
  </si>
  <si>
    <t>BEGIN CH15_DATA</t>
  </si>
  <si>
    <t>3Rx5L dBc Log Mag(dB)</t>
  </si>
  <si>
    <t>BEGIN CH16_DATA</t>
  </si>
  <si>
    <t>4Rx1L dBc Log Mag(dB)</t>
  </si>
  <si>
    <t>BEGIN CH17_DATA</t>
  </si>
  <si>
    <t>4Rx2L dBc Log Mag(dB)</t>
  </si>
  <si>
    <t>BEGIN CH18_DATA</t>
  </si>
  <si>
    <t>4Rx3L dBc Log Mag(dB)</t>
  </si>
  <si>
    <t>BEGIN CH19_DATA</t>
  </si>
  <si>
    <t>4Rx4L dBc Log Mag(dB)</t>
  </si>
  <si>
    <t>BEGIN CH20_DATA</t>
  </si>
  <si>
    <t>4Rx5L dBc Log Mag(dB)</t>
  </si>
  <si>
    <t>BEGIN CH21_DATA</t>
  </si>
  <si>
    <t>BEGIN CH22_DATA</t>
  </si>
  <si>
    <t>5Rx2L dBc Log Mag(dB)</t>
  </si>
  <si>
    <t>BEGIN CH23_DATA</t>
  </si>
  <si>
    <t>5Rx3L dBc Log Mag(dB)</t>
  </si>
  <si>
    <t>BEGIN CH24_DATA</t>
  </si>
  <si>
    <t>5Rx4L dBc Log Mag(dB)</t>
  </si>
  <si>
    <t>BEGIN CH25_DATA</t>
  </si>
  <si>
    <t>5Rx5L dBc Log Mag(dB)</t>
  </si>
  <si>
    <t>1Ix2L dBc Log Mag(dB)</t>
  </si>
  <si>
    <t>1Ix3L dBc Log Mag(dB)</t>
  </si>
  <si>
    <t>1Ix4L dBc Log Mag(dB)</t>
  </si>
  <si>
    <t>2Ix1L dBc Log Mag(dB)</t>
  </si>
  <si>
    <t>2Ix2L dBc Log Mag(dB)</t>
  </si>
  <si>
    <t>2Ix3L dBc Log Mag(dB)</t>
  </si>
  <si>
    <t>2Ix4L dBc Log Mag(dB)</t>
  </si>
  <si>
    <t>2Ix5L dBc Log Mag(dB)</t>
  </si>
  <si>
    <t>3Ix1L dBc Log Mag(dB)</t>
  </si>
  <si>
    <t>3Ix2L dBc Log Mag(dB)</t>
  </si>
  <si>
    <t>3Ix3L dBc Log Mag(dB)</t>
  </si>
  <si>
    <t>3Ix4L dBc Log Mag(dB)</t>
  </si>
  <si>
    <t>3Ix5L dBc Log Mag(dB)</t>
  </si>
  <si>
    <t>4Ix1L dBc Log Mag(dB)</t>
  </si>
  <si>
    <t>4Ix2L dBc Log Mag(dB)</t>
  </si>
  <si>
    <t>4Ix3L dBc Log Mag(dB)</t>
  </si>
  <si>
    <t>4Ix4L dBc Log Mag(dB)</t>
  </si>
  <si>
    <t>4Ix5L dBc Log Mag(dB)</t>
  </si>
  <si>
    <t>5Ix1L dBc Log Mag(dB)</t>
  </si>
  <si>
    <t>5Ix2L dBc Log Mag(dB)</t>
  </si>
  <si>
    <t>5Ix3L dBc Log Mag(dB)</t>
  </si>
  <si>
    <t>5Ix4L dBc Log Mag(dB)</t>
  </si>
  <si>
    <t>5Ix5L dBc Log Mag(dB)</t>
  </si>
  <si>
    <t>!CSV A.01.01</t>
  </si>
  <si>
    <t>!Agilent Technologies</t>
  </si>
  <si>
    <t>N5242A</t>
  </si>
  <si>
    <t>!Source: Standard</t>
  </si>
  <si>
    <t>BEGIN CH1_DATA</t>
  </si>
  <si>
    <t>Conv. Loss Log Mag(dB)</t>
  </si>
  <si>
    <t>LO Return Loss Log Mag(dB)</t>
  </si>
  <si>
    <t>LO-RF Isolation Log Mag(dB)</t>
  </si>
  <si>
    <t>LO-IF Isolation Log Mag(dB)</t>
  </si>
  <si>
    <t>RF-IF Isolation Log Mag(dB)</t>
  </si>
  <si>
    <t>Calculated</t>
  </si>
  <si>
    <t>A Data -----&gt;</t>
  </si>
  <si>
    <t>B Data -----&gt;</t>
  </si>
  <si>
    <t>B Data ----&gt;</t>
  </si>
  <si>
    <t>PwrMain Log Mag(dBm)</t>
  </si>
  <si>
    <t>Pwr3 Log Mag(dBm)</t>
  </si>
  <si>
    <t>A Data ----&gt;</t>
  </si>
  <si>
    <t xml:space="preserve"> -10 dBm Calculated</t>
  </si>
  <si>
    <t>1Rx1L C.L. Log Mag(dB)</t>
  </si>
  <si>
    <t>2Rx2L Log Mag(dB)</t>
  </si>
  <si>
    <t>Values copied</t>
  </si>
  <si>
    <t>1Ix1L C.L. Log Mag(dB)</t>
  </si>
  <si>
    <t>2Ix1L Log Mag(dB)</t>
  </si>
  <si>
    <t>1Ix0L Log Mag(dB)</t>
  </si>
  <si>
    <t>2Ix0L Log Mag(dB)</t>
  </si>
  <si>
    <t>3Ix0L Log Mag(dB)</t>
  </si>
  <si>
    <t>4Ix0L Log Mag(dB)</t>
  </si>
  <si>
    <t>5Ix0L Log Mag(dB)</t>
  </si>
  <si>
    <t>1Rx2L Log Mag(dB)</t>
  </si>
  <si>
    <t>1Rx3L Log Mag(dB)</t>
  </si>
  <si>
    <t>1Rx4L Log Mag(dB)</t>
  </si>
  <si>
    <t>1Rx5L Log Mag(dB)</t>
  </si>
  <si>
    <t>2Rx1L Log Mag(dB)</t>
  </si>
  <si>
    <t>2Rx3L Log Mag(dB)</t>
  </si>
  <si>
    <t>2Rx4L Log Mag(dB)</t>
  </si>
  <si>
    <t>2Rx5L Log Mag(dB)</t>
  </si>
  <si>
    <t>3Rx1L Log Mag(dB)</t>
  </si>
  <si>
    <t>3Rx2L Log Mag(dB)</t>
  </si>
  <si>
    <t>3Rx3L Log Mag(dB)</t>
  </si>
  <si>
    <t>3Rx4L Log Mag(dB)</t>
  </si>
  <si>
    <t>3Rx5L Log Mag(dB)</t>
  </si>
  <si>
    <t>4Rx1L Log Mag(dB)</t>
  </si>
  <si>
    <t>4Rx2L Log Mag(dB)</t>
  </si>
  <si>
    <t>4Rx3L Log Mag(dB)</t>
  </si>
  <si>
    <t>4Rx4L Log Mag(dB)</t>
  </si>
  <si>
    <t>4Rx5L Log Mag(dB)</t>
  </si>
  <si>
    <t>5Rx1L Log Mag(dB)</t>
  </si>
  <si>
    <t>5Rx2L Log Mag(dB)</t>
  </si>
  <si>
    <t>5Rx3L Log Mag(dB)</t>
  </si>
  <si>
    <t>5Rx4L Log Mag(dB)</t>
  </si>
  <si>
    <t>5Rx5L Log Mag(dB)</t>
  </si>
  <si>
    <t>1Ix2L Log Mag(dB)</t>
  </si>
  <si>
    <t>1Ix3L Log Mag(dB)</t>
  </si>
  <si>
    <t>1Ix4L Log Mag(dB)</t>
  </si>
  <si>
    <t>1Ix5L Log Mag(dB)</t>
  </si>
  <si>
    <t>2Ix2L Log Mag(dB)</t>
  </si>
  <si>
    <t>2Ix3L Log Mag(dB)</t>
  </si>
  <si>
    <t>2Ix4L Log Mag(dB)</t>
  </si>
  <si>
    <t>2Ix5L Log Mag(dB)</t>
  </si>
  <si>
    <t>3Ix1L Log Mag(dB)</t>
  </si>
  <si>
    <t>3Ix2L Log Mag(dB)</t>
  </si>
  <si>
    <t>3Ix3L Log Mag(dB)</t>
  </si>
  <si>
    <t>3Ix4L Log Mag(dB)</t>
  </si>
  <si>
    <t>3Ix5L Log Mag(dB)</t>
  </si>
  <si>
    <t>4Ix1L Log Mag(dB)</t>
  </si>
  <si>
    <t>4Ix2L Log Mag(dB)</t>
  </si>
  <si>
    <t>4Ix3L Log Mag(dB)</t>
  </si>
  <si>
    <t>4Ix4L Log Mag(dB)</t>
  </si>
  <si>
    <t>4Ix5L Log Mag(dB)</t>
  </si>
  <si>
    <t>5Ix1L Log Mag(dB)</t>
  </si>
  <si>
    <t>5Ix2L Log Mag(dB)</t>
  </si>
  <si>
    <t>5Ix3L Log Mag(dB)</t>
  </si>
  <si>
    <t>5Ix4L Log Mag(dB)</t>
  </si>
  <si>
    <t>5Ix5L Log Mag(dB)</t>
  </si>
  <si>
    <t>LO Output GHz</t>
  </si>
  <si>
    <t>-10 dBm RF Input</t>
  </si>
  <si>
    <t>0xLO</t>
  </si>
  <si>
    <t>1xLO</t>
  </si>
  <si>
    <t>2xLO</t>
  </si>
  <si>
    <t>3xLO</t>
  </si>
  <si>
    <t>4xLO</t>
  </si>
  <si>
    <t>5xLO</t>
  </si>
  <si>
    <t>1xRF</t>
  </si>
  <si>
    <t>Reference</t>
  </si>
  <si>
    <t>2xRF</t>
  </si>
  <si>
    <t>3xRF</t>
  </si>
  <si>
    <t>4xRF</t>
  </si>
  <si>
    <t>5xRF</t>
  </si>
  <si>
    <t>A Configuration Downconversion</t>
  </si>
  <si>
    <t>B Configuration Downconversion</t>
  </si>
  <si>
    <t>1xIF</t>
  </si>
  <si>
    <t>2xIF</t>
  </si>
  <si>
    <t>3xIF</t>
  </si>
  <si>
    <t>4xIF</t>
  </si>
  <si>
    <t>5xIF</t>
  </si>
  <si>
    <t xml:space="preserve"> -10 dBm IF Input</t>
  </si>
  <si>
    <t>A Configuration Upconversion</t>
  </si>
  <si>
    <t>B Configuration Upconversion</t>
  </si>
  <si>
    <t>Remove 4X Traces if not applicable</t>
  </si>
  <si>
    <t>Remove 5X Traces if not applicable</t>
  </si>
  <si>
    <t>A (B) Configuration Downconversion</t>
  </si>
  <si>
    <t>A (B) Configuration Upconversion</t>
  </si>
  <si>
    <t>B Data LO-IF ----&gt;</t>
  </si>
  <si>
    <t>B Data LO-RF ----&gt;</t>
  </si>
  <si>
    <t>A Data LO-IF ----&gt;</t>
  </si>
  <si>
    <t>A Data LO-RF ----&gt;</t>
  </si>
  <si>
    <t>RF Freq - GHz</t>
  </si>
  <si>
    <t>from</t>
  </si>
  <si>
    <t>CL &amp;Data Tab</t>
  </si>
  <si>
    <t>Data is used</t>
  </si>
  <si>
    <t>two tabs</t>
  </si>
  <si>
    <t>for this tab</t>
  </si>
  <si>
    <t>and the</t>
  </si>
  <si>
    <t>following</t>
  </si>
  <si>
    <t>A.09.90.19</t>
  </si>
  <si>
    <t>!Agilent N5242A: A.09.90.19</t>
  </si>
  <si>
    <t>+20 dBm</t>
  </si>
  <si>
    <t>+18 dBm</t>
  </si>
  <si>
    <t>+16 dBm</t>
  </si>
  <si>
    <t>+14 dBm</t>
  </si>
  <si>
    <t>!Date: Wednesday</t>
  </si>
  <si>
    <t>Pin (dBm)</t>
  </si>
  <si>
    <t>+24 dBm</t>
  </si>
  <si>
    <t>+22 dBm</t>
  </si>
  <si>
    <t>A SqW Data -----&gt;</t>
  </si>
  <si>
    <t>B SqW Data -----&gt;</t>
  </si>
  <si>
    <t>A Configuration - Sine</t>
  </si>
  <si>
    <t>A Configuration - Square</t>
  </si>
  <si>
    <t>B Configuration - Square</t>
  </si>
  <si>
    <t>B Configuration - Sine</t>
  </si>
  <si>
    <t>Reference (dBm)</t>
  </si>
  <si>
    <t>LO (dBm)</t>
  </si>
  <si>
    <t>Output P1dB</t>
  </si>
  <si>
    <t>Input P1dB</t>
  </si>
  <si>
    <t>+1 dBm</t>
  </si>
  <si>
    <t>0 dBm Data</t>
  </si>
  <si>
    <t>+25 dBm</t>
  </si>
  <si>
    <t>+19 dBm</t>
  </si>
  <si>
    <t>+13 dBm</t>
  </si>
  <si>
    <t>SqW Data ---&gt;</t>
  </si>
  <si>
    <t>Configuration A - Square Wave</t>
  </si>
  <si>
    <t>Configuration A - Sine Wave</t>
  </si>
  <si>
    <t xml:space="preserve"> Configuration B - Sine Wave</t>
  </si>
  <si>
    <t>Configuration B - Square Wave</t>
  </si>
  <si>
    <t>1Rx0L Log Mag(dB)</t>
  </si>
  <si>
    <t>2Rx0L Log Mag(dB)</t>
  </si>
  <si>
    <t>3Rx0L Log Mag(dB)</t>
  </si>
  <si>
    <t>1Rx0L dBc Log Mag(dB)</t>
  </si>
  <si>
    <t>2Rx0L dBc Log Mag(dB)</t>
  </si>
  <si>
    <t>3Rx0L dBc Log Mag(dB)</t>
  </si>
  <si>
    <t>+15dBm CL Log Mag(dB)</t>
  </si>
  <si>
    <t>+13 dBm LO Log Mag(dB)</t>
  </si>
  <si>
    <t>+15 dBm</t>
  </si>
  <si>
    <t>+11 dBm</t>
  </si>
  <si>
    <t>+9 dBm</t>
  </si>
  <si>
    <t>+7 dBm</t>
  </si>
  <si>
    <t>+5 dBm</t>
  </si>
  <si>
    <t>RF Return Loss Log Mag(dB)</t>
  </si>
  <si>
    <t>+11dBm</t>
  </si>
  <si>
    <t>+13dBm</t>
  </si>
  <si>
    <t>+15dBm</t>
  </si>
  <si>
    <t>+9dBm</t>
  </si>
  <si>
    <t>+7dBm</t>
  </si>
  <si>
    <t>+5dBm</t>
  </si>
  <si>
    <t xml:space="preserve"> March 01</t>
  </si>
  <si>
    <t>+17 dBm</t>
  </si>
  <si>
    <t>-5 dBm Data</t>
  </si>
  <si>
    <t>N5247A</t>
  </si>
  <si>
    <t>US50470141</t>
  </si>
  <si>
    <t>CL  Log Mag(dB)</t>
  </si>
  <si>
    <t>-5RF1-2 0RF3-5</t>
  </si>
  <si>
    <t>-5RF1-2 0IF3-5</t>
  </si>
  <si>
    <t>!Keysight Technologies</t>
  </si>
  <si>
    <t>OIP3 Log Mag(dBm)</t>
  </si>
  <si>
    <t>1LO-IF/RF Isolation Log Mag(dB)</t>
  </si>
  <si>
    <t>2LO-IF/RF Isolation Log Mag(dB)</t>
  </si>
  <si>
    <t>3LO-IF/RF Isolation Log Mag(dB)</t>
  </si>
  <si>
    <t>-5RF1-5</t>
  </si>
  <si>
    <t>1Rx5L dBc Log Mag(dB)</t>
  </si>
  <si>
    <t>-5RF1-3 0RF4-5</t>
  </si>
  <si>
    <t>1Ix5L dBc Log Mag(dB)</t>
  </si>
  <si>
    <t>-5RF1-3 0IF4-5</t>
  </si>
  <si>
    <t>N/A</t>
  </si>
  <si>
    <t>!Date: Thursday</t>
  </si>
  <si>
    <t xml:space="preserve"> August 03</t>
  </si>
  <si>
    <t>+11 dBm LO Log Mag(dB)</t>
  </si>
  <si>
    <t>+10 dBm LO Log Mag(dB)</t>
  </si>
  <si>
    <t>SG48420104</t>
  </si>
  <si>
    <t xml:space="preserve"> 2017 13:50:47</t>
  </si>
  <si>
    <t>IF CL-HSLO 4G-RF Log Mag(dB)</t>
  </si>
  <si>
    <t>IF RL-HSLO 4G-RF Log Mag(dB)</t>
  </si>
  <si>
    <t>IF CL-LSLO 12-RF Log Mag(dB)</t>
  </si>
  <si>
    <t>IF RL-LSLO 12-RF Log Mag(dB)</t>
  </si>
  <si>
    <t xml:space="preserve"> 2017 13:53:14</t>
  </si>
  <si>
    <t xml:space="preserve"> August 09</t>
  </si>
  <si>
    <t xml:space="preserve"> 2017 09:18:08</t>
  </si>
  <si>
    <t>IIP3 +15 dBm LO - NO PAD on IF Log Mag(dBm)</t>
  </si>
  <si>
    <t xml:space="preserve"> 2017 09:19:24</t>
  </si>
  <si>
    <t>4LO-IF/RF Isolation Log Mag(dB)</t>
  </si>
  <si>
    <t>2Rx2L NO LO Cable Log Mag(dB)</t>
  </si>
  <si>
    <t xml:space="preserve"> 2017 09:37:22</t>
  </si>
  <si>
    <t xml:space="preserve"> 2017 09:39:14</t>
  </si>
  <si>
    <t xml:space="preserve"> 2017 09:46:44</t>
  </si>
  <si>
    <t>4Rx0L Log Mag(dB)</t>
  </si>
  <si>
    <t>4Rx0L dBc Log Mag(dB)</t>
  </si>
  <si>
    <t xml:space="preserve"> 2017 09:47:44</t>
  </si>
  <si>
    <t xml:space="preserve"> 2017 10:03:14</t>
  </si>
  <si>
    <t>5Rx1L dBc Log Mag(dB)</t>
  </si>
  <si>
    <t xml:space="preserve"> 2017 10:11:14</t>
  </si>
  <si>
    <t xml:space="preserve"> 2017 10:22:31</t>
  </si>
  <si>
    <t>2Ix1L NO LO Cable Log Mag(dB)</t>
  </si>
  <si>
    <t xml:space="preserve"> 2017 10:25:43</t>
  </si>
  <si>
    <t xml:space="preserve"> 2017 10:52:46</t>
  </si>
  <si>
    <t xml:space="preserve"> 2017 10:54:17</t>
  </si>
  <si>
    <t xml:space="preserve"> 2017 11:17:19</t>
  </si>
  <si>
    <t xml:space="preserve"> 2017 11:21:54</t>
  </si>
  <si>
    <t>Sheet names must be spelled correctly</t>
  </si>
  <si>
    <t xml:space="preserve">Axis column labels can be upper or lowercased. </t>
  </si>
  <si>
    <t>Number of lines must be indicated</t>
  </si>
  <si>
    <t>Conversion Loss</t>
  </si>
  <si>
    <t>Input IP3</t>
  </si>
  <si>
    <t>LO to RF Isolation</t>
  </si>
  <si>
    <t>Lines</t>
  </si>
  <si>
    <t>Label</t>
  </si>
  <si>
    <t>Sheet</t>
  </si>
  <si>
    <t>X axis</t>
  </si>
  <si>
    <t>Cell Min</t>
  </si>
  <si>
    <t>Cell Max</t>
  </si>
  <si>
    <t>Y axis</t>
  </si>
  <si>
    <t>Config A</t>
  </si>
  <si>
    <t>CL &amp; Data</t>
  </si>
  <si>
    <t>H</t>
  </si>
  <si>
    <t>I</t>
  </si>
  <si>
    <t>IP3</t>
  </si>
  <si>
    <t>J</t>
  </si>
  <si>
    <t>Isolations</t>
  </si>
  <si>
    <t>B</t>
  </si>
  <si>
    <t>F</t>
  </si>
  <si>
    <t>Config B</t>
  </si>
  <si>
    <t>S</t>
  </si>
  <si>
    <t>AJ</t>
  </si>
  <si>
    <t>P</t>
  </si>
  <si>
    <t>LO to IF Isolation</t>
  </si>
  <si>
    <t>RF to IF Isolation</t>
  </si>
  <si>
    <t>IF Response</t>
  </si>
  <si>
    <t>R</t>
  </si>
  <si>
    <t>E</t>
  </si>
  <si>
    <t>O</t>
  </si>
  <si>
    <t>Conversion Loss vs. LO Power</t>
  </si>
  <si>
    <t>Input IP3 vs. LO Power</t>
  </si>
  <si>
    <t>CLvsLO</t>
  </si>
  <si>
    <t>G</t>
  </si>
  <si>
    <t>Avoid using '-' in sheet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</si>
</sst>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NumberFormat="1"/>
    <xf numFmtId="0" fontId="0" fillId="0" borderId="0" xfId="0" applyNumberFormat="1" applyFill="1"/>
    <xf numFmtId="0" fontId="0" fillId="0" borderId="0" xfId="0" applyFill="1"/>
    <xf numFmtId="0" fontId="0" fillId="2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4" borderId="0" xfId="0" applyFill="1"/>
    <xf numFmtId="0" fontId="1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3" fillId="0" borderId="0" xfId="0" applyFont="1" applyAlignment="1">
      <alignment horizontal="center"/>
    </xf>
    <xf numFmtId="0" fontId="3" fillId="4" borderId="0" xfId="0" applyFont="1" applyFill="1"/>
    <xf numFmtId="0" fontId="3" fillId="0" borderId="0" xfId="0" applyFont="1"/>
    <xf numFmtId="164" fontId="3" fillId="3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3" borderId="0" xfId="0" applyFill="1" applyAlignment="1"/>
    <xf numFmtId="164" fontId="0" fillId="3" borderId="0" xfId="0" applyNumberFormat="1" applyFill="1" applyAlignment="1"/>
    <xf numFmtId="0" fontId="3" fillId="2" borderId="0" xfId="0" applyNumberFormat="1" applyFont="1" applyFill="1"/>
    <xf numFmtId="0" fontId="5" fillId="0" borderId="0" xfId="0" applyFont="1" applyFill="1"/>
    <xf numFmtId="0" fontId="4" fillId="2" borderId="0" xfId="0" applyNumberFormat="1" applyFont="1" applyFill="1"/>
    <xf numFmtId="0" fontId="1" fillId="2" borderId="0" xfId="0" applyNumberFormat="1" applyFont="1" applyFill="1"/>
    <xf numFmtId="2" fontId="0" fillId="0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/>
    <xf numFmtId="2" fontId="3" fillId="0" borderId="0" xfId="0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0" fontId="6" fillId="0" borderId="0" xfId="0" applyFont="1" applyFill="1"/>
    <xf numFmtId="0" fontId="6" fillId="2" borderId="0" xfId="0" applyNumberFormat="1" applyFont="1" applyFill="1"/>
    <xf numFmtId="0" fontId="6" fillId="2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right"/>
    </xf>
    <xf numFmtId="0" fontId="0" fillId="3" borderId="0" xfId="0" applyFill="1"/>
    <xf numFmtId="0" fontId="5" fillId="0" borderId="0" xfId="0" applyFont="1" applyAlignment="1">
      <alignment horizontal="center"/>
    </xf>
    <xf numFmtId="0" fontId="0" fillId="0" borderId="0" xfId="0" applyAlignment="1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2" fontId="0" fillId="3" borderId="0" xfId="0" applyNumberFormat="1" applyFill="1" applyAlignment="1"/>
    <xf numFmtId="2" fontId="0" fillId="3" borderId="0" xfId="0" applyNumberFormat="1" applyFill="1" applyAlignment="1">
      <alignment horizontal="left"/>
    </xf>
    <xf numFmtId="2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0" fillId="2" borderId="0" xfId="0" applyNumberFormat="1" applyFill="1" applyAlignment="1">
      <alignment horizontal="center"/>
    </xf>
    <xf numFmtId="2" fontId="3" fillId="5" borderId="0" xfId="0" applyNumberFormat="1" applyFont="1" applyFill="1" applyAlignment="1">
      <alignment horizontal="right"/>
    </xf>
    <xf numFmtId="2" fontId="1" fillId="5" borderId="0" xfId="0" applyNumberFormat="1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1" fontId="0" fillId="2" borderId="0" xfId="0" applyNumberFormat="1" applyFill="1"/>
    <xf numFmtId="1" fontId="8" fillId="2" borderId="1" xfId="0" applyNumberFormat="1" applyFont="1" applyFill="1" applyBorder="1" applyAlignment="1">
      <alignment horizontal="center" vertical="center" wrapText="1"/>
    </xf>
    <xf numFmtId="1" fontId="9" fillId="2" borderId="2" xfId="0" applyNumberFormat="1" applyFont="1" applyFill="1" applyBorder="1" applyAlignment="1">
      <alignment horizontal="center" vertical="center" wrapText="1"/>
    </xf>
    <xf numFmtId="1" fontId="9" fillId="2" borderId="3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1" fontId="9" fillId="2" borderId="5" xfId="0" applyNumberFormat="1" applyFont="1" applyFill="1" applyBorder="1" applyAlignment="1">
      <alignment horizontal="center" vertical="center" wrapText="1"/>
    </xf>
    <xf numFmtId="1" fontId="9" fillId="2" borderId="6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1" fontId="9" fillId="2" borderId="8" xfId="0" applyNumberFormat="1" applyFont="1" applyFill="1" applyBorder="1" applyAlignment="1">
      <alignment horizontal="center" vertical="center" wrapText="1"/>
    </xf>
    <xf numFmtId="1" fontId="9" fillId="2" borderId="9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1" fontId="9" fillId="0" borderId="2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" fontId="9" fillId="0" borderId="4" xfId="0" applyNumberFormat="1" applyFont="1" applyFill="1" applyBorder="1" applyAlignment="1">
      <alignment horizontal="center" vertical="center" wrapText="1"/>
    </xf>
    <xf numFmtId="2" fontId="9" fillId="0" borderId="5" xfId="0" applyNumberFormat="1" applyFont="1" applyFill="1" applyBorder="1" applyAlignment="1">
      <alignment horizontal="center" vertical="center" wrapText="1"/>
    </xf>
    <xf numFmtId="1" fontId="9" fillId="0" borderId="5" xfId="0" applyNumberFormat="1" applyFont="1" applyFill="1" applyBorder="1" applyAlignment="1">
      <alignment horizontal="center" vertical="center" wrapText="1"/>
    </xf>
    <xf numFmtId="1" fontId="9" fillId="0" borderId="7" xfId="0" applyNumberFormat="1" applyFont="1" applyFill="1" applyBorder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0" fillId="0" borderId="0" xfId="0" quotePrefix="1" applyFill="1" applyAlignment="1">
      <alignment horizontal="center"/>
    </xf>
    <xf numFmtId="0" fontId="10" fillId="0" borderId="0" xfId="0" applyFont="1"/>
    <xf numFmtId="0" fontId="1" fillId="3" borderId="0" xfId="0" applyFont="1" applyFill="1" applyAlignment="1"/>
    <xf numFmtId="0" fontId="1" fillId="3" borderId="0" xfId="0" applyFont="1" applyFill="1"/>
    <xf numFmtId="0" fontId="1" fillId="0" borderId="0" xfId="0" applyFont="1"/>
    <xf numFmtId="0" fontId="0" fillId="3" borderId="0" xfId="0" quotePrefix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/>
    <xf numFmtId="0" fontId="3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1" fontId="8" fillId="0" borderId="1" xfId="0" applyNumberFormat="1" applyFont="1" applyBorder="1" applyAlignment="1">
      <alignment horizontal="center" vertical="center" wrapText="1"/>
    </xf>
    <xf numFmtId="1" fontId="9" fillId="0" borderId="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4" xfId="0" applyNumberFormat="1" applyFont="1" applyBorder="1" applyAlignment="1">
      <alignment horizontal="center" vertical="center" wrapText="1"/>
    </xf>
    <xf numFmtId="1" fontId="9" fillId="0" borderId="5" xfId="0" applyNumberFormat="1" applyFont="1" applyBorder="1" applyAlignment="1">
      <alignment horizontal="center" vertical="center" wrapText="1"/>
    </xf>
    <xf numFmtId="1" fontId="9" fillId="0" borderId="6" xfId="0" applyNumberFormat="1" applyFont="1" applyBorder="1" applyAlignment="1">
      <alignment horizontal="center" vertical="center" wrapText="1"/>
    </xf>
    <xf numFmtId="0" fontId="0" fillId="0" borderId="0" xfId="0" quotePrefix="1"/>
    <xf numFmtId="1" fontId="9" fillId="0" borderId="7" xfId="0" applyNumberFormat="1" applyFont="1" applyBorder="1" applyAlignment="1">
      <alignment horizontal="center" vertical="center" wrapText="1"/>
    </xf>
    <xf numFmtId="1" fontId="9" fillId="0" borderId="8" xfId="0" applyNumberFormat="1" applyFont="1" applyBorder="1" applyAlignment="1">
      <alignment horizontal="center" vertical="center" wrapText="1"/>
    </xf>
    <xf numFmtId="1" fontId="9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Conversion Loss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39257752089319986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'CL &amp; Data'!$I$4:$I$204</c:f>
              <c:numCache>
                <c:formatCode>General</c:formatCode>
                <c:ptCount val="201"/>
                <c:pt idx="0">
                  <c:v>-63.128467999999998</c:v>
                </c:pt>
                <c:pt idx="1">
                  <c:v>-59.840172000000003</c:v>
                </c:pt>
                <c:pt idx="2">
                  <c:v>-52.713486000000003</c:v>
                </c:pt>
                <c:pt idx="3">
                  <c:v>-43.128608999999997</c:v>
                </c:pt>
                <c:pt idx="4">
                  <c:v>-34.919848999999999</c:v>
                </c:pt>
                <c:pt idx="5">
                  <c:v>-25.910736</c:v>
                </c:pt>
                <c:pt idx="6">
                  <c:v>-18.646851999999999</c:v>
                </c:pt>
                <c:pt idx="7">
                  <c:v>-15.003551</c:v>
                </c:pt>
                <c:pt idx="8">
                  <c:v>-13.163066000000001</c:v>
                </c:pt>
                <c:pt idx="9">
                  <c:v>-11.57652</c:v>
                </c:pt>
                <c:pt idx="10">
                  <c:v>-10.480389000000001</c:v>
                </c:pt>
                <c:pt idx="11">
                  <c:v>-9.1761827</c:v>
                </c:pt>
                <c:pt idx="12">
                  <c:v>-7.9851317000000002</c:v>
                </c:pt>
                <c:pt idx="13">
                  <c:v>-7.5411868000000002</c:v>
                </c:pt>
                <c:pt idx="14">
                  <c:v>-7.3137441000000001</c:v>
                </c:pt>
                <c:pt idx="15">
                  <c:v>-6.9554143000000002</c:v>
                </c:pt>
                <c:pt idx="16">
                  <c:v>-6.9326157999999998</c:v>
                </c:pt>
                <c:pt idx="17">
                  <c:v>-7.0021852999999998</c:v>
                </c:pt>
                <c:pt idx="18">
                  <c:v>-7.0244688999999996</c:v>
                </c:pt>
                <c:pt idx="19">
                  <c:v>-7.0521482999999998</c:v>
                </c:pt>
                <c:pt idx="20">
                  <c:v>-7.1507925999999999</c:v>
                </c:pt>
                <c:pt idx="21">
                  <c:v>-7.1394285999999996</c:v>
                </c:pt>
                <c:pt idx="22">
                  <c:v>-7.1600584999999999</c:v>
                </c:pt>
                <c:pt idx="23">
                  <c:v>-7.1602068000000001</c:v>
                </c:pt>
                <c:pt idx="24">
                  <c:v>-7.1913575999999999</c:v>
                </c:pt>
                <c:pt idx="25">
                  <c:v>-7.1675649000000003</c:v>
                </c:pt>
                <c:pt idx="26">
                  <c:v>-7.1748576000000002</c:v>
                </c:pt>
                <c:pt idx="27">
                  <c:v>-7.1773642999999998</c:v>
                </c:pt>
                <c:pt idx="28">
                  <c:v>-7.1523933</c:v>
                </c:pt>
                <c:pt idx="29">
                  <c:v>-7.1070962</c:v>
                </c:pt>
                <c:pt idx="30">
                  <c:v>-7.0829719999999998</c:v>
                </c:pt>
                <c:pt idx="31">
                  <c:v>-7.0544070999999997</c:v>
                </c:pt>
                <c:pt idx="32">
                  <c:v>-7.0027308000000001</c:v>
                </c:pt>
                <c:pt idx="33">
                  <c:v>-6.9514771</c:v>
                </c:pt>
                <c:pt idx="34">
                  <c:v>-6.9146732999999996</c:v>
                </c:pt>
                <c:pt idx="35">
                  <c:v>-6.8801269999999999</c:v>
                </c:pt>
                <c:pt idx="36">
                  <c:v>-6.8484854999999998</c:v>
                </c:pt>
                <c:pt idx="37">
                  <c:v>-6.8330646000000002</c:v>
                </c:pt>
                <c:pt idx="38">
                  <c:v>-6.8138446999999998</c:v>
                </c:pt>
                <c:pt idx="39">
                  <c:v>-6.7857827999999998</c:v>
                </c:pt>
                <c:pt idx="40">
                  <c:v>-6.7726649999999999</c:v>
                </c:pt>
                <c:pt idx="41">
                  <c:v>-6.7669039</c:v>
                </c:pt>
                <c:pt idx="42">
                  <c:v>-6.7588749000000004</c:v>
                </c:pt>
                <c:pt idx="43">
                  <c:v>-6.7486094999999997</c:v>
                </c:pt>
                <c:pt idx="44">
                  <c:v>-6.7488226999999998</c:v>
                </c:pt>
                <c:pt idx="45">
                  <c:v>-6.7564421000000001</c:v>
                </c:pt>
                <c:pt idx="46">
                  <c:v>-6.7689357000000001</c:v>
                </c:pt>
                <c:pt idx="47">
                  <c:v>-6.7795544000000003</c:v>
                </c:pt>
                <c:pt idx="48">
                  <c:v>-6.8073511</c:v>
                </c:pt>
                <c:pt idx="49">
                  <c:v>-6.8400030000000003</c:v>
                </c:pt>
                <c:pt idx="50">
                  <c:v>-6.8642992999999999</c:v>
                </c:pt>
                <c:pt idx="51">
                  <c:v>-6.8894080999999998</c:v>
                </c:pt>
                <c:pt idx="52">
                  <c:v>-6.9158916000000001</c:v>
                </c:pt>
                <c:pt idx="53">
                  <c:v>-6.9387913000000001</c:v>
                </c:pt>
                <c:pt idx="54">
                  <c:v>-6.9601207</c:v>
                </c:pt>
                <c:pt idx="55">
                  <c:v>-6.9787669000000001</c:v>
                </c:pt>
                <c:pt idx="56">
                  <c:v>-7.0027084000000004</c:v>
                </c:pt>
                <c:pt idx="57">
                  <c:v>-7.0243472999999996</c:v>
                </c:pt>
                <c:pt idx="58">
                  <c:v>-7.0688491000000004</c:v>
                </c:pt>
                <c:pt idx="59">
                  <c:v>-7.0800982000000001</c:v>
                </c:pt>
                <c:pt idx="60">
                  <c:v>-7.0948491000000002</c:v>
                </c:pt>
                <c:pt idx="61">
                  <c:v>-7.0955110000000001</c:v>
                </c:pt>
                <c:pt idx="62">
                  <c:v>-7.0814656999999999</c:v>
                </c:pt>
                <c:pt idx="63">
                  <c:v>-7.0357460999999999</c:v>
                </c:pt>
                <c:pt idx="64">
                  <c:v>-7.0216960999999998</c:v>
                </c:pt>
                <c:pt idx="65">
                  <c:v>-7.0081987000000003</c:v>
                </c:pt>
                <c:pt idx="66">
                  <c:v>-6.9999452</c:v>
                </c:pt>
                <c:pt idx="67">
                  <c:v>-7.0101509000000002</c:v>
                </c:pt>
                <c:pt idx="68">
                  <c:v>-7.0333724000000002</c:v>
                </c:pt>
                <c:pt idx="69">
                  <c:v>-7.0576581999999997</c:v>
                </c:pt>
                <c:pt idx="70">
                  <c:v>-7.0796260999999996</c:v>
                </c:pt>
                <c:pt idx="71">
                  <c:v>-7.1127748000000004</c:v>
                </c:pt>
                <c:pt idx="72">
                  <c:v>-7.1526307999999998</c:v>
                </c:pt>
                <c:pt idx="73">
                  <c:v>-7.1794251999999998</c:v>
                </c:pt>
                <c:pt idx="74">
                  <c:v>-7.2027359000000004</c:v>
                </c:pt>
                <c:pt idx="75">
                  <c:v>-7.2398328999999997</c:v>
                </c:pt>
                <c:pt idx="76">
                  <c:v>-7.2736511000000004</c:v>
                </c:pt>
                <c:pt idx="77">
                  <c:v>-7.3049230999999999</c:v>
                </c:pt>
                <c:pt idx="78">
                  <c:v>-7.3427705999999997</c:v>
                </c:pt>
                <c:pt idx="79">
                  <c:v>-7.3808040999999998</c:v>
                </c:pt>
                <c:pt idx="80">
                  <c:v>-7.4071540999999996</c:v>
                </c:pt>
                <c:pt idx="81">
                  <c:v>-7.4116534999999999</c:v>
                </c:pt>
                <c:pt idx="82">
                  <c:v>-7.4256767999999997</c:v>
                </c:pt>
                <c:pt idx="83">
                  <c:v>-7.4405184000000002</c:v>
                </c:pt>
                <c:pt idx="84">
                  <c:v>-7.4455676000000004</c:v>
                </c:pt>
                <c:pt idx="85">
                  <c:v>-7.4508343000000004</c:v>
                </c:pt>
                <c:pt idx="86">
                  <c:v>-7.4687571999999998</c:v>
                </c:pt>
                <c:pt idx="87">
                  <c:v>-7.4715218999999999</c:v>
                </c:pt>
                <c:pt idx="88">
                  <c:v>-7.4712043000000001</c:v>
                </c:pt>
                <c:pt idx="89">
                  <c:v>-7.4744805999999997</c:v>
                </c:pt>
                <c:pt idx="90">
                  <c:v>-7.4603457000000004</c:v>
                </c:pt>
                <c:pt idx="91">
                  <c:v>-7.4601264</c:v>
                </c:pt>
                <c:pt idx="92">
                  <c:v>-7.4485197000000003</c:v>
                </c:pt>
                <c:pt idx="93">
                  <c:v>-7.4230131999999998</c:v>
                </c:pt>
                <c:pt idx="94">
                  <c:v>-7.4140277000000001</c:v>
                </c:pt>
                <c:pt idx="95">
                  <c:v>-7.4251532999999998</c:v>
                </c:pt>
                <c:pt idx="96">
                  <c:v>-7.4308696000000003</c:v>
                </c:pt>
                <c:pt idx="97">
                  <c:v>-7.4468122000000001</c:v>
                </c:pt>
                <c:pt idx="98">
                  <c:v>-7.5107078999999999</c:v>
                </c:pt>
                <c:pt idx="99">
                  <c:v>-7.5619278000000003</c:v>
                </c:pt>
                <c:pt idx="100">
                  <c:v>-7.6084256000000003</c:v>
                </c:pt>
                <c:pt idx="101">
                  <c:v>-7.6590227999999998</c:v>
                </c:pt>
                <c:pt idx="102">
                  <c:v>-7.7002153</c:v>
                </c:pt>
                <c:pt idx="103">
                  <c:v>-7.7057833999999996</c:v>
                </c:pt>
                <c:pt idx="104">
                  <c:v>-7.7204480000000002</c:v>
                </c:pt>
                <c:pt idx="105">
                  <c:v>-7.7260989999999996</c:v>
                </c:pt>
                <c:pt idx="106">
                  <c:v>-7.7138505000000004</c:v>
                </c:pt>
                <c:pt idx="107">
                  <c:v>-7.7117825</c:v>
                </c:pt>
                <c:pt idx="108">
                  <c:v>-7.7107482000000003</c:v>
                </c:pt>
                <c:pt idx="109">
                  <c:v>-7.6946373000000001</c:v>
                </c:pt>
                <c:pt idx="110">
                  <c:v>-7.6824893999999997</c:v>
                </c:pt>
                <c:pt idx="111">
                  <c:v>-7.6777945000000001</c:v>
                </c:pt>
                <c:pt idx="112">
                  <c:v>-7.6704688000000001</c:v>
                </c:pt>
                <c:pt idx="113">
                  <c:v>-7.6778072999999996</c:v>
                </c:pt>
                <c:pt idx="114">
                  <c:v>-7.6825719000000001</c:v>
                </c:pt>
                <c:pt idx="115">
                  <c:v>-7.6822948000000002</c:v>
                </c:pt>
                <c:pt idx="116">
                  <c:v>-7.6948438000000001</c:v>
                </c:pt>
                <c:pt idx="117">
                  <c:v>-7.7086424999999998</c:v>
                </c:pt>
                <c:pt idx="118">
                  <c:v>-7.7086424999999998</c:v>
                </c:pt>
                <c:pt idx="119">
                  <c:v>-7.7248701999999998</c:v>
                </c:pt>
                <c:pt idx="120">
                  <c:v>-7.7575760000000002</c:v>
                </c:pt>
                <c:pt idx="121">
                  <c:v>-7.7738379999999996</c:v>
                </c:pt>
                <c:pt idx="122">
                  <c:v>-7.7911672999999997</c:v>
                </c:pt>
                <c:pt idx="123">
                  <c:v>-7.8074512</c:v>
                </c:pt>
                <c:pt idx="124">
                  <c:v>-7.8245049</c:v>
                </c:pt>
                <c:pt idx="125">
                  <c:v>-7.8360848000000001</c:v>
                </c:pt>
                <c:pt idx="126">
                  <c:v>-7.8339094999999999</c:v>
                </c:pt>
                <c:pt idx="127">
                  <c:v>-7.8240832999999999</c:v>
                </c:pt>
                <c:pt idx="128">
                  <c:v>-7.8216204999999999</c:v>
                </c:pt>
                <c:pt idx="129">
                  <c:v>-7.8220029000000002</c:v>
                </c:pt>
                <c:pt idx="130">
                  <c:v>-7.7965173999999999</c:v>
                </c:pt>
                <c:pt idx="131">
                  <c:v>-7.7922468</c:v>
                </c:pt>
                <c:pt idx="132">
                  <c:v>-7.7911272</c:v>
                </c:pt>
                <c:pt idx="133">
                  <c:v>-7.7883481999999997</c:v>
                </c:pt>
                <c:pt idx="134">
                  <c:v>-7.7704825</c:v>
                </c:pt>
                <c:pt idx="135">
                  <c:v>-7.787128</c:v>
                </c:pt>
                <c:pt idx="136">
                  <c:v>-7.7900704999999997</c:v>
                </c:pt>
                <c:pt idx="137">
                  <c:v>-7.7953333999999996</c:v>
                </c:pt>
                <c:pt idx="138">
                  <c:v>-7.8010429999999999</c:v>
                </c:pt>
                <c:pt idx="139">
                  <c:v>-7.8123388</c:v>
                </c:pt>
                <c:pt idx="140">
                  <c:v>-7.8137163999999997</c:v>
                </c:pt>
                <c:pt idx="141">
                  <c:v>-7.8359364999999999</c:v>
                </c:pt>
                <c:pt idx="142">
                  <c:v>-7.8584145999999997</c:v>
                </c:pt>
                <c:pt idx="143">
                  <c:v>-7.8832516999999998</c:v>
                </c:pt>
                <c:pt idx="144">
                  <c:v>-7.9183097</c:v>
                </c:pt>
                <c:pt idx="145">
                  <c:v>-7.9641165999999997</c:v>
                </c:pt>
                <c:pt idx="146">
                  <c:v>-8.0045251999999998</c:v>
                </c:pt>
                <c:pt idx="147">
                  <c:v>-8.0617608999999995</c:v>
                </c:pt>
                <c:pt idx="148">
                  <c:v>-8.1570759000000006</c:v>
                </c:pt>
                <c:pt idx="149">
                  <c:v>-8.2499800000000008</c:v>
                </c:pt>
                <c:pt idx="150">
                  <c:v>-8.3424644000000008</c:v>
                </c:pt>
                <c:pt idx="151">
                  <c:v>-8.4376487999999998</c:v>
                </c:pt>
                <c:pt idx="152">
                  <c:v>-8.5203589999999991</c:v>
                </c:pt>
                <c:pt idx="153">
                  <c:v>-8.5789279999999994</c:v>
                </c:pt>
                <c:pt idx="154">
                  <c:v>-8.6317654000000008</c:v>
                </c:pt>
                <c:pt idx="155">
                  <c:v>-8.6706714999999992</c:v>
                </c:pt>
                <c:pt idx="156">
                  <c:v>-8.7317532999999994</c:v>
                </c:pt>
                <c:pt idx="157">
                  <c:v>-8.7968224999999993</c:v>
                </c:pt>
                <c:pt idx="158">
                  <c:v>-8.8560771999999996</c:v>
                </c:pt>
                <c:pt idx="159">
                  <c:v>-8.9347343000000006</c:v>
                </c:pt>
                <c:pt idx="160">
                  <c:v>-9.0464926000000006</c:v>
                </c:pt>
                <c:pt idx="161">
                  <c:v>-9.1457376000000004</c:v>
                </c:pt>
                <c:pt idx="162">
                  <c:v>-9.2673550000000002</c:v>
                </c:pt>
                <c:pt idx="163">
                  <c:v>-9.4047889999999992</c:v>
                </c:pt>
                <c:pt idx="164">
                  <c:v>-9.5623921999999997</c:v>
                </c:pt>
                <c:pt idx="165">
                  <c:v>-9.7153796999999997</c:v>
                </c:pt>
                <c:pt idx="166">
                  <c:v>-9.8792133</c:v>
                </c:pt>
                <c:pt idx="167">
                  <c:v>-10.042253000000001</c:v>
                </c:pt>
                <c:pt idx="168">
                  <c:v>-10.209028999999999</c:v>
                </c:pt>
                <c:pt idx="169">
                  <c:v>-10.374644999999999</c:v>
                </c:pt>
                <c:pt idx="170">
                  <c:v>-10.534369</c:v>
                </c:pt>
                <c:pt idx="171">
                  <c:v>-10.702767</c:v>
                </c:pt>
                <c:pt idx="172">
                  <c:v>-10.88313</c:v>
                </c:pt>
                <c:pt idx="173">
                  <c:v>-11.053649999999999</c:v>
                </c:pt>
                <c:pt idx="174">
                  <c:v>-11.227396000000001</c:v>
                </c:pt>
                <c:pt idx="175">
                  <c:v>-11.42694</c:v>
                </c:pt>
                <c:pt idx="176">
                  <c:v>-11.623196999999999</c:v>
                </c:pt>
                <c:pt idx="177">
                  <c:v>-11.817712</c:v>
                </c:pt>
                <c:pt idx="178">
                  <c:v>-12.018503000000001</c:v>
                </c:pt>
                <c:pt idx="179">
                  <c:v>-12.220791</c:v>
                </c:pt>
                <c:pt idx="180">
                  <c:v>-12.434296</c:v>
                </c:pt>
                <c:pt idx="181">
                  <c:v>-12.640304</c:v>
                </c:pt>
                <c:pt idx="182">
                  <c:v>-12.867675999999999</c:v>
                </c:pt>
                <c:pt idx="183">
                  <c:v>-13.107257000000001</c:v>
                </c:pt>
                <c:pt idx="184">
                  <c:v>-13.326344000000001</c:v>
                </c:pt>
                <c:pt idx="185">
                  <c:v>-13.542745999999999</c:v>
                </c:pt>
                <c:pt idx="186">
                  <c:v>-13.810892000000001</c:v>
                </c:pt>
                <c:pt idx="187">
                  <c:v>-14.088988000000001</c:v>
                </c:pt>
                <c:pt idx="188">
                  <c:v>-14.448055</c:v>
                </c:pt>
                <c:pt idx="189">
                  <c:v>-14.827216999999999</c:v>
                </c:pt>
                <c:pt idx="190">
                  <c:v>-15.28289</c:v>
                </c:pt>
                <c:pt idx="191">
                  <c:v>-16.065221999999999</c:v>
                </c:pt>
                <c:pt idx="192">
                  <c:v>-16.871490000000001</c:v>
                </c:pt>
                <c:pt idx="193">
                  <c:v>-17.663592999999999</c:v>
                </c:pt>
                <c:pt idx="194">
                  <c:v>-19.020216000000001</c:v>
                </c:pt>
                <c:pt idx="195">
                  <c:v>-21.782281999999999</c:v>
                </c:pt>
                <c:pt idx="196">
                  <c:v>-23.915427999999999</c:v>
                </c:pt>
                <c:pt idx="197">
                  <c:v>-26.292570000000001</c:v>
                </c:pt>
                <c:pt idx="198">
                  <c:v>-28.790627000000001</c:v>
                </c:pt>
                <c:pt idx="199">
                  <c:v>-30.680136000000001</c:v>
                </c:pt>
                <c:pt idx="200">
                  <c:v>-31.031616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46-4C0F-B6F4-04DE9F776E96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'CL &amp; Data'!$S$4:$S$204</c:f>
              <c:numCache>
                <c:formatCode>General</c:formatCode>
                <c:ptCount val="201"/>
                <c:pt idx="0">
                  <c:v>-22.66938</c:v>
                </c:pt>
                <c:pt idx="1">
                  <c:v>-21.754111999999999</c:v>
                </c:pt>
                <c:pt idx="2">
                  <c:v>-20.819890999999998</c:v>
                </c:pt>
                <c:pt idx="3">
                  <c:v>-19.572075000000002</c:v>
                </c:pt>
                <c:pt idx="4">
                  <c:v>-18.514538000000002</c:v>
                </c:pt>
                <c:pt idx="5">
                  <c:v>-17.653181</c:v>
                </c:pt>
                <c:pt idx="6">
                  <c:v>-16.587696000000001</c:v>
                </c:pt>
                <c:pt idx="7">
                  <c:v>-15.238201999999999</c:v>
                </c:pt>
                <c:pt idx="8">
                  <c:v>-14.071562999999999</c:v>
                </c:pt>
                <c:pt idx="9">
                  <c:v>-12.861962999999999</c:v>
                </c:pt>
                <c:pt idx="10">
                  <c:v>-11.404883999999999</c:v>
                </c:pt>
                <c:pt idx="11">
                  <c:v>-10.233746</c:v>
                </c:pt>
                <c:pt idx="12">
                  <c:v>-9.2377558000000004</c:v>
                </c:pt>
                <c:pt idx="13">
                  <c:v>-8.3210011000000002</c:v>
                </c:pt>
                <c:pt idx="14">
                  <c:v>-7.6873902999999997</c:v>
                </c:pt>
                <c:pt idx="15">
                  <c:v>-7.4520464000000004</c:v>
                </c:pt>
                <c:pt idx="16">
                  <c:v>-7.3508797000000001</c:v>
                </c:pt>
                <c:pt idx="17">
                  <c:v>-7.4118136999999997</c:v>
                </c:pt>
                <c:pt idx="18">
                  <c:v>-7.5757051000000004</c:v>
                </c:pt>
                <c:pt idx="19">
                  <c:v>-7.7476921000000001</c:v>
                </c:pt>
                <c:pt idx="20">
                  <c:v>-7.9187193000000002</c:v>
                </c:pt>
                <c:pt idx="21">
                  <c:v>-8.0874270999999993</c:v>
                </c:pt>
                <c:pt idx="22">
                  <c:v>-8.2285433000000001</c:v>
                </c:pt>
                <c:pt idx="23">
                  <c:v>-8.2872790999999992</c:v>
                </c:pt>
                <c:pt idx="24">
                  <c:v>-8.3598738000000008</c:v>
                </c:pt>
                <c:pt idx="25">
                  <c:v>-8.3958445000000008</c:v>
                </c:pt>
                <c:pt idx="26">
                  <c:v>-8.4179106000000008</c:v>
                </c:pt>
                <c:pt idx="27">
                  <c:v>-8.4293870999999996</c:v>
                </c:pt>
                <c:pt idx="28">
                  <c:v>-8.4846152999999997</c:v>
                </c:pt>
                <c:pt idx="29">
                  <c:v>-8.5154256999999998</c:v>
                </c:pt>
                <c:pt idx="30">
                  <c:v>-8.5278273000000002</c:v>
                </c:pt>
                <c:pt idx="31">
                  <c:v>-8.5448751000000005</c:v>
                </c:pt>
                <c:pt idx="32">
                  <c:v>-8.5468559000000006</c:v>
                </c:pt>
                <c:pt idx="33">
                  <c:v>-8.5376797</c:v>
                </c:pt>
                <c:pt idx="34">
                  <c:v>-8.5189362000000006</c:v>
                </c:pt>
                <c:pt idx="35">
                  <c:v>-8.4865551000000004</c:v>
                </c:pt>
                <c:pt idx="36">
                  <c:v>-8.4392137999999992</c:v>
                </c:pt>
                <c:pt idx="37">
                  <c:v>-8.4063683000000005</c:v>
                </c:pt>
                <c:pt idx="38">
                  <c:v>-8.3642359000000006</c:v>
                </c:pt>
                <c:pt idx="39">
                  <c:v>-8.3156403999999995</c:v>
                </c:pt>
                <c:pt idx="40">
                  <c:v>-8.2783270000000009</c:v>
                </c:pt>
                <c:pt idx="41">
                  <c:v>-8.2507038000000001</c:v>
                </c:pt>
                <c:pt idx="42">
                  <c:v>-8.2253255999999997</c:v>
                </c:pt>
                <c:pt idx="43">
                  <c:v>-8.2076054000000003</c:v>
                </c:pt>
                <c:pt idx="44">
                  <c:v>-8.1968516999999999</c:v>
                </c:pt>
                <c:pt idx="45">
                  <c:v>-8.1859798000000001</c:v>
                </c:pt>
                <c:pt idx="46">
                  <c:v>-8.1844062999999991</c:v>
                </c:pt>
                <c:pt idx="47">
                  <c:v>-8.1888752</c:v>
                </c:pt>
                <c:pt idx="48">
                  <c:v>-8.1892490000000002</c:v>
                </c:pt>
                <c:pt idx="49">
                  <c:v>-8.2008466999999996</c:v>
                </c:pt>
                <c:pt idx="50">
                  <c:v>-8.2170819999999996</c:v>
                </c:pt>
                <c:pt idx="51">
                  <c:v>-8.2357596999999991</c:v>
                </c:pt>
                <c:pt idx="52">
                  <c:v>-8.2590742000000006</c:v>
                </c:pt>
                <c:pt idx="53">
                  <c:v>-8.2892732999999996</c:v>
                </c:pt>
                <c:pt idx="54">
                  <c:v>-8.3217143999999994</c:v>
                </c:pt>
                <c:pt idx="55">
                  <c:v>-8.3430510000000009</c:v>
                </c:pt>
                <c:pt idx="56">
                  <c:v>-8.3677769000000009</c:v>
                </c:pt>
                <c:pt idx="57">
                  <c:v>-8.3927937000000004</c:v>
                </c:pt>
                <c:pt idx="58">
                  <c:v>-8.4324083000000005</c:v>
                </c:pt>
                <c:pt idx="59">
                  <c:v>-8.4456444000000008</c:v>
                </c:pt>
                <c:pt idx="60">
                  <c:v>-8.4665241000000009</c:v>
                </c:pt>
                <c:pt idx="61">
                  <c:v>-8.4818525000000005</c:v>
                </c:pt>
                <c:pt idx="62">
                  <c:v>-8.4958743999999999</c:v>
                </c:pt>
                <c:pt idx="63">
                  <c:v>-8.4868354999999998</c:v>
                </c:pt>
                <c:pt idx="64">
                  <c:v>-8.4968690999999996</c:v>
                </c:pt>
                <c:pt idx="65">
                  <c:v>-8.5168409</c:v>
                </c:pt>
                <c:pt idx="66">
                  <c:v>-8.5395269000000003</c:v>
                </c:pt>
                <c:pt idx="67">
                  <c:v>-8.5714950999999999</c:v>
                </c:pt>
                <c:pt idx="68">
                  <c:v>-8.6342982999999993</c:v>
                </c:pt>
                <c:pt idx="69">
                  <c:v>-8.7008448000000005</c:v>
                </c:pt>
                <c:pt idx="70">
                  <c:v>-8.7588606000000002</c:v>
                </c:pt>
                <c:pt idx="71">
                  <c:v>-8.8451146999999999</c:v>
                </c:pt>
                <c:pt idx="72">
                  <c:v>-8.9386033999999999</c:v>
                </c:pt>
                <c:pt idx="73">
                  <c:v>-9.0083447000000003</c:v>
                </c:pt>
                <c:pt idx="74">
                  <c:v>-9.0701122000000005</c:v>
                </c:pt>
                <c:pt idx="75">
                  <c:v>-9.1472529999999992</c:v>
                </c:pt>
                <c:pt idx="76">
                  <c:v>-9.2049503000000001</c:v>
                </c:pt>
                <c:pt idx="77">
                  <c:v>-9.2364054000000007</c:v>
                </c:pt>
                <c:pt idx="78">
                  <c:v>-9.2717027999999999</c:v>
                </c:pt>
                <c:pt idx="79">
                  <c:v>-9.3265113999999993</c:v>
                </c:pt>
                <c:pt idx="80">
                  <c:v>-9.3756331999999993</c:v>
                </c:pt>
                <c:pt idx="81">
                  <c:v>-9.4001265000000007</c:v>
                </c:pt>
                <c:pt idx="82">
                  <c:v>-9.4244479999999999</c:v>
                </c:pt>
                <c:pt idx="83">
                  <c:v>-9.4634295000000002</c:v>
                </c:pt>
                <c:pt idx="84">
                  <c:v>-9.4941654</c:v>
                </c:pt>
                <c:pt idx="85">
                  <c:v>-9.5156297999999992</c:v>
                </c:pt>
                <c:pt idx="86">
                  <c:v>-9.5392752000000005</c:v>
                </c:pt>
                <c:pt idx="87">
                  <c:v>-9.5519142000000006</c:v>
                </c:pt>
                <c:pt idx="88">
                  <c:v>-9.5597439000000008</c:v>
                </c:pt>
                <c:pt idx="89">
                  <c:v>-9.5616845999999995</c:v>
                </c:pt>
                <c:pt idx="90">
                  <c:v>-9.5395144999999992</c:v>
                </c:pt>
                <c:pt idx="91">
                  <c:v>-9.5270986999999998</c:v>
                </c:pt>
                <c:pt idx="92">
                  <c:v>-9.5302009999999999</c:v>
                </c:pt>
                <c:pt idx="93">
                  <c:v>-9.5095147999999998</c:v>
                </c:pt>
                <c:pt idx="94">
                  <c:v>-9.4878750000000007</c:v>
                </c:pt>
                <c:pt idx="95">
                  <c:v>-9.4843664000000008</c:v>
                </c:pt>
                <c:pt idx="96">
                  <c:v>-9.4775390999999996</c:v>
                </c:pt>
                <c:pt idx="97">
                  <c:v>-9.4631957999999994</c:v>
                </c:pt>
                <c:pt idx="98">
                  <c:v>-9.4626798999999995</c:v>
                </c:pt>
                <c:pt idx="99">
                  <c:v>-9.4560946999999995</c:v>
                </c:pt>
                <c:pt idx="100">
                  <c:v>-9.4521189000000003</c:v>
                </c:pt>
                <c:pt idx="101">
                  <c:v>-9.4496307000000002</c:v>
                </c:pt>
                <c:pt idx="102">
                  <c:v>-9.4569931</c:v>
                </c:pt>
                <c:pt idx="103">
                  <c:v>-9.4581642000000006</c:v>
                </c:pt>
                <c:pt idx="104">
                  <c:v>-9.4602757000000004</c:v>
                </c:pt>
                <c:pt idx="105">
                  <c:v>-9.4629125999999992</c:v>
                </c:pt>
                <c:pt idx="106">
                  <c:v>-9.4622458999999992</c:v>
                </c:pt>
                <c:pt idx="107">
                  <c:v>-9.4542265000000008</c:v>
                </c:pt>
                <c:pt idx="108">
                  <c:v>-9.4430627999999999</c:v>
                </c:pt>
                <c:pt idx="109">
                  <c:v>-9.4293212999999998</c:v>
                </c:pt>
                <c:pt idx="110">
                  <c:v>-9.4165211000000006</c:v>
                </c:pt>
                <c:pt idx="111">
                  <c:v>-9.4082679999999996</c:v>
                </c:pt>
                <c:pt idx="112">
                  <c:v>-9.4152269000000004</c:v>
                </c:pt>
                <c:pt idx="113">
                  <c:v>-9.4260701999999998</c:v>
                </c:pt>
                <c:pt idx="114">
                  <c:v>-9.4328251000000005</c:v>
                </c:pt>
                <c:pt idx="115">
                  <c:v>-9.4323235000000007</c:v>
                </c:pt>
                <c:pt idx="116">
                  <c:v>-9.4303904000000003</c:v>
                </c:pt>
                <c:pt idx="117">
                  <c:v>-9.4149408000000001</c:v>
                </c:pt>
                <c:pt idx="118">
                  <c:v>-9.4079332000000004</c:v>
                </c:pt>
                <c:pt idx="119">
                  <c:v>-9.4078683999999999</c:v>
                </c:pt>
                <c:pt idx="120">
                  <c:v>-9.4213828999999993</c:v>
                </c:pt>
                <c:pt idx="121">
                  <c:v>-9.4301633999999996</c:v>
                </c:pt>
                <c:pt idx="122">
                  <c:v>-9.4401177999999994</c:v>
                </c:pt>
                <c:pt idx="123">
                  <c:v>-9.4415560000000003</c:v>
                </c:pt>
                <c:pt idx="124">
                  <c:v>-9.4563398000000003</c:v>
                </c:pt>
                <c:pt idx="125">
                  <c:v>-9.4580221000000009</c:v>
                </c:pt>
                <c:pt idx="126">
                  <c:v>-9.4575166999999993</c:v>
                </c:pt>
                <c:pt idx="127">
                  <c:v>-9.4551849000000008</c:v>
                </c:pt>
                <c:pt idx="128">
                  <c:v>-9.4575786999999991</c:v>
                </c:pt>
                <c:pt idx="129">
                  <c:v>-9.4522820000000003</c:v>
                </c:pt>
                <c:pt idx="130">
                  <c:v>-9.4435835000000008</c:v>
                </c:pt>
                <c:pt idx="131">
                  <c:v>-9.4481344000000007</c:v>
                </c:pt>
                <c:pt idx="132">
                  <c:v>-9.4549313000000001</c:v>
                </c:pt>
                <c:pt idx="133">
                  <c:v>-9.4685410999999995</c:v>
                </c:pt>
                <c:pt idx="134">
                  <c:v>-9.475873</c:v>
                </c:pt>
                <c:pt idx="135">
                  <c:v>-9.5120049000000009</c:v>
                </c:pt>
                <c:pt idx="136">
                  <c:v>-9.5374049999999997</c:v>
                </c:pt>
                <c:pt idx="137">
                  <c:v>-9.5601873000000008</c:v>
                </c:pt>
                <c:pt idx="138">
                  <c:v>-9.5709057000000008</c:v>
                </c:pt>
                <c:pt idx="139">
                  <c:v>-9.5929546000000006</c:v>
                </c:pt>
                <c:pt idx="140">
                  <c:v>-9.6032209000000002</c:v>
                </c:pt>
                <c:pt idx="141">
                  <c:v>-9.6290884000000005</c:v>
                </c:pt>
                <c:pt idx="142">
                  <c:v>-9.6579142000000004</c:v>
                </c:pt>
                <c:pt idx="143">
                  <c:v>-9.6888266000000005</c:v>
                </c:pt>
                <c:pt idx="144">
                  <c:v>-9.7120438</c:v>
                </c:pt>
                <c:pt idx="145">
                  <c:v>-9.7353926000000008</c:v>
                </c:pt>
                <c:pt idx="146">
                  <c:v>-9.7576999999999998</c:v>
                </c:pt>
                <c:pt idx="147">
                  <c:v>-9.8042602999999993</c:v>
                </c:pt>
                <c:pt idx="148">
                  <c:v>-9.8759136000000005</c:v>
                </c:pt>
                <c:pt idx="149">
                  <c:v>-9.9478711999999998</c:v>
                </c:pt>
                <c:pt idx="150">
                  <c:v>-10.014571999999999</c:v>
                </c:pt>
                <c:pt idx="151">
                  <c:v>-10.081218</c:v>
                </c:pt>
                <c:pt idx="152">
                  <c:v>-10.135049</c:v>
                </c:pt>
                <c:pt idx="153">
                  <c:v>-10.164256999999999</c:v>
                </c:pt>
                <c:pt idx="154">
                  <c:v>-10.186598999999999</c:v>
                </c:pt>
                <c:pt idx="155">
                  <c:v>-10.197702</c:v>
                </c:pt>
                <c:pt idx="156">
                  <c:v>-10.201528</c:v>
                </c:pt>
                <c:pt idx="157">
                  <c:v>-10.191924</c:v>
                </c:pt>
                <c:pt idx="158">
                  <c:v>-10.177281000000001</c:v>
                </c:pt>
                <c:pt idx="159">
                  <c:v>-10.16704</c:v>
                </c:pt>
                <c:pt idx="160">
                  <c:v>-10.162979999999999</c:v>
                </c:pt>
                <c:pt idx="161">
                  <c:v>-10.16081</c:v>
                </c:pt>
                <c:pt idx="162">
                  <c:v>-10.167826</c:v>
                </c:pt>
                <c:pt idx="163">
                  <c:v>-10.195705</c:v>
                </c:pt>
                <c:pt idx="164">
                  <c:v>-10.227434000000001</c:v>
                </c:pt>
                <c:pt idx="165">
                  <c:v>-10.274111</c:v>
                </c:pt>
                <c:pt idx="166">
                  <c:v>-10.323473999999999</c:v>
                </c:pt>
                <c:pt idx="167">
                  <c:v>-10.381615</c:v>
                </c:pt>
                <c:pt idx="168">
                  <c:v>-10.430567999999999</c:v>
                </c:pt>
                <c:pt idx="169">
                  <c:v>-10.483981</c:v>
                </c:pt>
                <c:pt idx="170">
                  <c:v>-10.534064000000001</c:v>
                </c:pt>
                <c:pt idx="171">
                  <c:v>-10.603908000000001</c:v>
                </c:pt>
                <c:pt idx="172">
                  <c:v>-10.668854</c:v>
                </c:pt>
                <c:pt idx="173">
                  <c:v>-10.739973000000001</c:v>
                </c:pt>
                <c:pt idx="174">
                  <c:v>-10.843883999999999</c:v>
                </c:pt>
                <c:pt idx="175">
                  <c:v>-10.954478999999999</c:v>
                </c:pt>
                <c:pt idx="176">
                  <c:v>-11.053518</c:v>
                </c:pt>
                <c:pt idx="177">
                  <c:v>-11.178649999999999</c:v>
                </c:pt>
                <c:pt idx="178">
                  <c:v>-11.317307</c:v>
                </c:pt>
                <c:pt idx="179">
                  <c:v>-11.439742000000001</c:v>
                </c:pt>
                <c:pt idx="180">
                  <c:v>-11.592843</c:v>
                </c:pt>
                <c:pt idx="181">
                  <c:v>-11.766525</c:v>
                </c:pt>
                <c:pt idx="182">
                  <c:v>-11.971871</c:v>
                </c:pt>
                <c:pt idx="183">
                  <c:v>-12.190143000000001</c:v>
                </c:pt>
                <c:pt idx="184">
                  <c:v>-12.421927999999999</c:v>
                </c:pt>
                <c:pt idx="185">
                  <c:v>-12.684556000000001</c:v>
                </c:pt>
                <c:pt idx="186">
                  <c:v>-12.996352999999999</c:v>
                </c:pt>
                <c:pt idx="187">
                  <c:v>-13.378142</c:v>
                </c:pt>
                <c:pt idx="188">
                  <c:v>-13.849130000000001</c:v>
                </c:pt>
                <c:pt idx="189">
                  <c:v>-14.309936</c:v>
                </c:pt>
                <c:pt idx="190">
                  <c:v>-14.87904</c:v>
                </c:pt>
                <c:pt idx="191">
                  <c:v>-15.743418999999999</c:v>
                </c:pt>
                <c:pt idx="192">
                  <c:v>-16.575621000000002</c:v>
                </c:pt>
                <c:pt idx="193">
                  <c:v>-17.328619</c:v>
                </c:pt>
                <c:pt idx="194">
                  <c:v>-19.084070000000001</c:v>
                </c:pt>
                <c:pt idx="195">
                  <c:v>-21.559736000000001</c:v>
                </c:pt>
                <c:pt idx="196">
                  <c:v>-23.963937999999999</c:v>
                </c:pt>
                <c:pt idx="197">
                  <c:v>-26.225079999999998</c:v>
                </c:pt>
                <c:pt idx="198">
                  <c:v>-28.744125</c:v>
                </c:pt>
                <c:pt idx="199">
                  <c:v>-30.233355</c:v>
                </c:pt>
                <c:pt idx="200">
                  <c:v>-30.816956999999999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46-4C0F-B6F4-04DE9F776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54240"/>
        <c:axId val="111356160"/>
      </c:scatterChart>
      <c:valAx>
        <c:axId val="111354240"/>
        <c:scaling>
          <c:orientation val="minMax"/>
          <c:max val="16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356160"/>
        <c:crosses val="autoZero"/>
        <c:crossBetween val="midCat"/>
        <c:majorUnit val="2"/>
      </c:valAx>
      <c:valAx>
        <c:axId val="111356160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354240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27921537277303"/>
          <c:y val="0.65970706261624024"/>
          <c:w val="0.29674586190826119"/>
          <c:h val="0.1261420269899390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Output IP3 (dBm)</a:t>
            </a:r>
            <a:r>
              <a:rPr lang="en-US" sz="1000" baseline="30000"/>
              <a:t>1-4</a:t>
            </a:r>
            <a:endParaRPr lang="en-US" sz="1000" baseline="0"/>
          </a:p>
        </c:rich>
      </c:tx>
      <c:layout>
        <c:manualLayout>
          <c:xMode val="edge"/>
          <c:yMode val="edge"/>
          <c:x val="0.41200008103394087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2</c:v>
                </c:pt>
                <c:pt idx="1">
                  <c:v>2.1428571428571002</c:v>
                </c:pt>
                <c:pt idx="2">
                  <c:v>2.2857142857143002</c:v>
                </c:pt>
                <c:pt idx="3">
                  <c:v>2.4285714285714</c:v>
                </c:pt>
                <c:pt idx="4">
                  <c:v>2.5714285714286</c:v>
                </c:pt>
                <c:pt idx="5">
                  <c:v>2.7142857142856998</c:v>
                </c:pt>
                <c:pt idx="6">
                  <c:v>2.8571428571428998</c:v>
                </c:pt>
                <c:pt idx="7">
                  <c:v>3</c:v>
                </c:pt>
                <c:pt idx="8">
                  <c:v>3.1428571428571002</c:v>
                </c:pt>
                <c:pt idx="9">
                  <c:v>3.2857142857143002</c:v>
                </c:pt>
                <c:pt idx="10">
                  <c:v>3.4285714285714</c:v>
                </c:pt>
                <c:pt idx="11">
                  <c:v>3.5714285714286</c:v>
                </c:pt>
                <c:pt idx="12">
                  <c:v>3.7142857142856998</c:v>
                </c:pt>
                <c:pt idx="13">
                  <c:v>3.8571428571428998</c:v>
                </c:pt>
                <c:pt idx="14">
                  <c:v>4</c:v>
                </c:pt>
                <c:pt idx="15">
                  <c:v>4.1428571428570997</c:v>
                </c:pt>
                <c:pt idx="16">
                  <c:v>4.2857142857142998</c:v>
                </c:pt>
                <c:pt idx="17">
                  <c:v>4.4285714285713995</c:v>
                </c:pt>
                <c:pt idx="18">
                  <c:v>4.5714285714286005</c:v>
                </c:pt>
                <c:pt idx="19">
                  <c:v>4.7142857142857002</c:v>
                </c:pt>
                <c:pt idx="20">
                  <c:v>4.8571428571429003</c:v>
                </c:pt>
                <c:pt idx="21">
                  <c:v>5</c:v>
                </c:pt>
                <c:pt idx="22">
                  <c:v>5.1428571428570997</c:v>
                </c:pt>
                <c:pt idx="23">
                  <c:v>5.2857142857142998</c:v>
                </c:pt>
                <c:pt idx="24">
                  <c:v>5.4285714285713995</c:v>
                </c:pt>
                <c:pt idx="25">
                  <c:v>5.5714285714286005</c:v>
                </c:pt>
                <c:pt idx="26">
                  <c:v>5.7142857142857002</c:v>
                </c:pt>
                <c:pt idx="27">
                  <c:v>5.8571428571429003</c:v>
                </c:pt>
                <c:pt idx="28">
                  <c:v>6</c:v>
                </c:pt>
                <c:pt idx="29">
                  <c:v>6.1428571428570997</c:v>
                </c:pt>
                <c:pt idx="30">
                  <c:v>6.2857142857142998</c:v>
                </c:pt>
                <c:pt idx="31">
                  <c:v>6.4285714285713995</c:v>
                </c:pt>
                <c:pt idx="32">
                  <c:v>6.5714285714286005</c:v>
                </c:pt>
                <c:pt idx="33">
                  <c:v>6.7142857142857002</c:v>
                </c:pt>
                <c:pt idx="34">
                  <c:v>6.8571428571429003</c:v>
                </c:pt>
                <c:pt idx="35">
                  <c:v>7</c:v>
                </c:pt>
                <c:pt idx="36">
                  <c:v>7.1428571428570997</c:v>
                </c:pt>
                <c:pt idx="37">
                  <c:v>7.2857142857142998</c:v>
                </c:pt>
                <c:pt idx="38">
                  <c:v>7.4285714285713995</c:v>
                </c:pt>
                <c:pt idx="39">
                  <c:v>7.5714285714286005</c:v>
                </c:pt>
                <c:pt idx="40">
                  <c:v>7.7142857142857002</c:v>
                </c:pt>
                <c:pt idx="41">
                  <c:v>7.8571428571429003</c:v>
                </c:pt>
                <c:pt idx="42">
                  <c:v>8</c:v>
                </c:pt>
                <c:pt idx="43">
                  <c:v>8.1428571428570997</c:v>
                </c:pt>
                <c:pt idx="44">
                  <c:v>8.2857142857143007</c:v>
                </c:pt>
                <c:pt idx="45">
                  <c:v>8.4285714285714004</c:v>
                </c:pt>
                <c:pt idx="46">
                  <c:v>8.5714285714285996</c:v>
                </c:pt>
                <c:pt idx="47">
                  <c:v>8.7142857142856993</c:v>
                </c:pt>
                <c:pt idx="48">
                  <c:v>8.8571428571429003</c:v>
                </c:pt>
                <c:pt idx="49">
                  <c:v>9</c:v>
                </c:pt>
                <c:pt idx="50">
                  <c:v>9.1428571428570997</c:v>
                </c:pt>
                <c:pt idx="51">
                  <c:v>9.2857142857143007</c:v>
                </c:pt>
                <c:pt idx="52">
                  <c:v>9.4285714285714004</c:v>
                </c:pt>
                <c:pt idx="53">
                  <c:v>9.5714285714285996</c:v>
                </c:pt>
                <c:pt idx="54">
                  <c:v>9.7142857142856993</c:v>
                </c:pt>
                <c:pt idx="55">
                  <c:v>9.8571428571429003</c:v>
                </c:pt>
                <c:pt idx="56">
                  <c:v>10</c:v>
                </c:pt>
                <c:pt idx="57">
                  <c:v>10.142857142857</c:v>
                </c:pt>
                <c:pt idx="58">
                  <c:v>10.285714285714</c:v>
                </c:pt>
                <c:pt idx="59">
                  <c:v>10.428571428570999</c:v>
                </c:pt>
                <c:pt idx="60">
                  <c:v>10.571428571429001</c:v>
                </c:pt>
                <c:pt idx="61">
                  <c:v>10.714285714286</c:v>
                </c:pt>
                <c:pt idx="62">
                  <c:v>10.857142857143</c:v>
                </c:pt>
                <c:pt idx="63">
                  <c:v>11</c:v>
                </c:pt>
                <c:pt idx="64">
                  <c:v>11.142857142857</c:v>
                </c:pt>
                <c:pt idx="65">
                  <c:v>11.285714285714</c:v>
                </c:pt>
                <c:pt idx="66">
                  <c:v>11.428571428570999</c:v>
                </c:pt>
                <c:pt idx="67">
                  <c:v>11.571428571429001</c:v>
                </c:pt>
                <c:pt idx="68">
                  <c:v>11.714285714286</c:v>
                </c:pt>
                <c:pt idx="69">
                  <c:v>11.857142857143</c:v>
                </c:pt>
                <c:pt idx="70">
                  <c:v>12</c:v>
                </c:pt>
                <c:pt idx="71">
                  <c:v>12.142857142857</c:v>
                </c:pt>
                <c:pt idx="72">
                  <c:v>12.285714285714</c:v>
                </c:pt>
                <c:pt idx="73">
                  <c:v>12.428571428570999</c:v>
                </c:pt>
                <c:pt idx="74">
                  <c:v>12.571428571429001</c:v>
                </c:pt>
                <c:pt idx="75">
                  <c:v>12.714285714286</c:v>
                </c:pt>
                <c:pt idx="76">
                  <c:v>12.857142857143</c:v>
                </c:pt>
                <c:pt idx="77">
                  <c:v>13</c:v>
                </c:pt>
                <c:pt idx="78">
                  <c:v>13.142857142857</c:v>
                </c:pt>
                <c:pt idx="79">
                  <c:v>13.285714285714</c:v>
                </c:pt>
                <c:pt idx="80">
                  <c:v>13.428571428570999</c:v>
                </c:pt>
                <c:pt idx="81">
                  <c:v>13.571428571429001</c:v>
                </c:pt>
                <c:pt idx="82">
                  <c:v>13.714285714286</c:v>
                </c:pt>
                <c:pt idx="83">
                  <c:v>13.857142857143</c:v>
                </c:pt>
                <c:pt idx="84">
                  <c:v>14</c:v>
                </c:pt>
                <c:pt idx="85">
                  <c:v>14.142857142857</c:v>
                </c:pt>
                <c:pt idx="86">
                  <c:v>14.285714285714</c:v>
                </c:pt>
                <c:pt idx="87">
                  <c:v>14.428571428570999</c:v>
                </c:pt>
                <c:pt idx="88">
                  <c:v>14.571428571429001</c:v>
                </c:pt>
                <c:pt idx="89">
                  <c:v>14.714285714286</c:v>
                </c:pt>
                <c:pt idx="90">
                  <c:v>14.857142857143</c:v>
                </c:pt>
                <c:pt idx="91">
                  <c:v>15</c:v>
                </c:pt>
                <c:pt idx="92">
                  <c:v>15.142857142857</c:v>
                </c:pt>
                <c:pt idx="93">
                  <c:v>15.285714285714</c:v>
                </c:pt>
                <c:pt idx="94">
                  <c:v>15.428571428570999</c:v>
                </c:pt>
                <c:pt idx="95">
                  <c:v>15.571428571429001</c:v>
                </c:pt>
                <c:pt idx="96">
                  <c:v>15.714285714286</c:v>
                </c:pt>
                <c:pt idx="97">
                  <c:v>15.857142857143</c:v>
                </c:pt>
                <c:pt idx="98">
                  <c:v>16</c:v>
                </c:pt>
              </c:numCache>
            </c:numRef>
          </c:xVal>
          <c:yVal>
            <c:numRef>
              <c:f>'IP3'!$K$5:$K$103</c:f>
              <c:numCache>
                <c:formatCode>General</c:formatCode>
                <c:ptCount val="99"/>
                <c:pt idx="0">
                  <c:v>-34.142845000000001</c:v>
                </c:pt>
                <c:pt idx="1">
                  <c:v>-24.148405</c:v>
                </c:pt>
                <c:pt idx="2">
                  <c:v>-11.499867</c:v>
                </c:pt>
                <c:pt idx="3">
                  <c:v>-2.2757868999999999</c:v>
                </c:pt>
                <c:pt idx="4">
                  <c:v>2.6593966</c:v>
                </c:pt>
                <c:pt idx="5">
                  <c:v>4.3422136</c:v>
                </c:pt>
                <c:pt idx="6">
                  <c:v>3.4530280000000002</c:v>
                </c:pt>
                <c:pt idx="7">
                  <c:v>3.2986124000000001</c:v>
                </c:pt>
                <c:pt idx="8">
                  <c:v>3.8677372999999999</c:v>
                </c:pt>
                <c:pt idx="9">
                  <c:v>5.1251816999999997</c:v>
                </c:pt>
                <c:pt idx="10">
                  <c:v>6.0387896999999997</c:v>
                </c:pt>
                <c:pt idx="11">
                  <c:v>7.0865897999999996</c:v>
                </c:pt>
                <c:pt idx="12">
                  <c:v>7.5206394000000003</c:v>
                </c:pt>
                <c:pt idx="13">
                  <c:v>8.0705022999999994</c:v>
                </c:pt>
                <c:pt idx="14">
                  <c:v>8.4549608000000003</c:v>
                </c:pt>
                <c:pt idx="15">
                  <c:v>9.3886309000000008</c:v>
                </c:pt>
                <c:pt idx="16">
                  <c:v>10.087866</c:v>
                </c:pt>
                <c:pt idx="17">
                  <c:v>11.052856999999999</c:v>
                </c:pt>
                <c:pt idx="18">
                  <c:v>11.400509</c:v>
                </c:pt>
                <c:pt idx="19">
                  <c:v>11.747608</c:v>
                </c:pt>
                <c:pt idx="20">
                  <c:v>11.791441000000001</c:v>
                </c:pt>
                <c:pt idx="21">
                  <c:v>12.647107999999999</c:v>
                </c:pt>
                <c:pt idx="22">
                  <c:v>13.47331</c:v>
                </c:pt>
                <c:pt idx="23">
                  <c:v>14.14052</c:v>
                </c:pt>
                <c:pt idx="24">
                  <c:v>14.007232</c:v>
                </c:pt>
                <c:pt idx="25">
                  <c:v>13.402400999999999</c:v>
                </c:pt>
                <c:pt idx="26">
                  <c:v>12.617255</c:v>
                </c:pt>
                <c:pt idx="27">
                  <c:v>11.976597</c:v>
                </c:pt>
                <c:pt idx="28">
                  <c:v>11.687801</c:v>
                </c:pt>
                <c:pt idx="29">
                  <c:v>11.871122</c:v>
                </c:pt>
                <c:pt idx="30">
                  <c:v>12.244049</c:v>
                </c:pt>
                <c:pt idx="31">
                  <c:v>12.867709</c:v>
                </c:pt>
                <c:pt idx="32">
                  <c:v>13.268567000000001</c:v>
                </c:pt>
                <c:pt idx="33">
                  <c:v>13.361615</c:v>
                </c:pt>
                <c:pt idx="34">
                  <c:v>12.988478000000001</c:v>
                </c:pt>
                <c:pt idx="35">
                  <c:v>12.385372</c:v>
                </c:pt>
                <c:pt idx="36">
                  <c:v>11.947203999999999</c:v>
                </c:pt>
                <c:pt idx="37">
                  <c:v>11.945515</c:v>
                </c:pt>
                <c:pt idx="38">
                  <c:v>12.714012</c:v>
                </c:pt>
                <c:pt idx="39">
                  <c:v>13.749402</c:v>
                </c:pt>
                <c:pt idx="40">
                  <c:v>14.155925999999999</c:v>
                </c:pt>
                <c:pt idx="41">
                  <c:v>14.130341</c:v>
                </c:pt>
                <c:pt idx="42">
                  <c:v>13.654028</c:v>
                </c:pt>
                <c:pt idx="43">
                  <c:v>13.338623</c:v>
                </c:pt>
                <c:pt idx="44">
                  <c:v>13.132709999999999</c:v>
                </c:pt>
                <c:pt idx="45">
                  <c:v>12.742823</c:v>
                </c:pt>
                <c:pt idx="46">
                  <c:v>12.945974</c:v>
                </c:pt>
                <c:pt idx="47">
                  <c:v>13.303255</c:v>
                </c:pt>
                <c:pt idx="48">
                  <c:v>13.862622</c:v>
                </c:pt>
                <c:pt idx="49">
                  <c:v>13.861162999999999</c:v>
                </c:pt>
                <c:pt idx="50">
                  <c:v>13.581441999999999</c:v>
                </c:pt>
                <c:pt idx="51">
                  <c:v>13.335642</c:v>
                </c:pt>
                <c:pt idx="52">
                  <c:v>13.064738999999999</c:v>
                </c:pt>
                <c:pt idx="53">
                  <c:v>12.587313999999999</c:v>
                </c:pt>
                <c:pt idx="54">
                  <c:v>12.119287</c:v>
                </c:pt>
                <c:pt idx="55">
                  <c:v>11.812557</c:v>
                </c:pt>
                <c:pt idx="56">
                  <c:v>11.53839</c:v>
                </c:pt>
                <c:pt idx="57">
                  <c:v>11.397961</c:v>
                </c:pt>
                <c:pt idx="58">
                  <c:v>11.542540000000001</c:v>
                </c:pt>
                <c:pt idx="59">
                  <c:v>12.196057</c:v>
                </c:pt>
                <c:pt idx="60">
                  <c:v>13.286863</c:v>
                </c:pt>
                <c:pt idx="61">
                  <c:v>14.269608</c:v>
                </c:pt>
                <c:pt idx="62">
                  <c:v>14.808818</c:v>
                </c:pt>
                <c:pt idx="63">
                  <c:v>14.859534</c:v>
                </c:pt>
                <c:pt idx="64">
                  <c:v>14.579298</c:v>
                </c:pt>
                <c:pt idx="65">
                  <c:v>14.311659000000001</c:v>
                </c:pt>
                <c:pt idx="66">
                  <c:v>14.34186</c:v>
                </c:pt>
                <c:pt idx="67">
                  <c:v>14.382145</c:v>
                </c:pt>
                <c:pt idx="68">
                  <c:v>14.678890000000001</c:v>
                </c:pt>
                <c:pt idx="69">
                  <c:v>14.696966</c:v>
                </c:pt>
                <c:pt idx="70">
                  <c:v>15.26487</c:v>
                </c:pt>
                <c:pt idx="71">
                  <c:v>16.134083</c:v>
                </c:pt>
                <c:pt idx="72">
                  <c:v>16.160194000000001</c:v>
                </c:pt>
                <c:pt idx="73">
                  <c:v>15.794411999999999</c:v>
                </c:pt>
                <c:pt idx="74">
                  <c:v>15.289040999999999</c:v>
                </c:pt>
                <c:pt idx="75">
                  <c:v>15.880357999999999</c:v>
                </c:pt>
                <c:pt idx="76">
                  <c:v>16.069523</c:v>
                </c:pt>
                <c:pt idx="77">
                  <c:v>15.727549</c:v>
                </c:pt>
                <c:pt idx="78">
                  <c:v>15.194563</c:v>
                </c:pt>
                <c:pt idx="79">
                  <c:v>14.776619999999999</c:v>
                </c:pt>
                <c:pt idx="80">
                  <c:v>14.592242000000001</c:v>
                </c:pt>
                <c:pt idx="81">
                  <c:v>14.366344</c:v>
                </c:pt>
                <c:pt idx="82">
                  <c:v>14.348041</c:v>
                </c:pt>
                <c:pt idx="83">
                  <c:v>14.094047</c:v>
                </c:pt>
                <c:pt idx="84">
                  <c:v>13.946664999999999</c:v>
                </c:pt>
                <c:pt idx="85">
                  <c:v>13.665483</c:v>
                </c:pt>
                <c:pt idx="86">
                  <c:v>13.554311999999999</c:v>
                </c:pt>
                <c:pt idx="87">
                  <c:v>13.161504000000001</c:v>
                </c:pt>
                <c:pt idx="88">
                  <c:v>12.802891000000001</c:v>
                </c:pt>
                <c:pt idx="89">
                  <c:v>11.565693</c:v>
                </c:pt>
                <c:pt idx="90">
                  <c:v>9.8859034000000001</c:v>
                </c:pt>
                <c:pt idx="91">
                  <c:v>7.8625201999999996</c:v>
                </c:pt>
                <c:pt idx="92">
                  <c:v>5.8311658</c:v>
                </c:pt>
                <c:pt idx="93">
                  <c:v>3.9416893000000002</c:v>
                </c:pt>
                <c:pt idx="94">
                  <c:v>2.0383301</c:v>
                </c:pt>
                <c:pt idx="95">
                  <c:v>-0.63196467999999995</c:v>
                </c:pt>
                <c:pt idx="96">
                  <c:v>-5.5857562999999999</c:v>
                </c:pt>
                <c:pt idx="97">
                  <c:v>-12.934231</c:v>
                </c:pt>
                <c:pt idx="98">
                  <c:v>-18.648209000000001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0B-4121-88AC-F8CF36374EB5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2</c:v>
                </c:pt>
                <c:pt idx="1">
                  <c:v>2.1428571428571002</c:v>
                </c:pt>
                <c:pt idx="2">
                  <c:v>2.2857142857143002</c:v>
                </c:pt>
                <c:pt idx="3">
                  <c:v>2.4285714285714</c:v>
                </c:pt>
                <c:pt idx="4">
                  <c:v>2.5714285714286</c:v>
                </c:pt>
                <c:pt idx="5">
                  <c:v>2.7142857142856998</c:v>
                </c:pt>
                <c:pt idx="6">
                  <c:v>2.8571428571428998</c:v>
                </c:pt>
                <c:pt idx="7">
                  <c:v>3</c:v>
                </c:pt>
                <c:pt idx="8">
                  <c:v>3.1428571428571002</c:v>
                </c:pt>
                <c:pt idx="9">
                  <c:v>3.2857142857143002</c:v>
                </c:pt>
                <c:pt idx="10">
                  <c:v>3.4285714285714</c:v>
                </c:pt>
                <c:pt idx="11">
                  <c:v>3.5714285714286</c:v>
                </c:pt>
                <c:pt idx="12">
                  <c:v>3.7142857142856998</c:v>
                </c:pt>
                <c:pt idx="13">
                  <c:v>3.8571428571428998</c:v>
                </c:pt>
                <c:pt idx="14">
                  <c:v>4</c:v>
                </c:pt>
                <c:pt idx="15">
                  <c:v>4.1428571428570997</c:v>
                </c:pt>
                <c:pt idx="16">
                  <c:v>4.2857142857142998</c:v>
                </c:pt>
                <c:pt idx="17">
                  <c:v>4.4285714285713995</c:v>
                </c:pt>
                <c:pt idx="18">
                  <c:v>4.5714285714286005</c:v>
                </c:pt>
                <c:pt idx="19">
                  <c:v>4.7142857142857002</c:v>
                </c:pt>
                <c:pt idx="20">
                  <c:v>4.8571428571429003</c:v>
                </c:pt>
                <c:pt idx="21">
                  <c:v>5</c:v>
                </c:pt>
                <c:pt idx="22">
                  <c:v>5.1428571428570997</c:v>
                </c:pt>
                <c:pt idx="23">
                  <c:v>5.2857142857142998</c:v>
                </c:pt>
                <c:pt idx="24">
                  <c:v>5.4285714285713995</c:v>
                </c:pt>
                <c:pt idx="25">
                  <c:v>5.5714285714286005</c:v>
                </c:pt>
                <c:pt idx="26">
                  <c:v>5.7142857142857002</c:v>
                </c:pt>
                <c:pt idx="27">
                  <c:v>5.8571428571429003</c:v>
                </c:pt>
                <c:pt idx="28">
                  <c:v>6</c:v>
                </c:pt>
                <c:pt idx="29">
                  <c:v>6.1428571428570997</c:v>
                </c:pt>
                <c:pt idx="30">
                  <c:v>6.2857142857142998</c:v>
                </c:pt>
                <c:pt idx="31">
                  <c:v>6.4285714285713995</c:v>
                </c:pt>
                <c:pt idx="32">
                  <c:v>6.5714285714286005</c:v>
                </c:pt>
                <c:pt idx="33">
                  <c:v>6.7142857142857002</c:v>
                </c:pt>
                <c:pt idx="34">
                  <c:v>6.8571428571429003</c:v>
                </c:pt>
                <c:pt idx="35">
                  <c:v>7</c:v>
                </c:pt>
                <c:pt idx="36">
                  <c:v>7.1428571428570997</c:v>
                </c:pt>
                <c:pt idx="37">
                  <c:v>7.2857142857142998</c:v>
                </c:pt>
                <c:pt idx="38">
                  <c:v>7.4285714285713995</c:v>
                </c:pt>
                <c:pt idx="39">
                  <c:v>7.5714285714286005</c:v>
                </c:pt>
                <c:pt idx="40">
                  <c:v>7.7142857142857002</c:v>
                </c:pt>
                <c:pt idx="41">
                  <c:v>7.8571428571429003</c:v>
                </c:pt>
                <c:pt idx="42">
                  <c:v>8</c:v>
                </c:pt>
                <c:pt idx="43">
                  <c:v>8.1428571428570997</c:v>
                </c:pt>
                <c:pt idx="44">
                  <c:v>8.2857142857143007</c:v>
                </c:pt>
                <c:pt idx="45">
                  <c:v>8.4285714285714004</c:v>
                </c:pt>
                <c:pt idx="46">
                  <c:v>8.5714285714285996</c:v>
                </c:pt>
                <c:pt idx="47">
                  <c:v>8.7142857142856993</c:v>
                </c:pt>
                <c:pt idx="48">
                  <c:v>8.8571428571429003</c:v>
                </c:pt>
                <c:pt idx="49">
                  <c:v>9</c:v>
                </c:pt>
                <c:pt idx="50">
                  <c:v>9.1428571428570997</c:v>
                </c:pt>
                <c:pt idx="51">
                  <c:v>9.2857142857143007</c:v>
                </c:pt>
                <c:pt idx="52">
                  <c:v>9.4285714285714004</c:v>
                </c:pt>
                <c:pt idx="53">
                  <c:v>9.5714285714285996</c:v>
                </c:pt>
                <c:pt idx="54">
                  <c:v>9.7142857142856993</c:v>
                </c:pt>
                <c:pt idx="55">
                  <c:v>9.8571428571429003</c:v>
                </c:pt>
                <c:pt idx="56">
                  <c:v>10</c:v>
                </c:pt>
                <c:pt idx="57">
                  <c:v>10.142857142857</c:v>
                </c:pt>
                <c:pt idx="58">
                  <c:v>10.285714285714</c:v>
                </c:pt>
                <c:pt idx="59">
                  <c:v>10.428571428570999</c:v>
                </c:pt>
                <c:pt idx="60">
                  <c:v>10.571428571429001</c:v>
                </c:pt>
                <c:pt idx="61">
                  <c:v>10.714285714286</c:v>
                </c:pt>
                <c:pt idx="62">
                  <c:v>10.857142857143</c:v>
                </c:pt>
                <c:pt idx="63">
                  <c:v>11</c:v>
                </c:pt>
                <c:pt idx="64">
                  <c:v>11.142857142857</c:v>
                </c:pt>
                <c:pt idx="65">
                  <c:v>11.285714285714</c:v>
                </c:pt>
                <c:pt idx="66">
                  <c:v>11.428571428570999</c:v>
                </c:pt>
                <c:pt idx="67">
                  <c:v>11.571428571429001</c:v>
                </c:pt>
                <c:pt idx="68">
                  <c:v>11.714285714286</c:v>
                </c:pt>
                <c:pt idx="69">
                  <c:v>11.857142857143</c:v>
                </c:pt>
                <c:pt idx="70">
                  <c:v>12</c:v>
                </c:pt>
                <c:pt idx="71">
                  <c:v>12.142857142857</c:v>
                </c:pt>
                <c:pt idx="72">
                  <c:v>12.285714285714</c:v>
                </c:pt>
                <c:pt idx="73">
                  <c:v>12.428571428570999</c:v>
                </c:pt>
                <c:pt idx="74">
                  <c:v>12.571428571429001</c:v>
                </c:pt>
                <c:pt idx="75">
                  <c:v>12.714285714286</c:v>
                </c:pt>
                <c:pt idx="76">
                  <c:v>12.857142857143</c:v>
                </c:pt>
                <c:pt idx="77">
                  <c:v>13</c:v>
                </c:pt>
                <c:pt idx="78">
                  <c:v>13.142857142857</c:v>
                </c:pt>
                <c:pt idx="79">
                  <c:v>13.285714285714</c:v>
                </c:pt>
                <c:pt idx="80">
                  <c:v>13.428571428570999</c:v>
                </c:pt>
                <c:pt idx="81">
                  <c:v>13.571428571429001</c:v>
                </c:pt>
                <c:pt idx="82">
                  <c:v>13.714285714286</c:v>
                </c:pt>
                <c:pt idx="83">
                  <c:v>13.857142857143</c:v>
                </c:pt>
                <c:pt idx="84">
                  <c:v>14</c:v>
                </c:pt>
                <c:pt idx="85">
                  <c:v>14.142857142857</c:v>
                </c:pt>
                <c:pt idx="86">
                  <c:v>14.285714285714</c:v>
                </c:pt>
                <c:pt idx="87">
                  <c:v>14.428571428570999</c:v>
                </c:pt>
                <c:pt idx="88">
                  <c:v>14.571428571429001</c:v>
                </c:pt>
                <c:pt idx="89">
                  <c:v>14.714285714286</c:v>
                </c:pt>
                <c:pt idx="90">
                  <c:v>14.857142857143</c:v>
                </c:pt>
                <c:pt idx="91">
                  <c:v>15</c:v>
                </c:pt>
                <c:pt idx="92">
                  <c:v>15.142857142857</c:v>
                </c:pt>
                <c:pt idx="93">
                  <c:v>15.285714285714</c:v>
                </c:pt>
                <c:pt idx="94">
                  <c:v>15.428571428570999</c:v>
                </c:pt>
                <c:pt idx="95">
                  <c:v>15.571428571429001</c:v>
                </c:pt>
                <c:pt idx="96">
                  <c:v>15.714285714286</c:v>
                </c:pt>
                <c:pt idx="97">
                  <c:v>15.857142857143</c:v>
                </c:pt>
                <c:pt idx="98">
                  <c:v>16</c:v>
                </c:pt>
              </c:numCache>
            </c:numRef>
          </c:xVal>
          <c:yVal>
            <c:numRef>
              <c:f>'IP3'!$AK$5:$AK$103</c:f>
              <c:numCache>
                <c:formatCode>General</c:formatCode>
                <c:ptCount val="99"/>
                <c:pt idx="0">
                  <c:v>4.1448565000000004</c:v>
                </c:pt>
                <c:pt idx="1">
                  <c:v>5.0931300999999998</c:v>
                </c:pt>
                <c:pt idx="2">
                  <c:v>7.9286656000000004</c:v>
                </c:pt>
                <c:pt idx="3">
                  <c:v>8.6973351999999995</c:v>
                </c:pt>
                <c:pt idx="4">
                  <c:v>9.9873066000000001</c:v>
                </c:pt>
                <c:pt idx="5">
                  <c:v>8.0491381000000004</c:v>
                </c:pt>
                <c:pt idx="6">
                  <c:v>7.4772657999999996</c:v>
                </c:pt>
                <c:pt idx="7">
                  <c:v>5.3732876999999997</c:v>
                </c:pt>
                <c:pt idx="8">
                  <c:v>4.9659839000000003</c:v>
                </c:pt>
                <c:pt idx="9">
                  <c:v>5.5388298000000002</c:v>
                </c:pt>
                <c:pt idx="10">
                  <c:v>6.5388736999999999</c:v>
                </c:pt>
                <c:pt idx="11">
                  <c:v>7.7936845000000003</c:v>
                </c:pt>
                <c:pt idx="12">
                  <c:v>8.3901052000000007</c:v>
                </c:pt>
                <c:pt idx="13">
                  <c:v>9.3657017000000007</c:v>
                </c:pt>
                <c:pt idx="14">
                  <c:v>9.8124123000000001</c:v>
                </c:pt>
                <c:pt idx="15">
                  <c:v>10.703044999999999</c:v>
                </c:pt>
                <c:pt idx="16">
                  <c:v>11.206160000000001</c:v>
                </c:pt>
                <c:pt idx="17">
                  <c:v>11.798368</c:v>
                </c:pt>
                <c:pt idx="18">
                  <c:v>12.268015999999999</c:v>
                </c:pt>
                <c:pt idx="19">
                  <c:v>12.65512</c:v>
                </c:pt>
                <c:pt idx="20">
                  <c:v>13.319716</c:v>
                </c:pt>
                <c:pt idx="21">
                  <c:v>14.134831</c:v>
                </c:pt>
                <c:pt idx="22">
                  <c:v>14.316692</c:v>
                </c:pt>
                <c:pt idx="23">
                  <c:v>13.491156999999999</c:v>
                </c:pt>
                <c:pt idx="24">
                  <c:v>11.963865</c:v>
                </c:pt>
                <c:pt idx="25">
                  <c:v>11.292427</c:v>
                </c:pt>
                <c:pt idx="26">
                  <c:v>11.999793</c:v>
                </c:pt>
                <c:pt idx="27">
                  <c:v>13.707219</c:v>
                </c:pt>
                <c:pt idx="28">
                  <c:v>15.38523</c:v>
                </c:pt>
                <c:pt idx="29">
                  <c:v>16.096029000000001</c:v>
                </c:pt>
                <c:pt idx="30">
                  <c:v>16.24832</c:v>
                </c:pt>
                <c:pt idx="31">
                  <c:v>16.223236</c:v>
                </c:pt>
                <c:pt idx="32">
                  <c:v>16.563751</c:v>
                </c:pt>
                <c:pt idx="33">
                  <c:v>17.197182000000002</c:v>
                </c:pt>
                <c:pt idx="34">
                  <c:v>17.759385999999999</c:v>
                </c:pt>
                <c:pt idx="35">
                  <c:v>18.905897</c:v>
                </c:pt>
                <c:pt idx="36">
                  <c:v>18.844671000000002</c:v>
                </c:pt>
                <c:pt idx="37">
                  <c:v>18.179189999999998</c:v>
                </c:pt>
                <c:pt idx="38">
                  <c:v>16.342140000000001</c:v>
                </c:pt>
                <c:pt idx="39">
                  <c:v>15.107358</c:v>
                </c:pt>
                <c:pt idx="40">
                  <c:v>14.580359</c:v>
                </c:pt>
                <c:pt idx="41">
                  <c:v>14.71195</c:v>
                </c:pt>
                <c:pt idx="42">
                  <c:v>14.733667000000001</c:v>
                </c:pt>
                <c:pt idx="43">
                  <c:v>14.637188</c:v>
                </c:pt>
                <c:pt idx="44">
                  <c:v>14.205415</c:v>
                </c:pt>
                <c:pt idx="45">
                  <c:v>15.046156</c:v>
                </c:pt>
                <c:pt idx="46">
                  <c:v>16.433039000000001</c:v>
                </c:pt>
                <c:pt idx="47">
                  <c:v>17.406320999999998</c:v>
                </c:pt>
                <c:pt idx="48">
                  <c:v>17.22823</c:v>
                </c:pt>
                <c:pt idx="49">
                  <c:v>16.551656999999999</c:v>
                </c:pt>
                <c:pt idx="50">
                  <c:v>16.551411000000002</c:v>
                </c:pt>
                <c:pt idx="51">
                  <c:v>17.001912999999998</c:v>
                </c:pt>
                <c:pt idx="52">
                  <c:v>17.278531999999998</c:v>
                </c:pt>
                <c:pt idx="53">
                  <c:v>17.123301999999999</c:v>
                </c:pt>
                <c:pt idx="54">
                  <c:v>16.587810999999999</c:v>
                </c:pt>
                <c:pt idx="55">
                  <c:v>15.709538</c:v>
                </c:pt>
                <c:pt idx="56">
                  <c:v>14.268905</c:v>
                </c:pt>
                <c:pt idx="57">
                  <c:v>13.139336999999999</c:v>
                </c:pt>
                <c:pt idx="58">
                  <c:v>12.103448999999999</c:v>
                </c:pt>
                <c:pt idx="59">
                  <c:v>11.840104999999999</c:v>
                </c:pt>
                <c:pt idx="60">
                  <c:v>11.573777</c:v>
                </c:pt>
                <c:pt idx="61">
                  <c:v>11.839287000000001</c:v>
                </c:pt>
                <c:pt idx="62">
                  <c:v>12.524222999999999</c:v>
                </c:pt>
                <c:pt idx="63">
                  <c:v>13.484942</c:v>
                </c:pt>
                <c:pt idx="64">
                  <c:v>15.404754000000001</c:v>
                </c:pt>
                <c:pt idx="65">
                  <c:v>16.631111000000001</c:v>
                </c:pt>
                <c:pt idx="66">
                  <c:v>17.330387000000002</c:v>
                </c:pt>
                <c:pt idx="67">
                  <c:v>17.540133999999998</c:v>
                </c:pt>
                <c:pt idx="68">
                  <c:v>18.183814999999999</c:v>
                </c:pt>
                <c:pt idx="69">
                  <c:v>18.350352999999998</c:v>
                </c:pt>
                <c:pt idx="70">
                  <c:v>17.470375000000001</c:v>
                </c:pt>
                <c:pt idx="71">
                  <c:v>15.873828</c:v>
                </c:pt>
                <c:pt idx="72">
                  <c:v>14.715477</c:v>
                </c:pt>
                <c:pt idx="73">
                  <c:v>14.044193999999999</c:v>
                </c:pt>
                <c:pt idx="74">
                  <c:v>13.949725000000001</c:v>
                </c:pt>
                <c:pt idx="75">
                  <c:v>13.754345000000001</c:v>
                </c:pt>
                <c:pt idx="76">
                  <c:v>13.087422</c:v>
                </c:pt>
                <c:pt idx="77">
                  <c:v>12.029168</c:v>
                </c:pt>
                <c:pt idx="78">
                  <c:v>11.00961</c:v>
                </c:pt>
                <c:pt idx="79">
                  <c:v>10.202747</c:v>
                </c:pt>
                <c:pt idx="80">
                  <c:v>9.7701510999999996</c:v>
                </c:pt>
                <c:pt idx="81">
                  <c:v>9.6441250000000007</c:v>
                </c:pt>
                <c:pt idx="82">
                  <c:v>9.8122416000000001</c:v>
                </c:pt>
                <c:pt idx="83">
                  <c:v>10.070703</c:v>
                </c:pt>
                <c:pt idx="84">
                  <c:v>10.566549</c:v>
                </c:pt>
                <c:pt idx="85">
                  <c:v>11.037582</c:v>
                </c:pt>
                <c:pt idx="86">
                  <c:v>11.839394</c:v>
                </c:pt>
                <c:pt idx="87">
                  <c:v>12.098727</c:v>
                </c:pt>
                <c:pt idx="88">
                  <c:v>12.146186999999999</c:v>
                </c:pt>
                <c:pt idx="89">
                  <c:v>10.711679</c:v>
                </c:pt>
                <c:pt idx="90">
                  <c:v>9.2466296999999997</c:v>
                </c:pt>
                <c:pt idx="91">
                  <c:v>7.4495721000000001</c:v>
                </c:pt>
                <c:pt idx="92">
                  <c:v>5.5062227000000004</c:v>
                </c:pt>
                <c:pt idx="93">
                  <c:v>3.3358582999999999</c:v>
                </c:pt>
                <c:pt idx="94">
                  <c:v>1.8128356000000002E-2</c:v>
                </c:pt>
                <c:pt idx="95">
                  <c:v>-4.9073896000000001</c:v>
                </c:pt>
                <c:pt idx="96">
                  <c:v>-11.465145</c:v>
                </c:pt>
                <c:pt idx="97">
                  <c:v>-17.711102</c:v>
                </c:pt>
                <c:pt idx="98">
                  <c:v>-21.113482000000001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0B-4121-88AC-F8CF36374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90752"/>
        <c:axId val="114492928"/>
      </c:scatterChart>
      <c:valAx>
        <c:axId val="114490752"/>
        <c:scaling>
          <c:orientation val="minMax"/>
          <c:max val="16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492928"/>
        <c:crosses val="autoZero"/>
        <c:crossBetween val="midCat"/>
        <c:majorUnit val="2"/>
      </c:valAx>
      <c:valAx>
        <c:axId val="114492928"/>
        <c:scaling>
          <c:orientation val="minMax"/>
          <c:max val="35"/>
          <c:min val="-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490752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3618280908512466"/>
          <c:y val="0.64239246135899675"/>
          <c:w val="0.31406220500054366"/>
          <c:h val="0.130201812665270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2IF x 1LO Spurious Suppression (dBc) -10 dBm IF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'2Ix1L'!$F$5:$F$103</c:f>
              <c:numCache>
                <c:formatCode>General</c:formatCode>
                <c:ptCount val="99"/>
                <c:pt idx="0">
                  <c:v>3</c:v>
                </c:pt>
                <c:pt idx="1">
                  <c:v>3.0918367346939002</c:v>
                </c:pt>
                <c:pt idx="2">
                  <c:v>3.1836734693878004</c:v>
                </c:pt>
                <c:pt idx="3">
                  <c:v>3.2755102040816002</c:v>
                </c:pt>
                <c:pt idx="4">
                  <c:v>3.3673469387755</c:v>
                </c:pt>
                <c:pt idx="5">
                  <c:v>3.4591836734694001</c:v>
                </c:pt>
                <c:pt idx="6">
                  <c:v>3.5510204081632999</c:v>
                </c:pt>
                <c:pt idx="7">
                  <c:v>3.6428571428571002</c:v>
                </c:pt>
                <c:pt idx="8">
                  <c:v>3.7346938775509999</c:v>
                </c:pt>
                <c:pt idx="9">
                  <c:v>3.8265306122449001</c:v>
                </c:pt>
                <c:pt idx="10">
                  <c:v>3.9183673469387998</c:v>
                </c:pt>
                <c:pt idx="11">
                  <c:v>4.0102040816326996</c:v>
                </c:pt>
                <c:pt idx="12">
                  <c:v>4.1020408163265003</c:v>
                </c:pt>
                <c:pt idx="13">
                  <c:v>4.1938775510203996</c:v>
                </c:pt>
                <c:pt idx="14">
                  <c:v>4.2857142857142998</c:v>
                </c:pt>
                <c:pt idx="15">
                  <c:v>4.3775510204082</c:v>
                </c:pt>
                <c:pt idx="16">
                  <c:v>4.4693877551019998</c:v>
                </c:pt>
                <c:pt idx="17">
                  <c:v>4.5612244897959</c:v>
                </c:pt>
                <c:pt idx="18">
                  <c:v>4.6530612244898002</c:v>
                </c:pt>
                <c:pt idx="19">
                  <c:v>4.7448979591836995</c:v>
                </c:pt>
                <c:pt idx="20">
                  <c:v>4.8367346938775997</c:v>
                </c:pt>
                <c:pt idx="21">
                  <c:v>4.9285714285713995</c:v>
                </c:pt>
                <c:pt idx="22">
                  <c:v>5.0204081632652997</c:v>
                </c:pt>
                <c:pt idx="23">
                  <c:v>5.1122448979591999</c:v>
                </c:pt>
                <c:pt idx="24">
                  <c:v>5.2040816326531001</c:v>
                </c:pt>
                <c:pt idx="25">
                  <c:v>5.2959183673468999</c:v>
                </c:pt>
                <c:pt idx="26">
                  <c:v>5.3877551020408001</c:v>
                </c:pt>
                <c:pt idx="27">
                  <c:v>5.4795918367347003</c:v>
                </c:pt>
                <c:pt idx="28">
                  <c:v>5.5714285714286005</c:v>
                </c:pt>
                <c:pt idx="29">
                  <c:v>5.6632653061224003</c:v>
                </c:pt>
                <c:pt idx="30">
                  <c:v>5.7551020408163005</c:v>
                </c:pt>
                <c:pt idx="31">
                  <c:v>5.8469387755101998</c:v>
                </c:pt>
                <c:pt idx="32">
                  <c:v>5.9387755102041</c:v>
                </c:pt>
                <c:pt idx="33">
                  <c:v>6.0306122448980002</c:v>
                </c:pt>
                <c:pt idx="34">
                  <c:v>6.1224489795918</c:v>
                </c:pt>
                <c:pt idx="35">
                  <c:v>6.2142857142857002</c:v>
                </c:pt>
                <c:pt idx="36">
                  <c:v>6.3061224489796004</c:v>
                </c:pt>
                <c:pt idx="37">
                  <c:v>6.3979591836734997</c:v>
                </c:pt>
                <c:pt idx="38">
                  <c:v>6.4897959183673004</c:v>
                </c:pt>
                <c:pt idx="39">
                  <c:v>6.5816326530611997</c:v>
                </c:pt>
                <c:pt idx="40">
                  <c:v>6.6734693877550999</c:v>
                </c:pt>
                <c:pt idx="41">
                  <c:v>6.7653061224490001</c:v>
                </c:pt>
                <c:pt idx="42">
                  <c:v>6.8571428571429003</c:v>
                </c:pt>
                <c:pt idx="43">
                  <c:v>6.9489795918367001</c:v>
                </c:pt>
                <c:pt idx="44">
                  <c:v>7.0408163265305994</c:v>
                </c:pt>
                <c:pt idx="45">
                  <c:v>7.1326530612244996</c:v>
                </c:pt>
                <c:pt idx="46">
                  <c:v>7.2244897959183998</c:v>
                </c:pt>
                <c:pt idx="47">
                  <c:v>7.3163265306121996</c:v>
                </c:pt>
                <c:pt idx="48">
                  <c:v>7.4081632653060998</c:v>
                </c:pt>
                <c:pt idx="49">
                  <c:v>7.5</c:v>
                </c:pt>
                <c:pt idx="50">
                  <c:v>7.5918367346939002</c:v>
                </c:pt>
                <c:pt idx="51">
                  <c:v>7.6836734693878004</c:v>
                </c:pt>
                <c:pt idx="52">
                  <c:v>7.7755102040816002</c:v>
                </c:pt>
                <c:pt idx="53">
                  <c:v>7.8673469387755004</c:v>
                </c:pt>
                <c:pt idx="54">
                  <c:v>7.9591836734694006</c:v>
                </c:pt>
                <c:pt idx="55">
                  <c:v>8.0510204081632999</c:v>
                </c:pt>
                <c:pt idx="56">
                  <c:v>8.1428571428570997</c:v>
                </c:pt>
                <c:pt idx="57">
                  <c:v>8.234693877550999</c:v>
                </c:pt>
                <c:pt idx="58">
                  <c:v>8.3265306122449001</c:v>
                </c:pt>
                <c:pt idx="59">
                  <c:v>8.4183673469387994</c:v>
                </c:pt>
                <c:pt idx="60">
                  <c:v>8.5102040816327005</c:v>
                </c:pt>
                <c:pt idx="61">
                  <c:v>8.6020408163265003</c:v>
                </c:pt>
                <c:pt idx="62">
                  <c:v>8.6938775510203996</c:v>
                </c:pt>
                <c:pt idx="63">
                  <c:v>8.7857142857143007</c:v>
                </c:pt>
                <c:pt idx="64">
                  <c:v>8.8775510204082</c:v>
                </c:pt>
                <c:pt idx="65">
                  <c:v>8.9693877551019998</c:v>
                </c:pt>
                <c:pt idx="66">
                  <c:v>9.0612244897959009</c:v>
                </c:pt>
                <c:pt idx="67">
                  <c:v>9.1530612244898002</c:v>
                </c:pt>
                <c:pt idx="68">
                  <c:v>9.2448979591837013</c:v>
                </c:pt>
                <c:pt idx="69">
                  <c:v>9.3367346938776006</c:v>
                </c:pt>
                <c:pt idx="70">
                  <c:v>9.4285714285714004</c:v>
                </c:pt>
                <c:pt idx="71">
                  <c:v>9.5204081632653015</c:v>
                </c:pt>
                <c:pt idx="72">
                  <c:v>9.6122448979592008</c:v>
                </c:pt>
                <c:pt idx="73">
                  <c:v>9.7040816326530983</c:v>
                </c:pt>
                <c:pt idx="74">
                  <c:v>9.7959183673469017</c:v>
                </c:pt>
                <c:pt idx="75">
                  <c:v>9.8877551020407992</c:v>
                </c:pt>
                <c:pt idx="76">
                  <c:v>9.9795918367346985</c:v>
                </c:pt>
                <c:pt idx="77">
                  <c:v>10.071428571429001</c:v>
                </c:pt>
                <c:pt idx="78">
                  <c:v>10.163265306122</c:v>
                </c:pt>
                <c:pt idx="79">
                  <c:v>10.255102040816</c:v>
                </c:pt>
                <c:pt idx="80">
                  <c:v>10.346938775510001</c:v>
                </c:pt>
                <c:pt idx="81">
                  <c:v>10.438775510204</c:v>
                </c:pt>
                <c:pt idx="82">
                  <c:v>10.530612244898</c:v>
                </c:pt>
                <c:pt idx="83">
                  <c:v>10.622448979591999</c:v>
                </c:pt>
                <c:pt idx="84">
                  <c:v>10.714285714286</c:v>
                </c:pt>
                <c:pt idx="85">
                  <c:v>10.80612244898</c:v>
                </c:pt>
                <c:pt idx="86">
                  <c:v>10.897959183673001</c:v>
                </c:pt>
                <c:pt idx="87">
                  <c:v>10.989795918367001</c:v>
                </c:pt>
                <c:pt idx="88">
                  <c:v>11.081632653061002</c:v>
                </c:pt>
                <c:pt idx="89">
                  <c:v>11.173469387754999</c:v>
                </c:pt>
                <c:pt idx="90">
                  <c:v>11.265306122448999</c:v>
                </c:pt>
                <c:pt idx="91">
                  <c:v>11.357142857143</c:v>
                </c:pt>
                <c:pt idx="92">
                  <c:v>11.448979591837</c:v>
                </c:pt>
                <c:pt idx="93">
                  <c:v>11.540816326531001</c:v>
                </c:pt>
                <c:pt idx="94">
                  <c:v>11.632653061224001</c:v>
                </c:pt>
                <c:pt idx="95">
                  <c:v>11.724489795918</c:v>
                </c:pt>
                <c:pt idx="96">
                  <c:v>11.816326530611999</c:v>
                </c:pt>
                <c:pt idx="97">
                  <c:v>11.908163265305999</c:v>
                </c:pt>
                <c:pt idx="98">
                  <c:v>12</c:v>
                </c:pt>
              </c:numCache>
            </c:numRef>
          </c:xVal>
          <c:yVal>
            <c:numRef>
              <c:f>'2Ix1L'!$G$5:$G$103</c:f>
              <c:numCache>
                <c:formatCode>General</c:formatCode>
                <c:ptCount val="99"/>
                <c:pt idx="0">
                  <c:v>-69.435904999999991</c:v>
                </c:pt>
                <c:pt idx="1">
                  <c:v>-69.743281999999994</c:v>
                </c:pt>
                <c:pt idx="2">
                  <c:v>-71.750740000000008</c:v>
                </c:pt>
                <c:pt idx="3">
                  <c:v>-71.792538000000008</c:v>
                </c:pt>
                <c:pt idx="4">
                  <c:v>-72.893604000000011</c:v>
                </c:pt>
                <c:pt idx="5">
                  <c:v>-71.38139000000001</c:v>
                </c:pt>
                <c:pt idx="6">
                  <c:v>-71.703384</c:v>
                </c:pt>
                <c:pt idx="7">
                  <c:v>-71.076037999999997</c:v>
                </c:pt>
                <c:pt idx="8">
                  <c:v>-72.797386000000003</c:v>
                </c:pt>
                <c:pt idx="9">
                  <c:v>-72.956233999999995</c:v>
                </c:pt>
                <c:pt idx="10">
                  <c:v>-73.314048999999997</c:v>
                </c:pt>
                <c:pt idx="11">
                  <c:v>-72.529324000000003</c:v>
                </c:pt>
                <c:pt idx="12">
                  <c:v>-74.874206999999998</c:v>
                </c:pt>
                <c:pt idx="13">
                  <c:v>-76.299216999999999</c:v>
                </c:pt>
                <c:pt idx="14">
                  <c:v>-76.074455</c:v>
                </c:pt>
                <c:pt idx="15">
                  <c:v>-74.486403999999993</c:v>
                </c:pt>
                <c:pt idx="16">
                  <c:v>-74.785072</c:v>
                </c:pt>
                <c:pt idx="17">
                  <c:v>-77.273933</c:v>
                </c:pt>
                <c:pt idx="18">
                  <c:v>-81.306030000000007</c:v>
                </c:pt>
                <c:pt idx="19">
                  <c:v>-83.144576999999998</c:v>
                </c:pt>
                <c:pt idx="20">
                  <c:v>-82.411727999999997</c:v>
                </c:pt>
                <c:pt idx="21">
                  <c:v>-78.245705000000001</c:v>
                </c:pt>
                <c:pt idx="22">
                  <c:v>-76.549187000000003</c:v>
                </c:pt>
                <c:pt idx="23">
                  <c:v>-79.553298999999996</c:v>
                </c:pt>
                <c:pt idx="24">
                  <c:v>-84.84169</c:v>
                </c:pt>
                <c:pt idx="25">
                  <c:v>-88.847945999999993</c:v>
                </c:pt>
                <c:pt idx="26">
                  <c:v>-90.696892000000005</c:v>
                </c:pt>
                <c:pt idx="27">
                  <c:v>-90.490691999999996</c:v>
                </c:pt>
                <c:pt idx="28">
                  <c:v>-86.810692000000003</c:v>
                </c:pt>
                <c:pt idx="29">
                  <c:v>-83.202911</c:v>
                </c:pt>
                <c:pt idx="30">
                  <c:v>-80.520736999999997</c:v>
                </c:pt>
                <c:pt idx="31">
                  <c:v>-80.076279</c:v>
                </c:pt>
                <c:pt idx="32">
                  <c:v>-76.866821000000002</c:v>
                </c:pt>
                <c:pt idx="33">
                  <c:v>-73.126587000000001</c:v>
                </c:pt>
                <c:pt idx="34">
                  <c:v>-73.974288999999999</c:v>
                </c:pt>
                <c:pt idx="35">
                  <c:v>-77.759094000000005</c:v>
                </c:pt>
                <c:pt idx="36">
                  <c:v>-78.595214999999996</c:v>
                </c:pt>
                <c:pt idx="37">
                  <c:v>-75.517380000000003</c:v>
                </c:pt>
                <c:pt idx="38">
                  <c:v>-71.064876999999996</c:v>
                </c:pt>
                <c:pt idx="39">
                  <c:v>-71.37386699999999</c:v>
                </c:pt>
                <c:pt idx="40">
                  <c:v>-73.979491999999993</c:v>
                </c:pt>
                <c:pt idx="41">
                  <c:v>-82.498085000000003</c:v>
                </c:pt>
                <c:pt idx="42">
                  <c:v>-88.493408000000002</c:v>
                </c:pt>
                <c:pt idx="43">
                  <c:v>-90.709236000000004</c:v>
                </c:pt>
                <c:pt idx="44">
                  <c:v>-88.738808000000006</c:v>
                </c:pt>
                <c:pt idx="45">
                  <c:v>-83.906326000000007</c:v>
                </c:pt>
                <c:pt idx="46">
                  <c:v>-79.796256999999997</c:v>
                </c:pt>
                <c:pt idx="47">
                  <c:v>-74.667015000000006</c:v>
                </c:pt>
                <c:pt idx="48">
                  <c:v>-75.237587000000005</c:v>
                </c:pt>
                <c:pt idx="49">
                  <c:v>-77.991744999999995</c:v>
                </c:pt>
                <c:pt idx="50">
                  <c:v>-79.081573000000006</c:v>
                </c:pt>
                <c:pt idx="51">
                  <c:v>-77.558868000000004</c:v>
                </c:pt>
                <c:pt idx="52">
                  <c:v>-74.593406999999999</c:v>
                </c:pt>
                <c:pt idx="53">
                  <c:v>-72.349243000000001</c:v>
                </c:pt>
                <c:pt idx="54">
                  <c:v>-70.895218</c:v>
                </c:pt>
                <c:pt idx="55">
                  <c:v>-69.581074000000001</c:v>
                </c:pt>
                <c:pt idx="56">
                  <c:v>-68.992099999999994</c:v>
                </c:pt>
                <c:pt idx="57">
                  <c:v>-67.98205200000001</c:v>
                </c:pt>
                <c:pt idx="58">
                  <c:v>-67.676288999999997</c:v>
                </c:pt>
                <c:pt idx="59">
                  <c:v>-66.377869000000004</c:v>
                </c:pt>
                <c:pt idx="60">
                  <c:v>-66.182793000000004</c:v>
                </c:pt>
                <c:pt idx="61">
                  <c:v>-66.332970000000003</c:v>
                </c:pt>
                <c:pt idx="62">
                  <c:v>-69.212806999999998</c:v>
                </c:pt>
                <c:pt idx="63">
                  <c:v>-73.978878000000009</c:v>
                </c:pt>
                <c:pt idx="64">
                  <c:v>-78.907066</c:v>
                </c:pt>
                <c:pt idx="65">
                  <c:v>-77.974045000000004</c:v>
                </c:pt>
                <c:pt idx="66">
                  <c:v>-72.912959999999998</c:v>
                </c:pt>
                <c:pt idx="67">
                  <c:v>-67.421111999999994</c:v>
                </c:pt>
                <c:pt idx="68">
                  <c:v>-67.454532999999998</c:v>
                </c:pt>
                <c:pt idx="69">
                  <c:v>-74.533683999999994</c:v>
                </c:pt>
                <c:pt idx="70">
                  <c:v>-81.522048999999996</c:v>
                </c:pt>
                <c:pt idx="71">
                  <c:v>-82.603256000000002</c:v>
                </c:pt>
                <c:pt idx="72">
                  <c:v>-80.067222999999998</c:v>
                </c:pt>
                <c:pt idx="73">
                  <c:v>-76.077620999999994</c:v>
                </c:pt>
                <c:pt idx="74">
                  <c:v>-77.348395999999994</c:v>
                </c:pt>
                <c:pt idx="75">
                  <c:v>-79.298705999999996</c:v>
                </c:pt>
                <c:pt idx="76">
                  <c:v>-82.665779000000001</c:v>
                </c:pt>
                <c:pt idx="77">
                  <c:v>-82.919044</c:v>
                </c:pt>
                <c:pt idx="78">
                  <c:v>-78.400329999999997</c:v>
                </c:pt>
                <c:pt idx="79">
                  <c:v>-73.157982000000004</c:v>
                </c:pt>
                <c:pt idx="80">
                  <c:v>-69.871871999999996</c:v>
                </c:pt>
                <c:pt idx="81">
                  <c:v>-69.920101000000003</c:v>
                </c:pt>
                <c:pt idx="82">
                  <c:v>-72.404121000000004</c:v>
                </c:pt>
                <c:pt idx="83">
                  <c:v>-76.044753999999998</c:v>
                </c:pt>
                <c:pt idx="84">
                  <c:v>-78.130195999999998</c:v>
                </c:pt>
                <c:pt idx="85">
                  <c:v>-78.002837999999997</c:v>
                </c:pt>
                <c:pt idx="86">
                  <c:v>-76.008339000000007</c:v>
                </c:pt>
                <c:pt idx="87">
                  <c:v>-75.699577000000005</c:v>
                </c:pt>
                <c:pt idx="88">
                  <c:v>-75.728179999999995</c:v>
                </c:pt>
                <c:pt idx="89">
                  <c:v>-76.988715999999997</c:v>
                </c:pt>
                <c:pt idx="90">
                  <c:v>-78.557113999999999</c:v>
                </c:pt>
                <c:pt idx="91">
                  <c:v>-77.307083000000006</c:v>
                </c:pt>
                <c:pt idx="92">
                  <c:v>-78.096428000000003</c:v>
                </c:pt>
                <c:pt idx="93">
                  <c:v>-75.638367000000002</c:v>
                </c:pt>
                <c:pt idx="94">
                  <c:v>-75.324196000000001</c:v>
                </c:pt>
                <c:pt idx="95">
                  <c:v>-71.209198000000001</c:v>
                </c:pt>
                <c:pt idx="96">
                  <c:v>-69.512619000000001</c:v>
                </c:pt>
                <c:pt idx="97">
                  <c:v>-70.380668999999997</c:v>
                </c:pt>
                <c:pt idx="98">
                  <c:v>-72.408363000000008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E-40E0-97BB-1D9A2668ECDE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'2Ix1L'!$F$5:$F$103</c:f>
              <c:numCache>
                <c:formatCode>General</c:formatCode>
                <c:ptCount val="99"/>
                <c:pt idx="0">
                  <c:v>3</c:v>
                </c:pt>
                <c:pt idx="1">
                  <c:v>3.0918367346939002</c:v>
                </c:pt>
                <c:pt idx="2">
                  <c:v>3.1836734693878004</c:v>
                </c:pt>
                <c:pt idx="3">
                  <c:v>3.2755102040816002</c:v>
                </c:pt>
                <c:pt idx="4">
                  <c:v>3.3673469387755</c:v>
                </c:pt>
                <c:pt idx="5">
                  <c:v>3.4591836734694001</c:v>
                </c:pt>
                <c:pt idx="6">
                  <c:v>3.5510204081632999</c:v>
                </c:pt>
                <c:pt idx="7">
                  <c:v>3.6428571428571002</c:v>
                </c:pt>
                <c:pt idx="8">
                  <c:v>3.7346938775509999</c:v>
                </c:pt>
                <c:pt idx="9">
                  <c:v>3.8265306122449001</c:v>
                </c:pt>
                <c:pt idx="10">
                  <c:v>3.9183673469387998</c:v>
                </c:pt>
                <c:pt idx="11">
                  <c:v>4.0102040816326996</c:v>
                </c:pt>
                <c:pt idx="12">
                  <c:v>4.1020408163265003</c:v>
                </c:pt>
                <c:pt idx="13">
                  <c:v>4.1938775510203996</c:v>
                </c:pt>
                <c:pt idx="14">
                  <c:v>4.2857142857142998</c:v>
                </c:pt>
                <c:pt idx="15">
                  <c:v>4.3775510204082</c:v>
                </c:pt>
                <c:pt idx="16">
                  <c:v>4.4693877551019998</c:v>
                </c:pt>
                <c:pt idx="17">
                  <c:v>4.5612244897959</c:v>
                </c:pt>
                <c:pt idx="18">
                  <c:v>4.6530612244898002</c:v>
                </c:pt>
                <c:pt idx="19">
                  <c:v>4.7448979591836995</c:v>
                </c:pt>
                <c:pt idx="20">
                  <c:v>4.8367346938775997</c:v>
                </c:pt>
                <c:pt idx="21">
                  <c:v>4.9285714285713995</c:v>
                </c:pt>
                <c:pt idx="22">
                  <c:v>5.0204081632652997</c:v>
                </c:pt>
                <c:pt idx="23">
                  <c:v>5.1122448979591999</c:v>
                </c:pt>
                <c:pt idx="24">
                  <c:v>5.2040816326531001</c:v>
                </c:pt>
                <c:pt idx="25">
                  <c:v>5.2959183673468999</c:v>
                </c:pt>
                <c:pt idx="26">
                  <c:v>5.3877551020408001</c:v>
                </c:pt>
                <c:pt idx="27">
                  <c:v>5.4795918367347003</c:v>
                </c:pt>
                <c:pt idx="28">
                  <c:v>5.5714285714286005</c:v>
                </c:pt>
                <c:pt idx="29">
                  <c:v>5.6632653061224003</c:v>
                </c:pt>
                <c:pt idx="30">
                  <c:v>5.7551020408163005</c:v>
                </c:pt>
                <c:pt idx="31">
                  <c:v>5.8469387755101998</c:v>
                </c:pt>
                <c:pt idx="32">
                  <c:v>5.9387755102041</c:v>
                </c:pt>
                <c:pt idx="33">
                  <c:v>6.0306122448980002</c:v>
                </c:pt>
                <c:pt idx="34">
                  <c:v>6.1224489795918</c:v>
                </c:pt>
                <c:pt idx="35">
                  <c:v>6.2142857142857002</c:v>
                </c:pt>
                <c:pt idx="36">
                  <c:v>6.3061224489796004</c:v>
                </c:pt>
                <c:pt idx="37">
                  <c:v>6.3979591836734997</c:v>
                </c:pt>
                <c:pt idx="38">
                  <c:v>6.4897959183673004</c:v>
                </c:pt>
                <c:pt idx="39">
                  <c:v>6.5816326530611997</c:v>
                </c:pt>
                <c:pt idx="40">
                  <c:v>6.6734693877550999</c:v>
                </c:pt>
                <c:pt idx="41">
                  <c:v>6.7653061224490001</c:v>
                </c:pt>
                <c:pt idx="42">
                  <c:v>6.8571428571429003</c:v>
                </c:pt>
                <c:pt idx="43">
                  <c:v>6.9489795918367001</c:v>
                </c:pt>
                <c:pt idx="44">
                  <c:v>7.0408163265305994</c:v>
                </c:pt>
                <c:pt idx="45">
                  <c:v>7.1326530612244996</c:v>
                </c:pt>
                <c:pt idx="46">
                  <c:v>7.2244897959183998</c:v>
                </c:pt>
                <c:pt idx="47">
                  <c:v>7.3163265306121996</c:v>
                </c:pt>
                <c:pt idx="48">
                  <c:v>7.4081632653060998</c:v>
                </c:pt>
                <c:pt idx="49">
                  <c:v>7.5</c:v>
                </c:pt>
                <c:pt idx="50">
                  <c:v>7.5918367346939002</c:v>
                </c:pt>
                <c:pt idx="51">
                  <c:v>7.6836734693878004</c:v>
                </c:pt>
                <c:pt idx="52">
                  <c:v>7.7755102040816002</c:v>
                </c:pt>
                <c:pt idx="53">
                  <c:v>7.8673469387755004</c:v>
                </c:pt>
                <c:pt idx="54">
                  <c:v>7.9591836734694006</c:v>
                </c:pt>
                <c:pt idx="55">
                  <c:v>8.0510204081632999</c:v>
                </c:pt>
                <c:pt idx="56">
                  <c:v>8.1428571428570997</c:v>
                </c:pt>
                <c:pt idx="57">
                  <c:v>8.234693877550999</c:v>
                </c:pt>
                <c:pt idx="58">
                  <c:v>8.3265306122449001</c:v>
                </c:pt>
                <c:pt idx="59">
                  <c:v>8.4183673469387994</c:v>
                </c:pt>
                <c:pt idx="60">
                  <c:v>8.5102040816327005</c:v>
                </c:pt>
                <c:pt idx="61">
                  <c:v>8.6020408163265003</c:v>
                </c:pt>
                <c:pt idx="62">
                  <c:v>8.6938775510203996</c:v>
                </c:pt>
                <c:pt idx="63">
                  <c:v>8.7857142857143007</c:v>
                </c:pt>
                <c:pt idx="64">
                  <c:v>8.8775510204082</c:v>
                </c:pt>
                <c:pt idx="65">
                  <c:v>8.9693877551019998</c:v>
                </c:pt>
                <c:pt idx="66">
                  <c:v>9.0612244897959009</c:v>
                </c:pt>
                <c:pt idx="67">
                  <c:v>9.1530612244898002</c:v>
                </c:pt>
                <c:pt idx="68">
                  <c:v>9.2448979591837013</c:v>
                </c:pt>
                <c:pt idx="69">
                  <c:v>9.3367346938776006</c:v>
                </c:pt>
                <c:pt idx="70">
                  <c:v>9.4285714285714004</c:v>
                </c:pt>
                <c:pt idx="71">
                  <c:v>9.5204081632653015</c:v>
                </c:pt>
                <c:pt idx="72">
                  <c:v>9.6122448979592008</c:v>
                </c:pt>
                <c:pt idx="73">
                  <c:v>9.7040816326530983</c:v>
                </c:pt>
                <c:pt idx="74">
                  <c:v>9.7959183673469017</c:v>
                </c:pt>
                <c:pt idx="75">
                  <c:v>9.8877551020407992</c:v>
                </c:pt>
                <c:pt idx="76">
                  <c:v>9.9795918367346985</c:v>
                </c:pt>
                <c:pt idx="77">
                  <c:v>10.071428571429001</c:v>
                </c:pt>
                <c:pt idx="78">
                  <c:v>10.163265306122</c:v>
                </c:pt>
                <c:pt idx="79">
                  <c:v>10.255102040816</c:v>
                </c:pt>
                <c:pt idx="80">
                  <c:v>10.346938775510001</c:v>
                </c:pt>
                <c:pt idx="81">
                  <c:v>10.438775510204</c:v>
                </c:pt>
                <c:pt idx="82">
                  <c:v>10.530612244898</c:v>
                </c:pt>
                <c:pt idx="83">
                  <c:v>10.622448979591999</c:v>
                </c:pt>
                <c:pt idx="84">
                  <c:v>10.714285714286</c:v>
                </c:pt>
                <c:pt idx="85">
                  <c:v>10.80612244898</c:v>
                </c:pt>
                <c:pt idx="86">
                  <c:v>10.897959183673001</c:v>
                </c:pt>
                <c:pt idx="87">
                  <c:v>10.989795918367001</c:v>
                </c:pt>
                <c:pt idx="88">
                  <c:v>11.081632653061002</c:v>
                </c:pt>
                <c:pt idx="89">
                  <c:v>11.173469387754999</c:v>
                </c:pt>
                <c:pt idx="90">
                  <c:v>11.265306122448999</c:v>
                </c:pt>
                <c:pt idx="91">
                  <c:v>11.357142857143</c:v>
                </c:pt>
                <c:pt idx="92">
                  <c:v>11.448979591837</c:v>
                </c:pt>
                <c:pt idx="93">
                  <c:v>11.540816326531001</c:v>
                </c:pt>
                <c:pt idx="94">
                  <c:v>11.632653061224001</c:v>
                </c:pt>
                <c:pt idx="95">
                  <c:v>11.724489795918</c:v>
                </c:pt>
                <c:pt idx="96">
                  <c:v>11.816326530611999</c:v>
                </c:pt>
                <c:pt idx="97">
                  <c:v>11.908163265305999</c:v>
                </c:pt>
                <c:pt idx="98">
                  <c:v>12</c:v>
                </c:pt>
              </c:numCache>
            </c:numRef>
          </c:xVal>
          <c:yVal>
            <c:numRef>
              <c:f>'2Ix1L'!$O$5:$O$103</c:f>
              <c:numCache>
                <c:formatCode>General</c:formatCode>
                <c:ptCount val="99"/>
                <c:pt idx="0">
                  <c:v>-64.060164999999998</c:v>
                </c:pt>
                <c:pt idx="1">
                  <c:v>-64.714663999999999</c:v>
                </c:pt>
                <c:pt idx="2">
                  <c:v>-65.009952999999996</c:v>
                </c:pt>
                <c:pt idx="3">
                  <c:v>-65.176673999999991</c:v>
                </c:pt>
                <c:pt idx="4">
                  <c:v>-66.040531000000001</c:v>
                </c:pt>
                <c:pt idx="5">
                  <c:v>-68.061176000000003</c:v>
                </c:pt>
                <c:pt idx="6">
                  <c:v>-72.627182000000005</c:v>
                </c:pt>
                <c:pt idx="7">
                  <c:v>-75.612922999999995</c:v>
                </c:pt>
                <c:pt idx="8">
                  <c:v>-77.518150000000006</c:v>
                </c:pt>
                <c:pt idx="9">
                  <c:v>-78.737144000000001</c:v>
                </c:pt>
                <c:pt idx="10">
                  <c:v>-76.787132</c:v>
                </c:pt>
                <c:pt idx="11">
                  <c:v>-75.129790999999997</c:v>
                </c:pt>
                <c:pt idx="12">
                  <c:v>-71.683109000000002</c:v>
                </c:pt>
                <c:pt idx="13">
                  <c:v>-75.424369999999996</c:v>
                </c:pt>
                <c:pt idx="14">
                  <c:v>-80.780845999999997</c:v>
                </c:pt>
                <c:pt idx="15">
                  <c:v>-89.140548999999993</c:v>
                </c:pt>
                <c:pt idx="16">
                  <c:v>-88.260459999999995</c:v>
                </c:pt>
                <c:pt idx="17">
                  <c:v>-86.691231000000002</c:v>
                </c:pt>
                <c:pt idx="18">
                  <c:v>-83.024437000000006</c:v>
                </c:pt>
                <c:pt idx="19">
                  <c:v>-83.781029000000004</c:v>
                </c:pt>
                <c:pt idx="20">
                  <c:v>-84.682220000000001</c:v>
                </c:pt>
                <c:pt idx="21">
                  <c:v>-84.467911000000001</c:v>
                </c:pt>
                <c:pt idx="22">
                  <c:v>-86.392273000000003</c:v>
                </c:pt>
                <c:pt idx="23">
                  <c:v>-83.525215000000003</c:v>
                </c:pt>
                <c:pt idx="24">
                  <c:v>-80.278319999999994</c:v>
                </c:pt>
                <c:pt idx="25">
                  <c:v>-78.954453000000001</c:v>
                </c:pt>
                <c:pt idx="26">
                  <c:v>-81.938225000000003</c:v>
                </c:pt>
                <c:pt idx="27">
                  <c:v>-86.257614000000004</c:v>
                </c:pt>
                <c:pt idx="28">
                  <c:v>-87.088181000000006</c:v>
                </c:pt>
                <c:pt idx="29">
                  <c:v>-87.808693000000005</c:v>
                </c:pt>
                <c:pt idx="30">
                  <c:v>-86.386359999999996</c:v>
                </c:pt>
                <c:pt idx="31">
                  <c:v>-86.198952000000006</c:v>
                </c:pt>
                <c:pt idx="32">
                  <c:v>-81.536629000000005</c:v>
                </c:pt>
                <c:pt idx="33">
                  <c:v>-76.841140999999993</c:v>
                </c:pt>
                <c:pt idx="34">
                  <c:v>-71.046031999999997</c:v>
                </c:pt>
                <c:pt idx="35">
                  <c:v>-68.960144</c:v>
                </c:pt>
                <c:pt idx="36">
                  <c:v>-68.721251999999993</c:v>
                </c:pt>
                <c:pt idx="37">
                  <c:v>-72.76978299999999</c:v>
                </c:pt>
                <c:pt idx="38">
                  <c:v>-75.491401999999994</c:v>
                </c:pt>
                <c:pt idx="39">
                  <c:v>-79.156318999999996</c:v>
                </c:pt>
                <c:pt idx="40">
                  <c:v>-80.815490999999994</c:v>
                </c:pt>
                <c:pt idx="41">
                  <c:v>-81.461105000000003</c:v>
                </c:pt>
                <c:pt idx="42">
                  <c:v>-81.108054999999993</c:v>
                </c:pt>
                <c:pt idx="43">
                  <c:v>-79.563193999999996</c:v>
                </c:pt>
                <c:pt idx="44">
                  <c:v>-80.972594999999998</c:v>
                </c:pt>
                <c:pt idx="45">
                  <c:v>-82.164116000000007</c:v>
                </c:pt>
                <c:pt idx="46">
                  <c:v>-81.934546999999995</c:v>
                </c:pt>
                <c:pt idx="47">
                  <c:v>-81.282143000000005</c:v>
                </c:pt>
                <c:pt idx="48">
                  <c:v>-78.778191000000007</c:v>
                </c:pt>
                <c:pt idx="49">
                  <c:v>-78.996223000000001</c:v>
                </c:pt>
                <c:pt idx="50">
                  <c:v>-82.904060000000001</c:v>
                </c:pt>
                <c:pt idx="51">
                  <c:v>-81.263191000000006</c:v>
                </c:pt>
                <c:pt idx="52">
                  <c:v>-77.713866999999993</c:v>
                </c:pt>
                <c:pt idx="53">
                  <c:v>-70.062420000000003</c:v>
                </c:pt>
                <c:pt idx="54">
                  <c:v>-69.069953999999996</c:v>
                </c:pt>
                <c:pt idx="55">
                  <c:v>-68.631473999999997</c:v>
                </c:pt>
                <c:pt idx="56">
                  <c:v>-68.190719999999999</c:v>
                </c:pt>
                <c:pt idx="57">
                  <c:v>-67.229495999999997</c:v>
                </c:pt>
                <c:pt idx="58">
                  <c:v>-66.391570999999999</c:v>
                </c:pt>
                <c:pt idx="59">
                  <c:v>-65.694511000000006</c:v>
                </c:pt>
                <c:pt idx="60">
                  <c:v>-67.992756</c:v>
                </c:pt>
                <c:pt idx="61">
                  <c:v>-69.664078000000003</c:v>
                </c:pt>
                <c:pt idx="62">
                  <c:v>-75.253631999999996</c:v>
                </c:pt>
                <c:pt idx="63">
                  <c:v>-76.473388999999997</c:v>
                </c:pt>
                <c:pt idx="64">
                  <c:v>-77.613708000000003</c:v>
                </c:pt>
                <c:pt idx="65">
                  <c:v>-72.520511999999997</c:v>
                </c:pt>
                <c:pt idx="66">
                  <c:v>-68.556870000000004</c:v>
                </c:pt>
                <c:pt idx="67">
                  <c:v>-64.316569999999999</c:v>
                </c:pt>
                <c:pt idx="68">
                  <c:v>-64.328093999999993</c:v>
                </c:pt>
                <c:pt idx="69">
                  <c:v>-67.550297</c:v>
                </c:pt>
                <c:pt idx="70">
                  <c:v>-73.432845999999998</c:v>
                </c:pt>
                <c:pt idx="71">
                  <c:v>-76.633308</c:v>
                </c:pt>
                <c:pt idx="72">
                  <c:v>-76.624863000000005</c:v>
                </c:pt>
                <c:pt idx="73">
                  <c:v>-72.873569000000003</c:v>
                </c:pt>
                <c:pt idx="74">
                  <c:v>-69.649178000000006</c:v>
                </c:pt>
                <c:pt idx="75">
                  <c:v>-67.110832000000002</c:v>
                </c:pt>
                <c:pt idx="76">
                  <c:v>-66.343154999999996</c:v>
                </c:pt>
                <c:pt idx="77">
                  <c:v>-65.945362000000003</c:v>
                </c:pt>
                <c:pt idx="78">
                  <c:v>-66.491649999999993</c:v>
                </c:pt>
                <c:pt idx="79">
                  <c:v>-68.19626199999999</c:v>
                </c:pt>
                <c:pt idx="80">
                  <c:v>-72.831589000000008</c:v>
                </c:pt>
                <c:pt idx="81">
                  <c:v>-78.587517000000005</c:v>
                </c:pt>
                <c:pt idx="82">
                  <c:v>-79.684203999999994</c:v>
                </c:pt>
                <c:pt idx="83">
                  <c:v>-79.081481999999994</c:v>
                </c:pt>
                <c:pt idx="84">
                  <c:v>-76.874358999999998</c:v>
                </c:pt>
                <c:pt idx="85">
                  <c:v>-78.733611999999994</c:v>
                </c:pt>
                <c:pt idx="86">
                  <c:v>-78.477508999999998</c:v>
                </c:pt>
                <c:pt idx="87">
                  <c:v>-77.967499000000004</c:v>
                </c:pt>
                <c:pt idx="88">
                  <c:v>-75.046547000000004</c:v>
                </c:pt>
                <c:pt idx="89">
                  <c:v>-73.232140000000001</c:v>
                </c:pt>
                <c:pt idx="90">
                  <c:v>-72.789321999999999</c:v>
                </c:pt>
                <c:pt idx="91">
                  <c:v>-72.726673000000005</c:v>
                </c:pt>
                <c:pt idx="92">
                  <c:v>-74.184867999999994</c:v>
                </c:pt>
                <c:pt idx="93">
                  <c:v>-71.740166000000002</c:v>
                </c:pt>
                <c:pt idx="94">
                  <c:v>-70.791325000000001</c:v>
                </c:pt>
                <c:pt idx="95">
                  <c:v>-68.429245000000009</c:v>
                </c:pt>
                <c:pt idx="96">
                  <c:v>-69.709857999999997</c:v>
                </c:pt>
                <c:pt idx="97">
                  <c:v>-69.734875000000002</c:v>
                </c:pt>
                <c:pt idx="98">
                  <c:v>-69.64040399999999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0E-40E0-97BB-1D9A2668E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67424"/>
        <c:axId val="114569600"/>
      </c:scatterChart>
      <c:valAx>
        <c:axId val="114567424"/>
        <c:scaling>
          <c:orientation val="minMax"/>
          <c:max val="12"/>
          <c:min val="3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569600"/>
        <c:crosses val="autoZero"/>
        <c:crossBetween val="midCat"/>
        <c:majorUnit val="1"/>
      </c:valAx>
      <c:valAx>
        <c:axId val="11456960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56742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265918134590342"/>
          <c:y val="0.18610942425137003"/>
          <c:w val="0.28145353431708547"/>
          <c:h val="0.150007654965435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Conversion Loss vs. LO Power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22424531672550979"/>
          <c:y val="1.47572178477690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2374963546223404E-2"/>
          <c:w val="0.76542713682528862"/>
          <c:h val="0.7168729950422865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CLvsLO!$F$2</c:f>
              <c:strCache>
                <c:ptCount val="1"/>
                <c:pt idx="0">
                  <c:v>+15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CLvsLO!$F$5:$F$205</c:f>
              <c:numCache>
                <c:formatCode>General</c:formatCode>
                <c:ptCount val="201"/>
                <c:pt idx="0">
                  <c:v>-61.84008</c:v>
                </c:pt>
                <c:pt idx="1">
                  <c:v>-59.050476000000003</c:v>
                </c:pt>
                <c:pt idx="2">
                  <c:v>-52.296013000000002</c:v>
                </c:pt>
                <c:pt idx="3">
                  <c:v>-43.307403999999998</c:v>
                </c:pt>
                <c:pt idx="4">
                  <c:v>-34.365592999999997</c:v>
                </c:pt>
                <c:pt idx="5">
                  <c:v>-25.262165</c:v>
                </c:pt>
                <c:pt idx="6">
                  <c:v>-18.15296</c:v>
                </c:pt>
                <c:pt idx="7">
                  <c:v>-14.810048</c:v>
                </c:pt>
                <c:pt idx="8">
                  <c:v>-13.040933000000001</c:v>
                </c:pt>
                <c:pt idx="9">
                  <c:v>-11.479151</c:v>
                </c:pt>
                <c:pt idx="10">
                  <c:v>-10.420082000000001</c:v>
                </c:pt>
                <c:pt idx="11">
                  <c:v>-9.1306887000000003</c:v>
                </c:pt>
                <c:pt idx="12">
                  <c:v>-7.9384236000000001</c:v>
                </c:pt>
                <c:pt idx="13">
                  <c:v>-7.4951501</c:v>
                </c:pt>
                <c:pt idx="14">
                  <c:v>-7.2761573999999998</c:v>
                </c:pt>
                <c:pt idx="15">
                  <c:v>-6.9188685000000003</c:v>
                </c:pt>
                <c:pt idx="16">
                  <c:v>-6.9085926999999998</c:v>
                </c:pt>
                <c:pt idx="17">
                  <c:v>-6.9837356000000002</c:v>
                </c:pt>
                <c:pt idx="18">
                  <c:v>-7.0183792</c:v>
                </c:pt>
                <c:pt idx="19">
                  <c:v>-7.0545420999999999</c:v>
                </c:pt>
                <c:pt idx="20">
                  <c:v>-7.1641969999999997</c:v>
                </c:pt>
                <c:pt idx="21">
                  <c:v>-7.1531487</c:v>
                </c:pt>
                <c:pt idx="22">
                  <c:v>-7.1772437</c:v>
                </c:pt>
                <c:pt idx="23">
                  <c:v>-7.1842318000000001</c:v>
                </c:pt>
                <c:pt idx="24">
                  <c:v>-7.2136396999999999</c:v>
                </c:pt>
                <c:pt idx="25">
                  <c:v>-7.1884236000000001</c:v>
                </c:pt>
                <c:pt idx="26">
                  <c:v>-7.1993666000000003</c:v>
                </c:pt>
                <c:pt idx="27">
                  <c:v>-7.2023963999999996</c:v>
                </c:pt>
                <c:pt idx="28">
                  <c:v>-7.1743689000000002</c:v>
                </c:pt>
                <c:pt idx="29">
                  <c:v>-7.1301240999999997</c:v>
                </c:pt>
                <c:pt idx="30">
                  <c:v>-7.1073461</c:v>
                </c:pt>
                <c:pt idx="31">
                  <c:v>-7.0829725000000003</c:v>
                </c:pt>
                <c:pt idx="32">
                  <c:v>-7.0347447000000001</c:v>
                </c:pt>
                <c:pt idx="33">
                  <c:v>-6.988874</c:v>
                </c:pt>
                <c:pt idx="34">
                  <c:v>-6.9610285999999997</c:v>
                </c:pt>
                <c:pt idx="35">
                  <c:v>-6.9230967000000003</c:v>
                </c:pt>
                <c:pt idx="36">
                  <c:v>-6.8882484000000002</c:v>
                </c:pt>
                <c:pt idx="37">
                  <c:v>-6.8746771999999998</c:v>
                </c:pt>
                <c:pt idx="38">
                  <c:v>-6.8481312000000001</c:v>
                </c:pt>
                <c:pt idx="39">
                  <c:v>-6.8138385000000001</c:v>
                </c:pt>
                <c:pt idx="40">
                  <c:v>-6.8034138999999998</c:v>
                </c:pt>
                <c:pt idx="41">
                  <c:v>-6.7920727999999997</c:v>
                </c:pt>
                <c:pt idx="42">
                  <c:v>-6.7783403</c:v>
                </c:pt>
                <c:pt idx="43">
                  <c:v>-6.7636995000000004</c:v>
                </c:pt>
                <c:pt idx="44">
                  <c:v>-6.7577499999999997</c:v>
                </c:pt>
                <c:pt idx="45">
                  <c:v>-6.7569255999999998</c:v>
                </c:pt>
                <c:pt idx="46">
                  <c:v>-6.7693171999999997</c:v>
                </c:pt>
                <c:pt idx="47">
                  <c:v>-6.7738657</c:v>
                </c:pt>
                <c:pt idx="48">
                  <c:v>-6.8008699000000004</c:v>
                </c:pt>
                <c:pt idx="49">
                  <c:v>-6.8289008000000004</c:v>
                </c:pt>
                <c:pt idx="50">
                  <c:v>-6.8470658999999996</c:v>
                </c:pt>
                <c:pt idx="51">
                  <c:v>-6.8659157999999998</c:v>
                </c:pt>
                <c:pt idx="52">
                  <c:v>-6.8875818000000004</c:v>
                </c:pt>
                <c:pt idx="53">
                  <c:v>-6.9018378</c:v>
                </c:pt>
                <c:pt idx="54">
                  <c:v>-6.9218010999999997</c:v>
                </c:pt>
                <c:pt idx="55">
                  <c:v>-6.9404063000000003</c:v>
                </c:pt>
                <c:pt idx="56">
                  <c:v>-6.9599890999999996</c:v>
                </c:pt>
                <c:pt idx="57">
                  <c:v>-6.9826645999999997</c:v>
                </c:pt>
                <c:pt idx="58">
                  <c:v>-6.9881067000000003</c:v>
                </c:pt>
                <c:pt idx="59">
                  <c:v>-6.9997315000000002</c:v>
                </c:pt>
                <c:pt idx="60">
                  <c:v>-7.0148048000000003</c:v>
                </c:pt>
                <c:pt idx="61">
                  <c:v>-7.0185208000000001</c:v>
                </c:pt>
                <c:pt idx="62">
                  <c:v>-7.0081886999999998</c:v>
                </c:pt>
                <c:pt idx="63">
                  <c:v>-7.0083532000000002</c:v>
                </c:pt>
                <c:pt idx="64">
                  <c:v>-6.9956303000000002</c:v>
                </c:pt>
                <c:pt idx="65">
                  <c:v>-6.9800481999999997</c:v>
                </c:pt>
                <c:pt idx="66">
                  <c:v>-6.9760561000000001</c:v>
                </c:pt>
                <c:pt idx="67">
                  <c:v>-6.9876417999999996</c:v>
                </c:pt>
                <c:pt idx="68">
                  <c:v>-7.0038548</c:v>
                </c:pt>
                <c:pt idx="69">
                  <c:v>-7.0227895</c:v>
                </c:pt>
                <c:pt idx="70">
                  <c:v>-7.0445814000000002</c:v>
                </c:pt>
                <c:pt idx="71">
                  <c:v>-7.0712732999999997</c:v>
                </c:pt>
                <c:pt idx="72">
                  <c:v>-7.1031876</c:v>
                </c:pt>
                <c:pt idx="73">
                  <c:v>-7.1273493999999999</c:v>
                </c:pt>
                <c:pt idx="74">
                  <c:v>-7.1508697999999997</c:v>
                </c:pt>
                <c:pt idx="75">
                  <c:v>-7.1854567999999999</c:v>
                </c:pt>
                <c:pt idx="76">
                  <c:v>-7.2170114999999999</c:v>
                </c:pt>
                <c:pt idx="77">
                  <c:v>-7.2484913000000004</c:v>
                </c:pt>
                <c:pt idx="78">
                  <c:v>-7.291779</c:v>
                </c:pt>
                <c:pt idx="79">
                  <c:v>-7.3295878999999999</c:v>
                </c:pt>
                <c:pt idx="80">
                  <c:v>-7.3588638</c:v>
                </c:pt>
                <c:pt idx="81">
                  <c:v>-7.3675813999999997</c:v>
                </c:pt>
                <c:pt idx="82">
                  <c:v>-7.3882108000000004</c:v>
                </c:pt>
                <c:pt idx="83">
                  <c:v>-7.4059162000000001</c:v>
                </c:pt>
                <c:pt idx="84">
                  <c:v>-7.4169641000000004</c:v>
                </c:pt>
                <c:pt idx="85">
                  <c:v>-7.4296002000000003</c:v>
                </c:pt>
                <c:pt idx="86">
                  <c:v>-7.4567971000000002</c:v>
                </c:pt>
                <c:pt idx="87">
                  <c:v>-7.4644627999999997</c:v>
                </c:pt>
                <c:pt idx="88">
                  <c:v>-7.4665851999999999</c:v>
                </c:pt>
                <c:pt idx="89">
                  <c:v>-7.4785566000000001</c:v>
                </c:pt>
                <c:pt idx="90">
                  <c:v>-7.4721808000000003</c:v>
                </c:pt>
                <c:pt idx="91">
                  <c:v>-7.4756279000000001</c:v>
                </c:pt>
                <c:pt idx="92">
                  <c:v>-7.472105</c:v>
                </c:pt>
                <c:pt idx="93">
                  <c:v>-7.4554052000000004</c:v>
                </c:pt>
                <c:pt idx="94">
                  <c:v>-7.4485931000000001</c:v>
                </c:pt>
                <c:pt idx="95">
                  <c:v>-7.4623584999999997</c:v>
                </c:pt>
                <c:pt idx="96">
                  <c:v>-7.4664983999999999</c:v>
                </c:pt>
                <c:pt idx="97">
                  <c:v>-7.4802790000000003</c:v>
                </c:pt>
                <c:pt idx="98">
                  <c:v>-7.5448728000000003</c:v>
                </c:pt>
                <c:pt idx="99">
                  <c:v>-7.5980840000000001</c:v>
                </c:pt>
                <c:pt idx="100">
                  <c:v>-7.6480535999999999</c:v>
                </c:pt>
                <c:pt idx="101">
                  <c:v>-7.7089539</c:v>
                </c:pt>
                <c:pt idx="102">
                  <c:v>-7.7544174000000003</c:v>
                </c:pt>
                <c:pt idx="103">
                  <c:v>-7.7659235000000004</c:v>
                </c:pt>
                <c:pt idx="104">
                  <c:v>-7.7862935000000002</c:v>
                </c:pt>
                <c:pt idx="105">
                  <c:v>-7.7988800999999999</c:v>
                </c:pt>
                <c:pt idx="106">
                  <c:v>-7.7864351000000003</c:v>
                </c:pt>
                <c:pt idx="107">
                  <c:v>-7.7911324999999998</c:v>
                </c:pt>
                <c:pt idx="108">
                  <c:v>-7.7912382999999998</c:v>
                </c:pt>
                <c:pt idx="109">
                  <c:v>-7.7753654000000001</c:v>
                </c:pt>
                <c:pt idx="110">
                  <c:v>-7.7615179999999997</c:v>
                </c:pt>
                <c:pt idx="111">
                  <c:v>-7.7593040000000002</c:v>
                </c:pt>
                <c:pt idx="112">
                  <c:v>-7.7535181</c:v>
                </c:pt>
                <c:pt idx="113">
                  <c:v>-7.7610783999999997</c:v>
                </c:pt>
                <c:pt idx="114">
                  <c:v>-7.7646904000000001</c:v>
                </c:pt>
                <c:pt idx="115">
                  <c:v>-7.7597423000000001</c:v>
                </c:pt>
                <c:pt idx="116">
                  <c:v>-7.7707119000000002</c:v>
                </c:pt>
                <c:pt idx="117">
                  <c:v>-7.7780309000000001</c:v>
                </c:pt>
                <c:pt idx="118">
                  <c:v>-7.7748590000000002</c:v>
                </c:pt>
                <c:pt idx="119">
                  <c:v>-7.7898002000000002</c:v>
                </c:pt>
                <c:pt idx="120">
                  <c:v>-7.8223729000000004</c:v>
                </c:pt>
                <c:pt idx="121">
                  <c:v>-7.8329806</c:v>
                </c:pt>
                <c:pt idx="122">
                  <c:v>-7.8459702</c:v>
                </c:pt>
                <c:pt idx="123">
                  <c:v>-7.8603420000000002</c:v>
                </c:pt>
                <c:pt idx="124">
                  <c:v>-7.8709879000000003</c:v>
                </c:pt>
                <c:pt idx="125">
                  <c:v>-7.8693932999999996</c:v>
                </c:pt>
                <c:pt idx="126">
                  <c:v>-7.8632802999999996</c:v>
                </c:pt>
                <c:pt idx="127">
                  <c:v>-7.8521519</c:v>
                </c:pt>
                <c:pt idx="128">
                  <c:v>-7.8398743</c:v>
                </c:pt>
                <c:pt idx="129">
                  <c:v>-7.8306469999999999</c:v>
                </c:pt>
                <c:pt idx="130">
                  <c:v>-7.8027458000000003</c:v>
                </c:pt>
                <c:pt idx="131">
                  <c:v>-7.7895703000000003</c:v>
                </c:pt>
                <c:pt idx="132">
                  <c:v>-7.7795563000000003</c:v>
                </c:pt>
                <c:pt idx="133">
                  <c:v>-7.7744036000000003</c:v>
                </c:pt>
                <c:pt idx="134">
                  <c:v>-7.7587047</c:v>
                </c:pt>
                <c:pt idx="135">
                  <c:v>-7.7677883999999997</c:v>
                </c:pt>
                <c:pt idx="136">
                  <c:v>-7.7662363000000001</c:v>
                </c:pt>
                <c:pt idx="137">
                  <c:v>-7.7639680000000002</c:v>
                </c:pt>
                <c:pt idx="138">
                  <c:v>-7.7658591000000001</c:v>
                </c:pt>
                <c:pt idx="139">
                  <c:v>-7.7711801999999999</c:v>
                </c:pt>
                <c:pt idx="140">
                  <c:v>-7.7790384000000001</c:v>
                </c:pt>
                <c:pt idx="141">
                  <c:v>-7.8139987</c:v>
                </c:pt>
                <c:pt idx="142">
                  <c:v>-7.8401360999999996</c:v>
                </c:pt>
                <c:pt idx="143">
                  <c:v>-7.8639387999999997</c:v>
                </c:pt>
                <c:pt idx="144">
                  <c:v>-7.8969493000000002</c:v>
                </c:pt>
                <c:pt idx="145">
                  <c:v>-7.9340090999999999</c:v>
                </c:pt>
                <c:pt idx="146">
                  <c:v>-7.9559030999999996</c:v>
                </c:pt>
                <c:pt idx="147">
                  <c:v>-8.0066384999999993</c:v>
                </c:pt>
                <c:pt idx="148">
                  <c:v>-8.0904074000000001</c:v>
                </c:pt>
                <c:pt idx="149">
                  <c:v>-8.1754694000000008</c:v>
                </c:pt>
                <c:pt idx="150">
                  <c:v>-8.2637014000000004</c:v>
                </c:pt>
                <c:pt idx="151">
                  <c:v>-8.3560858000000007</c:v>
                </c:pt>
                <c:pt idx="152">
                  <c:v>-8.4377174000000004</c:v>
                </c:pt>
                <c:pt idx="153">
                  <c:v>-8.5028275999999998</c:v>
                </c:pt>
                <c:pt idx="154">
                  <c:v>-8.5525856000000005</c:v>
                </c:pt>
                <c:pt idx="155">
                  <c:v>-8.5931958999999996</c:v>
                </c:pt>
                <c:pt idx="156">
                  <c:v>-8.6531295999999998</c:v>
                </c:pt>
                <c:pt idx="157">
                  <c:v>-8.7143744999999999</c:v>
                </c:pt>
                <c:pt idx="158">
                  <c:v>-8.7670878999999999</c:v>
                </c:pt>
                <c:pt idx="159">
                  <c:v>-8.8539580999999998</c:v>
                </c:pt>
                <c:pt idx="160">
                  <c:v>-8.9695081999999999</c:v>
                </c:pt>
                <c:pt idx="161">
                  <c:v>-9.0724801999999993</c:v>
                </c:pt>
                <c:pt idx="162">
                  <c:v>-9.2039527999999997</c:v>
                </c:pt>
                <c:pt idx="163">
                  <c:v>-9.3518504999999994</c:v>
                </c:pt>
                <c:pt idx="164">
                  <c:v>-9.5158424000000004</c:v>
                </c:pt>
                <c:pt idx="165">
                  <c:v>-9.6726913000000003</c:v>
                </c:pt>
                <c:pt idx="166">
                  <c:v>-9.8480443999999991</c:v>
                </c:pt>
                <c:pt idx="167">
                  <c:v>-10.019415</c:v>
                </c:pt>
                <c:pt idx="168">
                  <c:v>-10.196935</c:v>
                </c:pt>
                <c:pt idx="169">
                  <c:v>-10.374777</c:v>
                </c:pt>
                <c:pt idx="170">
                  <c:v>-10.551030000000001</c:v>
                </c:pt>
                <c:pt idx="171">
                  <c:v>-10.729684000000001</c:v>
                </c:pt>
                <c:pt idx="172">
                  <c:v>-10.918457</c:v>
                </c:pt>
                <c:pt idx="173">
                  <c:v>-11.097754999999999</c:v>
                </c:pt>
                <c:pt idx="174">
                  <c:v>-11.290267999999999</c:v>
                </c:pt>
                <c:pt idx="175">
                  <c:v>-11.505723</c:v>
                </c:pt>
                <c:pt idx="176">
                  <c:v>-11.718931</c:v>
                </c:pt>
                <c:pt idx="177">
                  <c:v>-11.938226</c:v>
                </c:pt>
                <c:pt idx="178">
                  <c:v>-12.163093</c:v>
                </c:pt>
                <c:pt idx="179">
                  <c:v>-12.380032999999999</c:v>
                </c:pt>
                <c:pt idx="180">
                  <c:v>-12.608969</c:v>
                </c:pt>
                <c:pt idx="181">
                  <c:v>-12.835737999999999</c:v>
                </c:pt>
                <c:pt idx="182">
                  <c:v>-13.074821999999999</c:v>
                </c:pt>
                <c:pt idx="183">
                  <c:v>-13.318543</c:v>
                </c:pt>
                <c:pt idx="184">
                  <c:v>-13.536992</c:v>
                </c:pt>
                <c:pt idx="185">
                  <c:v>-13.764791000000001</c:v>
                </c:pt>
                <c:pt idx="186">
                  <c:v>-14.018641000000001</c:v>
                </c:pt>
                <c:pt idx="187">
                  <c:v>-14.275743</c:v>
                </c:pt>
                <c:pt idx="188">
                  <c:v>-14.589274</c:v>
                </c:pt>
                <c:pt idx="189">
                  <c:v>-14.921433</c:v>
                </c:pt>
                <c:pt idx="190">
                  <c:v>-15.313921000000001</c:v>
                </c:pt>
                <c:pt idx="191">
                  <c:v>-15.953969000000001</c:v>
                </c:pt>
                <c:pt idx="192">
                  <c:v>-16.585981</c:v>
                </c:pt>
                <c:pt idx="193">
                  <c:v>-17.247736</c:v>
                </c:pt>
                <c:pt idx="194">
                  <c:v>-18.454350999999999</c:v>
                </c:pt>
                <c:pt idx="195">
                  <c:v>-20.767078000000001</c:v>
                </c:pt>
                <c:pt idx="196">
                  <c:v>-22.486265</c:v>
                </c:pt>
                <c:pt idx="197">
                  <c:v>-24.652042000000002</c:v>
                </c:pt>
                <c:pt idx="198">
                  <c:v>-27.109524</c:v>
                </c:pt>
                <c:pt idx="199">
                  <c:v>-28.978909999999999</c:v>
                </c:pt>
                <c:pt idx="200">
                  <c:v>-29.613772999999998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61-437B-BA1D-4849937C91C3}"/>
            </c:ext>
          </c:extLst>
        </c:ser>
        <c:ser>
          <c:idx val="2"/>
          <c:order val="1"/>
          <c:tx>
            <c:strRef>
              <c:f>CLvsLO!$G$2</c:f>
              <c:strCache>
                <c:ptCount val="1"/>
                <c:pt idx="0">
                  <c:v>+13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CLvsLO!$G$5:$G$205</c:f>
              <c:numCache>
                <c:formatCode>General</c:formatCode>
                <c:ptCount val="201"/>
                <c:pt idx="0">
                  <c:v>-66.456367</c:v>
                </c:pt>
                <c:pt idx="1">
                  <c:v>-64.043403999999995</c:v>
                </c:pt>
                <c:pt idx="2">
                  <c:v>-61.175834999999999</c:v>
                </c:pt>
                <c:pt idx="3">
                  <c:v>-54.748932000000003</c:v>
                </c:pt>
                <c:pt idx="4">
                  <c:v>-46.840060999999999</c:v>
                </c:pt>
                <c:pt idx="5">
                  <c:v>-38.252552000000001</c:v>
                </c:pt>
                <c:pt idx="6">
                  <c:v>-29.913547999999999</c:v>
                </c:pt>
                <c:pt idx="7">
                  <c:v>-21.707125000000001</c:v>
                </c:pt>
                <c:pt idx="8">
                  <c:v>-16.330121999999999</c:v>
                </c:pt>
                <c:pt idx="9">
                  <c:v>-13.677153000000001</c:v>
                </c:pt>
                <c:pt idx="10">
                  <c:v>-12.08287</c:v>
                </c:pt>
                <c:pt idx="11">
                  <c:v>-10.422942000000001</c:v>
                </c:pt>
                <c:pt idx="12">
                  <c:v>-8.9219141000000004</c:v>
                </c:pt>
                <c:pt idx="13">
                  <c:v>-8.2627334999999995</c:v>
                </c:pt>
                <c:pt idx="14">
                  <c:v>-7.9199871999999996</c:v>
                </c:pt>
                <c:pt idx="15">
                  <c:v>-7.4375491</c:v>
                </c:pt>
                <c:pt idx="16">
                  <c:v>-7.3390503000000002</c:v>
                </c:pt>
                <c:pt idx="17">
                  <c:v>-7.3792600999999998</c:v>
                </c:pt>
                <c:pt idx="18">
                  <c:v>-7.3766885000000002</c:v>
                </c:pt>
                <c:pt idx="19">
                  <c:v>-7.3917766</c:v>
                </c:pt>
                <c:pt idx="20">
                  <c:v>-7.4929480999999996</c:v>
                </c:pt>
                <c:pt idx="21">
                  <c:v>-7.4645995999999997</c:v>
                </c:pt>
                <c:pt idx="22">
                  <c:v>-7.4714155</c:v>
                </c:pt>
                <c:pt idx="23">
                  <c:v>-7.4666437999999999</c:v>
                </c:pt>
                <c:pt idx="24">
                  <c:v>-7.4797777999999999</c:v>
                </c:pt>
                <c:pt idx="25">
                  <c:v>-7.4412599000000004</c:v>
                </c:pt>
                <c:pt idx="26">
                  <c:v>-7.4437628</c:v>
                </c:pt>
                <c:pt idx="27">
                  <c:v>-7.4486369999999997</c:v>
                </c:pt>
                <c:pt idx="28">
                  <c:v>-7.4131193</c:v>
                </c:pt>
                <c:pt idx="29">
                  <c:v>-7.3629403</c:v>
                </c:pt>
                <c:pt idx="30">
                  <c:v>-7.3253750999999996</c:v>
                </c:pt>
                <c:pt idx="31">
                  <c:v>-7.2899932999999999</c:v>
                </c:pt>
                <c:pt idx="32">
                  <c:v>-7.2235208000000002</c:v>
                </c:pt>
                <c:pt idx="33">
                  <c:v>-7.1643128000000003</c:v>
                </c:pt>
                <c:pt idx="34">
                  <c:v>-7.1278829999999997</c:v>
                </c:pt>
                <c:pt idx="35">
                  <c:v>-7.0849675999999997</c:v>
                </c:pt>
                <c:pt idx="36">
                  <c:v>-7.0470265999999997</c:v>
                </c:pt>
                <c:pt idx="37">
                  <c:v>-7.0285358000000002</c:v>
                </c:pt>
                <c:pt idx="38">
                  <c:v>-7.0028148000000003</c:v>
                </c:pt>
                <c:pt idx="39">
                  <c:v>-6.9619527000000003</c:v>
                </c:pt>
                <c:pt idx="40">
                  <c:v>-6.9615334999999998</c:v>
                </c:pt>
                <c:pt idx="41">
                  <c:v>-6.9565901999999999</c:v>
                </c:pt>
                <c:pt idx="42">
                  <c:v>-6.9509014999999996</c:v>
                </c:pt>
                <c:pt idx="43">
                  <c:v>-6.9433889000000004</c:v>
                </c:pt>
                <c:pt idx="44">
                  <c:v>-6.9533372</c:v>
                </c:pt>
                <c:pt idx="45">
                  <c:v>-6.9664020999999998</c:v>
                </c:pt>
                <c:pt idx="46">
                  <c:v>-6.9939584999999997</c:v>
                </c:pt>
                <c:pt idx="47">
                  <c:v>-7.0113873</c:v>
                </c:pt>
                <c:pt idx="48">
                  <c:v>-7.0531473</c:v>
                </c:pt>
                <c:pt idx="49">
                  <c:v>-7.0904230999999998</c:v>
                </c:pt>
                <c:pt idx="50">
                  <c:v>-7.1101612999999997</c:v>
                </c:pt>
                <c:pt idx="51">
                  <c:v>-7.1260089999999998</c:v>
                </c:pt>
                <c:pt idx="52">
                  <c:v>-7.1489681999999997</c:v>
                </c:pt>
                <c:pt idx="53">
                  <c:v>-7.1654615000000002</c:v>
                </c:pt>
                <c:pt idx="54">
                  <c:v>-7.1890530999999998</c:v>
                </c:pt>
                <c:pt idx="55">
                  <c:v>-7.2164612000000004</c:v>
                </c:pt>
                <c:pt idx="56">
                  <c:v>-7.2449507999999998</c:v>
                </c:pt>
                <c:pt idx="57">
                  <c:v>-7.2678275000000001</c:v>
                </c:pt>
                <c:pt idx="58">
                  <c:v>-7.2583279999999997</c:v>
                </c:pt>
                <c:pt idx="59">
                  <c:v>-7.2563734000000002</c:v>
                </c:pt>
                <c:pt idx="60">
                  <c:v>-7.2497663000000001</c:v>
                </c:pt>
                <c:pt idx="61">
                  <c:v>-7.2354678999999997</c:v>
                </c:pt>
                <c:pt idx="62">
                  <c:v>-7.2056927999999996</c:v>
                </c:pt>
                <c:pt idx="63">
                  <c:v>-7.1934718999999996</c:v>
                </c:pt>
                <c:pt idx="64">
                  <c:v>-7.1684833000000001</c:v>
                </c:pt>
                <c:pt idx="65">
                  <c:v>-7.1433739999999997</c:v>
                </c:pt>
                <c:pt idx="66">
                  <c:v>-7.1314158000000001</c:v>
                </c:pt>
                <c:pt idx="67">
                  <c:v>-7.1478558000000003</c:v>
                </c:pt>
                <c:pt idx="68">
                  <c:v>-7.1731771999999996</c:v>
                </c:pt>
                <c:pt idx="69">
                  <c:v>-7.2014326999999998</c:v>
                </c:pt>
                <c:pt idx="70">
                  <c:v>-7.2402243999999998</c:v>
                </c:pt>
                <c:pt idx="71">
                  <c:v>-7.2922076999999996</c:v>
                </c:pt>
                <c:pt idx="72">
                  <c:v>-7.3496218000000004</c:v>
                </c:pt>
                <c:pt idx="73">
                  <c:v>-7.3956919000000001</c:v>
                </c:pt>
                <c:pt idx="74">
                  <c:v>-7.4375910999999997</c:v>
                </c:pt>
                <c:pt idx="75">
                  <c:v>-7.4875978999999999</c:v>
                </c:pt>
                <c:pt idx="76">
                  <c:v>-7.5340585999999998</c:v>
                </c:pt>
                <c:pt idx="77">
                  <c:v>-7.5735283000000004</c:v>
                </c:pt>
                <c:pt idx="78">
                  <c:v>-7.6238408</c:v>
                </c:pt>
                <c:pt idx="79">
                  <c:v>-7.6701679</c:v>
                </c:pt>
                <c:pt idx="80">
                  <c:v>-7.7011361000000003</c:v>
                </c:pt>
                <c:pt idx="81">
                  <c:v>-7.7041282999999998</c:v>
                </c:pt>
                <c:pt idx="82">
                  <c:v>-7.7376227000000002</c:v>
                </c:pt>
                <c:pt idx="83">
                  <c:v>-7.7690786999999997</c:v>
                </c:pt>
                <c:pt idx="84">
                  <c:v>-7.7756724000000004</c:v>
                </c:pt>
                <c:pt idx="85">
                  <c:v>-7.7880944999999997</c:v>
                </c:pt>
                <c:pt idx="86">
                  <c:v>-7.8168930999999997</c:v>
                </c:pt>
                <c:pt idx="87">
                  <c:v>-7.8106375000000003</c:v>
                </c:pt>
                <c:pt idx="88">
                  <c:v>-7.8126034999999998</c:v>
                </c:pt>
                <c:pt idx="89">
                  <c:v>-7.8415474999999999</c:v>
                </c:pt>
                <c:pt idx="90">
                  <c:v>-7.8370056000000003</c:v>
                </c:pt>
                <c:pt idx="91">
                  <c:v>-7.8401307999999998</c:v>
                </c:pt>
                <c:pt idx="92">
                  <c:v>-7.8507457</c:v>
                </c:pt>
                <c:pt idx="93">
                  <c:v>-7.8483666999999997</c:v>
                </c:pt>
                <c:pt idx="94">
                  <c:v>-7.8641515000000002</c:v>
                </c:pt>
                <c:pt idx="95">
                  <c:v>-7.9247508</c:v>
                </c:pt>
                <c:pt idx="96">
                  <c:v>-7.9734268000000004</c:v>
                </c:pt>
                <c:pt idx="97">
                  <c:v>-8.0187530999999996</c:v>
                </c:pt>
                <c:pt idx="98">
                  <c:v>-8.1129321999999995</c:v>
                </c:pt>
                <c:pt idx="99">
                  <c:v>-8.1759567000000004</c:v>
                </c:pt>
                <c:pt idx="100">
                  <c:v>-8.2178144</c:v>
                </c:pt>
                <c:pt idx="101">
                  <c:v>-8.2779597999999996</c:v>
                </c:pt>
                <c:pt idx="102">
                  <c:v>-8.3055696000000001</c:v>
                </c:pt>
                <c:pt idx="103">
                  <c:v>-8.2810945999999994</c:v>
                </c:pt>
                <c:pt idx="104">
                  <c:v>-8.2856626999999996</c:v>
                </c:pt>
                <c:pt idx="105">
                  <c:v>-8.2924862000000008</c:v>
                </c:pt>
                <c:pt idx="106">
                  <c:v>-8.2576885000000004</c:v>
                </c:pt>
                <c:pt idx="107">
                  <c:v>-8.2608347000000002</c:v>
                </c:pt>
                <c:pt idx="108">
                  <c:v>-8.2689866999999992</c:v>
                </c:pt>
                <c:pt idx="109">
                  <c:v>-8.2459679000000001</c:v>
                </c:pt>
                <c:pt idx="110">
                  <c:v>-8.2207127</c:v>
                </c:pt>
                <c:pt idx="111">
                  <c:v>-8.2224883999999996</c:v>
                </c:pt>
                <c:pt idx="112">
                  <c:v>-8.2100945000000003</c:v>
                </c:pt>
                <c:pt idx="113">
                  <c:v>-8.2142800999999999</c:v>
                </c:pt>
                <c:pt idx="114">
                  <c:v>-8.2129344999999994</c:v>
                </c:pt>
                <c:pt idx="115">
                  <c:v>-8.1979436999999997</c:v>
                </c:pt>
                <c:pt idx="116">
                  <c:v>-8.2014064999999992</c:v>
                </c:pt>
                <c:pt idx="117">
                  <c:v>-8.2009658999999999</c:v>
                </c:pt>
                <c:pt idx="118">
                  <c:v>-8.1760883</c:v>
                </c:pt>
                <c:pt idx="119">
                  <c:v>-8.1896600999999993</c:v>
                </c:pt>
                <c:pt idx="120">
                  <c:v>-8.2275857999999999</c:v>
                </c:pt>
                <c:pt idx="121">
                  <c:v>-8.2205276000000005</c:v>
                </c:pt>
                <c:pt idx="122">
                  <c:v>-8.2223520000000008</c:v>
                </c:pt>
                <c:pt idx="123">
                  <c:v>-8.2412633999999994</c:v>
                </c:pt>
                <c:pt idx="124">
                  <c:v>-8.2423687000000001</c:v>
                </c:pt>
                <c:pt idx="125">
                  <c:v>-8.2285947999999998</c:v>
                </c:pt>
                <c:pt idx="126">
                  <c:v>-8.2235966000000005</c:v>
                </c:pt>
                <c:pt idx="127">
                  <c:v>-8.2054930000000006</c:v>
                </c:pt>
                <c:pt idx="128">
                  <c:v>-8.1856641999999997</c:v>
                </c:pt>
                <c:pt idx="129">
                  <c:v>-8.1775160000000007</c:v>
                </c:pt>
                <c:pt idx="130">
                  <c:v>-8.1454305999999992</c:v>
                </c:pt>
                <c:pt idx="131">
                  <c:v>-8.1295347000000007</c:v>
                </c:pt>
                <c:pt idx="132">
                  <c:v>-8.1238679999999999</c:v>
                </c:pt>
                <c:pt idx="133">
                  <c:v>-8.1110258000000002</c:v>
                </c:pt>
                <c:pt idx="134">
                  <c:v>-8.0864697000000003</c:v>
                </c:pt>
                <c:pt idx="135">
                  <c:v>-8.0927486000000002</c:v>
                </c:pt>
                <c:pt idx="136">
                  <c:v>-8.0839719999999993</c:v>
                </c:pt>
                <c:pt idx="137">
                  <c:v>-8.0786456999999992</c:v>
                </c:pt>
                <c:pt idx="138">
                  <c:v>-8.0883608000000002</c:v>
                </c:pt>
                <c:pt idx="139">
                  <c:v>-8.0860137999999999</c:v>
                </c:pt>
                <c:pt idx="140">
                  <c:v>-8.0847520999999993</c:v>
                </c:pt>
                <c:pt idx="141">
                  <c:v>-8.1194018999999997</c:v>
                </c:pt>
                <c:pt idx="142">
                  <c:v>-8.1333952000000007</c:v>
                </c:pt>
                <c:pt idx="143">
                  <c:v>-8.1442022000000005</c:v>
                </c:pt>
                <c:pt idx="144">
                  <c:v>-8.1708441000000001</c:v>
                </c:pt>
                <c:pt idx="145">
                  <c:v>-8.2022704999999991</c:v>
                </c:pt>
                <c:pt idx="146">
                  <c:v>-8.2067566000000003</c:v>
                </c:pt>
                <c:pt idx="147">
                  <c:v>-8.2515602000000001</c:v>
                </c:pt>
                <c:pt idx="148">
                  <c:v>-8.3350735</c:v>
                </c:pt>
                <c:pt idx="149">
                  <c:v>-8.4257974999999998</c:v>
                </c:pt>
                <c:pt idx="150">
                  <c:v>-8.5191736000000002</c:v>
                </c:pt>
                <c:pt idx="151">
                  <c:v>-8.6234254999999997</c:v>
                </c:pt>
                <c:pt idx="152">
                  <c:v>-8.7085217999999998</c:v>
                </c:pt>
                <c:pt idx="153">
                  <c:v>-8.7714586000000008</c:v>
                </c:pt>
                <c:pt idx="154">
                  <c:v>-8.8160390999999994</c:v>
                </c:pt>
                <c:pt idx="155">
                  <c:v>-8.8504257000000006</c:v>
                </c:pt>
                <c:pt idx="156">
                  <c:v>-8.9132432999999995</c:v>
                </c:pt>
                <c:pt idx="157">
                  <c:v>-8.9715699999999998</c:v>
                </c:pt>
                <c:pt idx="158">
                  <c:v>-9.0147858000000003</c:v>
                </c:pt>
                <c:pt idx="159">
                  <c:v>-9.0999803999999997</c:v>
                </c:pt>
                <c:pt idx="160">
                  <c:v>-9.2179822999999992</c:v>
                </c:pt>
                <c:pt idx="161">
                  <c:v>-9.3097505999999992</c:v>
                </c:pt>
                <c:pt idx="162">
                  <c:v>-9.4353751999999993</c:v>
                </c:pt>
                <c:pt idx="163">
                  <c:v>-9.5877780999999995</c:v>
                </c:pt>
                <c:pt idx="164">
                  <c:v>-9.7426662000000004</c:v>
                </c:pt>
                <c:pt idx="165">
                  <c:v>-9.8888864999999999</c:v>
                </c:pt>
                <c:pt idx="166">
                  <c:v>-10.056791</c:v>
                </c:pt>
                <c:pt idx="167">
                  <c:v>-10.223190000000001</c:v>
                </c:pt>
                <c:pt idx="168">
                  <c:v>-10.390491000000001</c:v>
                </c:pt>
                <c:pt idx="169">
                  <c:v>-10.566573999999999</c:v>
                </c:pt>
                <c:pt idx="170">
                  <c:v>-10.743195</c:v>
                </c:pt>
                <c:pt idx="171">
                  <c:v>-10.922466999999999</c:v>
                </c:pt>
                <c:pt idx="172">
                  <c:v>-11.11239</c:v>
                </c:pt>
                <c:pt idx="173">
                  <c:v>-11.290952000000001</c:v>
                </c:pt>
                <c:pt idx="174">
                  <c:v>-11.47936</c:v>
                </c:pt>
                <c:pt idx="175">
                  <c:v>-11.702386000000001</c:v>
                </c:pt>
                <c:pt idx="176">
                  <c:v>-11.929620999999999</c:v>
                </c:pt>
                <c:pt idx="177">
                  <c:v>-12.161488</c:v>
                </c:pt>
                <c:pt idx="178">
                  <c:v>-12.401624999999999</c:v>
                </c:pt>
                <c:pt idx="179">
                  <c:v>-12.642794</c:v>
                </c:pt>
                <c:pt idx="180">
                  <c:v>-12.906298</c:v>
                </c:pt>
                <c:pt idx="181">
                  <c:v>-13.182198</c:v>
                </c:pt>
                <c:pt idx="182">
                  <c:v>-13.506256</c:v>
                </c:pt>
                <c:pt idx="183">
                  <c:v>-13.896176000000001</c:v>
                </c:pt>
                <c:pt idx="184">
                  <c:v>-14.260132</c:v>
                </c:pt>
                <c:pt idx="185">
                  <c:v>-14.65085</c:v>
                </c:pt>
                <c:pt idx="186">
                  <c:v>-15.260752</c:v>
                </c:pt>
                <c:pt idx="187">
                  <c:v>-16.204968999999998</c:v>
                </c:pt>
                <c:pt idx="188">
                  <c:v>-17.439968</c:v>
                </c:pt>
                <c:pt idx="189">
                  <c:v>-18.751771999999999</c:v>
                </c:pt>
                <c:pt idx="190">
                  <c:v>-20.734869</c:v>
                </c:pt>
                <c:pt idx="191">
                  <c:v>-23.558589999999999</c:v>
                </c:pt>
                <c:pt idx="192">
                  <c:v>-26.085079</c:v>
                </c:pt>
                <c:pt idx="193">
                  <c:v>-28.577456999999999</c:v>
                </c:pt>
                <c:pt idx="194">
                  <c:v>-31.227198000000001</c:v>
                </c:pt>
                <c:pt idx="195">
                  <c:v>-33.034779</c:v>
                </c:pt>
                <c:pt idx="196">
                  <c:v>-33.834969000000001</c:v>
                </c:pt>
                <c:pt idx="197">
                  <c:v>-34.356574999999999</c:v>
                </c:pt>
                <c:pt idx="198">
                  <c:v>-34.324291000000002</c:v>
                </c:pt>
                <c:pt idx="199">
                  <c:v>-34.028632999999999</c:v>
                </c:pt>
                <c:pt idx="200">
                  <c:v>-33.794556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61-437B-BA1D-4849937C91C3}"/>
            </c:ext>
          </c:extLst>
        </c:ser>
        <c:ser>
          <c:idx val="0"/>
          <c:order val="2"/>
          <c:tx>
            <c:strRef>
              <c:f>CLvsLO!$H$2</c:f>
              <c:strCache>
                <c:ptCount val="1"/>
                <c:pt idx="0">
                  <c:v>+11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CLvsLO!$H$5:$H$205</c:f>
              <c:numCache>
                <c:formatCode>General</c:formatCode>
                <c:ptCount val="201"/>
                <c:pt idx="0">
                  <c:v>-64.400802999999996</c:v>
                </c:pt>
                <c:pt idx="1">
                  <c:v>-65.550811999999993</c:v>
                </c:pt>
                <c:pt idx="2">
                  <c:v>-64.193107999999995</c:v>
                </c:pt>
                <c:pt idx="3">
                  <c:v>-62.753352999999997</c:v>
                </c:pt>
                <c:pt idx="4">
                  <c:v>-59.662757999999997</c:v>
                </c:pt>
                <c:pt idx="5">
                  <c:v>-52.753002000000002</c:v>
                </c:pt>
                <c:pt idx="6">
                  <c:v>-43.147452999999999</c:v>
                </c:pt>
                <c:pt idx="7">
                  <c:v>-35.290095999999998</c:v>
                </c:pt>
                <c:pt idx="8">
                  <c:v>-26.600845</c:v>
                </c:pt>
                <c:pt idx="9">
                  <c:v>-18.877462000000001</c:v>
                </c:pt>
                <c:pt idx="10">
                  <c:v>-15.031631000000001</c:v>
                </c:pt>
                <c:pt idx="11">
                  <c:v>-12.422356000000001</c:v>
                </c:pt>
                <c:pt idx="12">
                  <c:v>-10.362216</c:v>
                </c:pt>
                <c:pt idx="13">
                  <c:v>-9.2720164999999994</c:v>
                </c:pt>
                <c:pt idx="14">
                  <c:v>-8.6787500000000009</c:v>
                </c:pt>
                <c:pt idx="15">
                  <c:v>-8.0570450000000005</c:v>
                </c:pt>
                <c:pt idx="16">
                  <c:v>-7.8432278999999996</c:v>
                </c:pt>
                <c:pt idx="17">
                  <c:v>-7.8216242999999999</c:v>
                </c:pt>
                <c:pt idx="18">
                  <c:v>-7.7809838999999998</c:v>
                </c:pt>
                <c:pt idx="19">
                  <c:v>-7.7670564999999998</c:v>
                </c:pt>
                <c:pt idx="20">
                  <c:v>-7.8527373999999996</c:v>
                </c:pt>
                <c:pt idx="21">
                  <c:v>-7.8114537999999998</c:v>
                </c:pt>
                <c:pt idx="22">
                  <c:v>-7.8056941000000002</c:v>
                </c:pt>
                <c:pt idx="23">
                  <c:v>-7.7834215000000002</c:v>
                </c:pt>
                <c:pt idx="24">
                  <c:v>-7.7792234000000002</c:v>
                </c:pt>
                <c:pt idx="25">
                  <c:v>-7.7311316000000003</c:v>
                </c:pt>
                <c:pt idx="26">
                  <c:v>-7.7288389000000004</c:v>
                </c:pt>
                <c:pt idx="27">
                  <c:v>-7.7333087999999996</c:v>
                </c:pt>
                <c:pt idx="28">
                  <c:v>-7.7037028999999997</c:v>
                </c:pt>
                <c:pt idx="29">
                  <c:v>-7.6688251000000003</c:v>
                </c:pt>
                <c:pt idx="30">
                  <c:v>-7.6351570999999998</c:v>
                </c:pt>
                <c:pt idx="31">
                  <c:v>-7.5977154000000002</c:v>
                </c:pt>
                <c:pt idx="32">
                  <c:v>-7.5300421999999996</c:v>
                </c:pt>
                <c:pt idx="33">
                  <c:v>-7.4795189000000004</c:v>
                </c:pt>
                <c:pt idx="34">
                  <c:v>-7.4504123</c:v>
                </c:pt>
                <c:pt idx="35">
                  <c:v>-7.4061680000000001</c:v>
                </c:pt>
                <c:pt idx="36">
                  <c:v>-7.3739885999999997</c:v>
                </c:pt>
                <c:pt idx="37">
                  <c:v>-7.3648872000000001</c:v>
                </c:pt>
                <c:pt idx="38">
                  <c:v>-7.3437700000000001</c:v>
                </c:pt>
                <c:pt idx="39">
                  <c:v>-7.3018875000000003</c:v>
                </c:pt>
                <c:pt idx="40">
                  <c:v>-7.3165655000000003</c:v>
                </c:pt>
                <c:pt idx="41">
                  <c:v>-7.3251042000000002</c:v>
                </c:pt>
                <c:pt idx="42">
                  <c:v>-7.3331289000000002</c:v>
                </c:pt>
                <c:pt idx="43">
                  <c:v>-7.3456482999999997</c:v>
                </c:pt>
                <c:pt idx="44">
                  <c:v>-7.3863883000000001</c:v>
                </c:pt>
                <c:pt idx="45">
                  <c:v>-7.4257574000000002</c:v>
                </c:pt>
                <c:pt idx="46">
                  <c:v>-7.4743694999999999</c:v>
                </c:pt>
                <c:pt idx="47">
                  <c:v>-7.4965185999999999</c:v>
                </c:pt>
                <c:pt idx="48">
                  <c:v>-7.5430311999999997</c:v>
                </c:pt>
                <c:pt idx="49">
                  <c:v>-7.5773134000000004</c:v>
                </c:pt>
                <c:pt idx="50">
                  <c:v>-7.5913323999999998</c:v>
                </c:pt>
                <c:pt idx="51">
                  <c:v>-7.6061262999999997</c:v>
                </c:pt>
                <c:pt idx="52">
                  <c:v>-7.6385535999999998</c:v>
                </c:pt>
                <c:pt idx="53">
                  <c:v>-7.6603941999999998</c:v>
                </c:pt>
                <c:pt idx="54">
                  <c:v>-7.6776624</c:v>
                </c:pt>
                <c:pt idx="55">
                  <c:v>-7.7003073999999998</c:v>
                </c:pt>
                <c:pt idx="56">
                  <c:v>-7.7189506999999997</c:v>
                </c:pt>
                <c:pt idx="57">
                  <c:v>-7.7258196000000003</c:v>
                </c:pt>
                <c:pt idx="58">
                  <c:v>-7.7351622999999998</c:v>
                </c:pt>
                <c:pt idx="59">
                  <c:v>-7.7166037999999997</c:v>
                </c:pt>
                <c:pt idx="60">
                  <c:v>-7.6971736000000002</c:v>
                </c:pt>
                <c:pt idx="61">
                  <c:v>-7.6838379000000003</c:v>
                </c:pt>
                <c:pt idx="62">
                  <c:v>-7.6507262999999996</c:v>
                </c:pt>
                <c:pt idx="63">
                  <c:v>-7.5924643999999999</c:v>
                </c:pt>
                <c:pt idx="64">
                  <c:v>-7.5690321999999997</c:v>
                </c:pt>
                <c:pt idx="65">
                  <c:v>-7.5428042</c:v>
                </c:pt>
                <c:pt idx="66">
                  <c:v>-7.5304355999999997</c:v>
                </c:pt>
                <c:pt idx="67">
                  <c:v>-7.5800362000000003</c:v>
                </c:pt>
                <c:pt idx="68">
                  <c:v>-7.6407185000000002</c:v>
                </c:pt>
                <c:pt idx="69">
                  <c:v>-7.6879496999999999</c:v>
                </c:pt>
                <c:pt idx="70">
                  <c:v>-7.7590857</c:v>
                </c:pt>
                <c:pt idx="71">
                  <c:v>-7.8602476000000001</c:v>
                </c:pt>
                <c:pt idx="72">
                  <c:v>-7.9469785999999996</c:v>
                </c:pt>
                <c:pt idx="73">
                  <c:v>-8.0156030999999999</c:v>
                </c:pt>
                <c:pt idx="74">
                  <c:v>-8.0893154000000003</c:v>
                </c:pt>
                <c:pt idx="75">
                  <c:v>-8.1602525999999997</c:v>
                </c:pt>
                <c:pt idx="76">
                  <c:v>-8.2242192999999997</c:v>
                </c:pt>
                <c:pt idx="77">
                  <c:v>-8.2927464999999998</c:v>
                </c:pt>
                <c:pt idx="78">
                  <c:v>-8.3864201999999999</c:v>
                </c:pt>
                <c:pt idx="79">
                  <c:v>-8.4746065000000002</c:v>
                </c:pt>
                <c:pt idx="80">
                  <c:v>-8.5300007000000004</c:v>
                </c:pt>
                <c:pt idx="81">
                  <c:v>-8.5406207999999992</c:v>
                </c:pt>
                <c:pt idx="82">
                  <c:v>-8.5990286000000005</c:v>
                </c:pt>
                <c:pt idx="83">
                  <c:v>-8.6426783</c:v>
                </c:pt>
                <c:pt idx="84">
                  <c:v>-8.6274938999999993</c:v>
                </c:pt>
                <c:pt idx="85">
                  <c:v>-8.6383618999999996</c:v>
                </c:pt>
                <c:pt idx="86">
                  <c:v>-8.6627550000000006</c:v>
                </c:pt>
                <c:pt idx="87">
                  <c:v>-8.6151923999999998</c:v>
                </c:pt>
                <c:pt idx="88">
                  <c:v>-8.6005955000000007</c:v>
                </c:pt>
                <c:pt idx="89">
                  <c:v>-8.6552161999999999</c:v>
                </c:pt>
                <c:pt idx="90">
                  <c:v>-8.6394614999999995</c:v>
                </c:pt>
                <c:pt idx="91">
                  <c:v>-8.6260662000000004</c:v>
                </c:pt>
                <c:pt idx="92">
                  <c:v>-8.6473645999999995</c:v>
                </c:pt>
                <c:pt idx="93">
                  <c:v>-8.6415767999999993</c:v>
                </c:pt>
                <c:pt idx="94">
                  <c:v>-8.6691742000000005</c:v>
                </c:pt>
                <c:pt idx="95">
                  <c:v>-8.7860861000000003</c:v>
                </c:pt>
                <c:pt idx="96">
                  <c:v>-8.8760537999999993</c:v>
                </c:pt>
                <c:pt idx="97">
                  <c:v>-8.9455910000000003</c:v>
                </c:pt>
                <c:pt idx="98">
                  <c:v>-9.0872278000000009</c:v>
                </c:pt>
                <c:pt idx="99">
                  <c:v>-9.1529989</c:v>
                </c:pt>
                <c:pt idx="100">
                  <c:v>-9.1897678000000003</c:v>
                </c:pt>
                <c:pt idx="101">
                  <c:v>-9.3288011999999991</c:v>
                </c:pt>
                <c:pt idx="102">
                  <c:v>-9.3743324000000001</c:v>
                </c:pt>
                <c:pt idx="103">
                  <c:v>-9.3065166000000001</c:v>
                </c:pt>
                <c:pt idx="104">
                  <c:v>-9.3403939999999999</c:v>
                </c:pt>
                <c:pt idx="105">
                  <c:v>-9.3750820000000008</c:v>
                </c:pt>
                <c:pt idx="106">
                  <c:v>-9.2777060999999996</c:v>
                </c:pt>
                <c:pt idx="107">
                  <c:v>-9.3161106</c:v>
                </c:pt>
                <c:pt idx="108">
                  <c:v>-9.3804292999999994</c:v>
                </c:pt>
                <c:pt idx="109">
                  <c:v>-9.3297653</c:v>
                </c:pt>
                <c:pt idx="110">
                  <c:v>-9.2921247000000005</c:v>
                </c:pt>
                <c:pt idx="111">
                  <c:v>-9.3145579999999999</c:v>
                </c:pt>
                <c:pt idx="112">
                  <c:v>-9.2665415000000007</c:v>
                </c:pt>
                <c:pt idx="113">
                  <c:v>-9.2636947999999997</c:v>
                </c:pt>
                <c:pt idx="114">
                  <c:v>-9.2616568000000008</c:v>
                </c:pt>
                <c:pt idx="115">
                  <c:v>-9.2053832999999994</c:v>
                </c:pt>
                <c:pt idx="116">
                  <c:v>-9.1989097999999991</c:v>
                </c:pt>
                <c:pt idx="117">
                  <c:v>-9.1793841999999994</c:v>
                </c:pt>
                <c:pt idx="118">
                  <c:v>-9.0840014999999994</c:v>
                </c:pt>
                <c:pt idx="119">
                  <c:v>-9.1009721999999993</c:v>
                </c:pt>
                <c:pt idx="120">
                  <c:v>-9.1679019999999998</c:v>
                </c:pt>
                <c:pt idx="121">
                  <c:v>-9.0920991999999998</c:v>
                </c:pt>
                <c:pt idx="122">
                  <c:v>-9.0617809000000005</c:v>
                </c:pt>
                <c:pt idx="123">
                  <c:v>-9.1126003000000004</c:v>
                </c:pt>
                <c:pt idx="124">
                  <c:v>-9.0759229999999995</c:v>
                </c:pt>
                <c:pt idx="125">
                  <c:v>-9.0269402999999997</c:v>
                </c:pt>
                <c:pt idx="126">
                  <c:v>-9.0578976000000004</c:v>
                </c:pt>
                <c:pt idx="127">
                  <c:v>-9.0285740000000008</c:v>
                </c:pt>
                <c:pt idx="128">
                  <c:v>-8.9760589999999993</c:v>
                </c:pt>
                <c:pt idx="129">
                  <c:v>-8.9892769000000001</c:v>
                </c:pt>
                <c:pt idx="130">
                  <c:v>-8.9417943999999991</c:v>
                </c:pt>
                <c:pt idx="131">
                  <c:v>-8.8985070999999998</c:v>
                </c:pt>
                <c:pt idx="132">
                  <c:v>-8.9099035000000004</c:v>
                </c:pt>
                <c:pt idx="133">
                  <c:v>-8.8924035999999997</c:v>
                </c:pt>
                <c:pt idx="134">
                  <c:v>-8.8432130999999998</c:v>
                </c:pt>
                <c:pt idx="135">
                  <c:v>-8.8733912000000004</c:v>
                </c:pt>
                <c:pt idx="136">
                  <c:v>-8.8605737999999992</c:v>
                </c:pt>
                <c:pt idx="137">
                  <c:v>-8.8568181999999993</c:v>
                </c:pt>
                <c:pt idx="138">
                  <c:v>-8.9217023999999991</c:v>
                </c:pt>
                <c:pt idx="139">
                  <c:v>-8.9172782999999995</c:v>
                </c:pt>
                <c:pt idx="140">
                  <c:v>-8.8746776999999994</c:v>
                </c:pt>
                <c:pt idx="141">
                  <c:v>-8.9262247000000006</c:v>
                </c:pt>
                <c:pt idx="142">
                  <c:v>-8.9312897000000007</c:v>
                </c:pt>
                <c:pt idx="143">
                  <c:v>-8.8745727999999993</c:v>
                </c:pt>
                <c:pt idx="144">
                  <c:v>-8.9011897999999992</c:v>
                </c:pt>
                <c:pt idx="145">
                  <c:v>-8.9374447000000004</c:v>
                </c:pt>
                <c:pt idx="146">
                  <c:v>-8.8943957999999999</c:v>
                </c:pt>
                <c:pt idx="147">
                  <c:v>-8.9104948000000004</c:v>
                </c:pt>
                <c:pt idx="148">
                  <c:v>-8.9890442000000004</c:v>
                </c:pt>
                <c:pt idx="149">
                  <c:v>-9.0565175999999994</c:v>
                </c:pt>
                <c:pt idx="150">
                  <c:v>-9.1435908999999995</c:v>
                </c:pt>
                <c:pt idx="151">
                  <c:v>-9.2544164999999996</c:v>
                </c:pt>
                <c:pt idx="152">
                  <c:v>-9.3286543000000002</c:v>
                </c:pt>
                <c:pt idx="153">
                  <c:v>-9.3854445999999996</c:v>
                </c:pt>
                <c:pt idx="154">
                  <c:v>-9.4078959999999991</c:v>
                </c:pt>
                <c:pt idx="155">
                  <c:v>-9.4115266999999996</c:v>
                </c:pt>
                <c:pt idx="156">
                  <c:v>-9.4703093000000003</c:v>
                </c:pt>
                <c:pt idx="157">
                  <c:v>-9.5244207000000003</c:v>
                </c:pt>
                <c:pt idx="158">
                  <c:v>-9.5301942999999998</c:v>
                </c:pt>
                <c:pt idx="159">
                  <c:v>-9.5984774000000002</c:v>
                </c:pt>
                <c:pt idx="160">
                  <c:v>-9.7217455000000008</c:v>
                </c:pt>
                <c:pt idx="161">
                  <c:v>-9.7883157999999995</c:v>
                </c:pt>
                <c:pt idx="162">
                  <c:v>-9.8959255000000006</c:v>
                </c:pt>
                <c:pt idx="163">
                  <c:v>-10.060692</c:v>
                </c:pt>
                <c:pt idx="164">
                  <c:v>-10.215534</c:v>
                </c:pt>
                <c:pt idx="165">
                  <c:v>-10.343392</c:v>
                </c:pt>
                <c:pt idx="166">
                  <c:v>-10.503640000000001</c:v>
                </c:pt>
                <c:pt idx="167">
                  <c:v>-10.6576</c:v>
                </c:pt>
                <c:pt idx="168">
                  <c:v>-10.809277</c:v>
                </c:pt>
                <c:pt idx="169">
                  <c:v>-10.987644</c:v>
                </c:pt>
                <c:pt idx="170">
                  <c:v>-11.169928000000001</c:v>
                </c:pt>
                <c:pt idx="171">
                  <c:v>-11.352466</c:v>
                </c:pt>
                <c:pt idx="172">
                  <c:v>-11.552673</c:v>
                </c:pt>
                <c:pt idx="173">
                  <c:v>-11.743822</c:v>
                </c:pt>
                <c:pt idx="174">
                  <c:v>-11.948399</c:v>
                </c:pt>
                <c:pt idx="175">
                  <c:v>-12.231633</c:v>
                </c:pt>
                <c:pt idx="176">
                  <c:v>-12.577353</c:v>
                </c:pt>
                <c:pt idx="177">
                  <c:v>-12.939178</c:v>
                </c:pt>
                <c:pt idx="178">
                  <c:v>-13.319345</c:v>
                </c:pt>
                <c:pt idx="179">
                  <c:v>-13.764791000000001</c:v>
                </c:pt>
                <c:pt idx="180">
                  <c:v>-14.388484999999999</c:v>
                </c:pt>
                <c:pt idx="181">
                  <c:v>-15.204238999999999</c:v>
                </c:pt>
                <c:pt idx="182">
                  <c:v>-16.51285</c:v>
                </c:pt>
                <c:pt idx="183">
                  <c:v>-18.188700000000001</c:v>
                </c:pt>
                <c:pt idx="184">
                  <c:v>-19.929442999999999</c:v>
                </c:pt>
                <c:pt idx="185">
                  <c:v>-21.914000999999999</c:v>
                </c:pt>
                <c:pt idx="186">
                  <c:v>-24.761271000000001</c:v>
                </c:pt>
                <c:pt idx="187">
                  <c:v>-27.897497000000001</c:v>
                </c:pt>
                <c:pt idx="188">
                  <c:v>-30.662868</c:v>
                </c:pt>
                <c:pt idx="189">
                  <c:v>-33.182709000000003</c:v>
                </c:pt>
                <c:pt idx="190">
                  <c:v>-35.233474999999999</c:v>
                </c:pt>
                <c:pt idx="191">
                  <c:v>-36.137360000000001</c:v>
                </c:pt>
                <c:pt idx="192">
                  <c:v>-36.328758000000001</c:v>
                </c:pt>
                <c:pt idx="193">
                  <c:v>-36.294296000000003</c:v>
                </c:pt>
                <c:pt idx="194">
                  <c:v>-36.457377999999999</c:v>
                </c:pt>
                <c:pt idx="195">
                  <c:v>-36.422229999999999</c:v>
                </c:pt>
                <c:pt idx="196">
                  <c:v>-36.610157000000001</c:v>
                </c:pt>
                <c:pt idx="197">
                  <c:v>-36.470801999999999</c:v>
                </c:pt>
                <c:pt idx="198">
                  <c:v>-36.349769999999999</c:v>
                </c:pt>
                <c:pt idx="199">
                  <c:v>-36.080565999999997</c:v>
                </c:pt>
                <c:pt idx="200">
                  <c:v>-35.952831000000003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61-437B-BA1D-4849937C91C3}"/>
            </c:ext>
          </c:extLst>
        </c:ser>
        <c:ser>
          <c:idx val="3"/>
          <c:order val="5"/>
          <c:tx>
            <c:strRef>
              <c:f>CLvsLO!$I$2</c:f>
              <c:strCache>
                <c:ptCount val="1"/>
                <c:pt idx="0">
                  <c:v>+9 dBm</c:v>
                </c:pt>
              </c:strCache>
            </c:strRef>
          </c:tx>
          <c:spPr>
            <a:ln cap="rnd"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CLvsLO!$I$5:$I$205</c:f>
              <c:numCache>
                <c:formatCode>General</c:formatCode>
                <c:ptCount val="201"/>
                <c:pt idx="0">
                  <c:v>-65.897857999999999</c:v>
                </c:pt>
                <c:pt idx="1">
                  <c:v>-64.700210999999996</c:v>
                </c:pt>
                <c:pt idx="2">
                  <c:v>-64.285324000000003</c:v>
                </c:pt>
                <c:pt idx="3">
                  <c:v>-62.665588</c:v>
                </c:pt>
                <c:pt idx="4">
                  <c:v>-60.495071000000003</c:v>
                </c:pt>
                <c:pt idx="5">
                  <c:v>-56.541164000000002</c:v>
                </c:pt>
                <c:pt idx="6">
                  <c:v>-50.655273000000001</c:v>
                </c:pt>
                <c:pt idx="7">
                  <c:v>-42.146701999999998</c:v>
                </c:pt>
                <c:pt idx="8">
                  <c:v>-33.501216999999997</c:v>
                </c:pt>
                <c:pt idx="9">
                  <c:v>-24.954948000000002</c:v>
                </c:pt>
                <c:pt idx="10">
                  <c:v>-18.464860999999999</c:v>
                </c:pt>
                <c:pt idx="11">
                  <c:v>-14.079191</c:v>
                </c:pt>
                <c:pt idx="12">
                  <c:v>-11.300034999999999</c:v>
                </c:pt>
                <c:pt idx="13">
                  <c:v>-9.8912171999999998</c:v>
                </c:pt>
                <c:pt idx="14">
                  <c:v>-9.1072693000000005</c:v>
                </c:pt>
                <c:pt idx="15">
                  <c:v>-8.3994064000000002</c:v>
                </c:pt>
                <c:pt idx="16">
                  <c:v>-8.1168995000000006</c:v>
                </c:pt>
                <c:pt idx="17">
                  <c:v>-8.0487918999999994</c:v>
                </c:pt>
                <c:pt idx="18">
                  <c:v>-7.9893565000000004</c:v>
                </c:pt>
                <c:pt idx="19">
                  <c:v>-7.9615907999999997</c:v>
                </c:pt>
                <c:pt idx="20">
                  <c:v>-8.0381145000000007</c:v>
                </c:pt>
                <c:pt idx="21">
                  <c:v>-7.9959959999999999</c:v>
                </c:pt>
                <c:pt idx="22">
                  <c:v>-7.9884515</c:v>
                </c:pt>
                <c:pt idx="23">
                  <c:v>-7.9610118999999999</c:v>
                </c:pt>
                <c:pt idx="24">
                  <c:v>-7.9548215999999998</c:v>
                </c:pt>
                <c:pt idx="25">
                  <c:v>-7.9070153000000003</c:v>
                </c:pt>
                <c:pt idx="26">
                  <c:v>-7.9054351</c:v>
                </c:pt>
                <c:pt idx="27">
                  <c:v>-7.9177337000000003</c:v>
                </c:pt>
                <c:pt idx="28">
                  <c:v>-7.9020995999999997</c:v>
                </c:pt>
                <c:pt idx="29">
                  <c:v>-7.8846334999999996</c:v>
                </c:pt>
                <c:pt idx="30">
                  <c:v>-7.8629289</c:v>
                </c:pt>
                <c:pt idx="31">
                  <c:v>-7.8384460999999996</c:v>
                </c:pt>
                <c:pt idx="32">
                  <c:v>-7.7833819000000002</c:v>
                </c:pt>
                <c:pt idx="33">
                  <c:v>-7.7467103000000002</c:v>
                </c:pt>
                <c:pt idx="34">
                  <c:v>-7.7313961999999998</c:v>
                </c:pt>
                <c:pt idx="35">
                  <c:v>-7.6999887999999999</c:v>
                </c:pt>
                <c:pt idx="36">
                  <c:v>-7.6817130999999996</c:v>
                </c:pt>
                <c:pt idx="37">
                  <c:v>-7.6810945999999998</c:v>
                </c:pt>
                <c:pt idx="38">
                  <c:v>-7.6617702999999997</c:v>
                </c:pt>
                <c:pt idx="39">
                  <c:v>-7.6279348999999996</c:v>
                </c:pt>
                <c:pt idx="40">
                  <c:v>-7.6548223000000002</c:v>
                </c:pt>
                <c:pt idx="41">
                  <c:v>-7.6689916</c:v>
                </c:pt>
                <c:pt idx="42">
                  <c:v>-7.6854911000000001</c:v>
                </c:pt>
                <c:pt idx="43">
                  <c:v>-7.7171569</c:v>
                </c:pt>
                <c:pt idx="44">
                  <c:v>-7.7776670000000001</c:v>
                </c:pt>
                <c:pt idx="45">
                  <c:v>-7.8258023000000003</c:v>
                </c:pt>
                <c:pt idx="46">
                  <c:v>-7.8814510999999996</c:v>
                </c:pt>
                <c:pt idx="47">
                  <c:v>-7.9081969000000001</c:v>
                </c:pt>
                <c:pt idx="48">
                  <c:v>-7.9489936999999999</c:v>
                </c:pt>
                <c:pt idx="49">
                  <c:v>-7.9759492999999999</c:v>
                </c:pt>
                <c:pt idx="50">
                  <c:v>-7.9864373000000004</c:v>
                </c:pt>
                <c:pt idx="51">
                  <c:v>-7.9976434999999997</c:v>
                </c:pt>
                <c:pt idx="52">
                  <c:v>-8.0280342000000005</c:v>
                </c:pt>
                <c:pt idx="53">
                  <c:v>-8.0469427000000007</c:v>
                </c:pt>
                <c:pt idx="54">
                  <c:v>-8.0517664</c:v>
                </c:pt>
                <c:pt idx="55">
                  <c:v>-8.0659428000000002</c:v>
                </c:pt>
                <c:pt idx="56">
                  <c:v>-8.0818434000000003</c:v>
                </c:pt>
                <c:pt idx="57">
                  <c:v>-8.0841893999999996</c:v>
                </c:pt>
                <c:pt idx="58">
                  <c:v>-8.0537825000000005</c:v>
                </c:pt>
                <c:pt idx="59">
                  <c:v>-8.0305976999999995</c:v>
                </c:pt>
                <c:pt idx="60">
                  <c:v>-8.0150681000000006</c:v>
                </c:pt>
                <c:pt idx="61">
                  <c:v>-8.0161572000000003</c:v>
                </c:pt>
                <c:pt idx="62">
                  <c:v>-7.9976349000000004</c:v>
                </c:pt>
                <c:pt idx="63">
                  <c:v>-7.9871340000000002</c:v>
                </c:pt>
                <c:pt idx="64">
                  <c:v>-7.9849962999999997</c:v>
                </c:pt>
                <c:pt idx="65">
                  <c:v>-7.9778371000000003</c:v>
                </c:pt>
                <c:pt idx="66">
                  <c:v>-7.9787698000000002</c:v>
                </c:pt>
                <c:pt idx="67">
                  <c:v>-8.0604142999999997</c:v>
                </c:pt>
                <c:pt idx="68">
                  <c:v>-8.1527604999999994</c:v>
                </c:pt>
                <c:pt idx="69">
                  <c:v>-8.2044811000000006</c:v>
                </c:pt>
                <c:pt idx="70">
                  <c:v>-8.2860192999999995</c:v>
                </c:pt>
                <c:pt idx="71">
                  <c:v>-8.4151238999999993</c:v>
                </c:pt>
                <c:pt idx="72">
                  <c:v>-8.5162677999999996</c:v>
                </c:pt>
                <c:pt idx="73">
                  <c:v>-8.5989847000000008</c:v>
                </c:pt>
                <c:pt idx="74">
                  <c:v>-8.7021694000000007</c:v>
                </c:pt>
                <c:pt idx="75">
                  <c:v>-8.7988500999999992</c:v>
                </c:pt>
                <c:pt idx="76">
                  <c:v>-8.8816433000000004</c:v>
                </c:pt>
                <c:pt idx="77">
                  <c:v>-8.9748306000000007</c:v>
                </c:pt>
                <c:pt idx="78">
                  <c:v>-9.0914488000000002</c:v>
                </c:pt>
                <c:pt idx="79">
                  <c:v>-9.2046852000000001</c:v>
                </c:pt>
                <c:pt idx="80">
                  <c:v>-9.2605447999999999</c:v>
                </c:pt>
                <c:pt idx="81">
                  <c:v>-9.2550200999999994</c:v>
                </c:pt>
                <c:pt idx="82">
                  <c:v>-9.3504342999999999</c:v>
                </c:pt>
                <c:pt idx="83">
                  <c:v>-9.4287348000000009</c:v>
                </c:pt>
                <c:pt idx="84">
                  <c:v>-9.3851519000000003</c:v>
                </c:pt>
                <c:pt idx="85">
                  <c:v>-9.3941497999999992</c:v>
                </c:pt>
                <c:pt idx="86">
                  <c:v>-9.4418086999999993</c:v>
                </c:pt>
                <c:pt idx="87">
                  <c:v>-9.3511410000000001</c:v>
                </c:pt>
                <c:pt idx="88">
                  <c:v>-9.3612918999999994</c:v>
                </c:pt>
                <c:pt idx="89">
                  <c:v>-9.5223188000000007</c:v>
                </c:pt>
                <c:pt idx="90">
                  <c:v>-9.5081948999999994</c:v>
                </c:pt>
                <c:pt idx="91">
                  <c:v>-9.4764385000000004</c:v>
                </c:pt>
                <c:pt idx="92">
                  <c:v>-9.5684252000000001</c:v>
                </c:pt>
                <c:pt idx="93">
                  <c:v>-9.5810566000000001</c:v>
                </c:pt>
                <c:pt idx="94">
                  <c:v>-9.6301517000000008</c:v>
                </c:pt>
                <c:pt idx="95">
                  <c:v>-9.8912296000000008</c:v>
                </c:pt>
                <c:pt idx="96">
                  <c:v>-10.041325000000001</c:v>
                </c:pt>
                <c:pt idx="97">
                  <c:v>-10.112828</c:v>
                </c:pt>
                <c:pt idx="98">
                  <c:v>-10.366284</c:v>
                </c:pt>
                <c:pt idx="99">
                  <c:v>-10.427854999999999</c:v>
                </c:pt>
                <c:pt idx="100">
                  <c:v>-10.475695999999999</c:v>
                </c:pt>
                <c:pt idx="101">
                  <c:v>-11.016123</c:v>
                </c:pt>
                <c:pt idx="102">
                  <c:v>-11.198119</c:v>
                </c:pt>
                <c:pt idx="103">
                  <c:v>-11.022573</c:v>
                </c:pt>
                <c:pt idx="104">
                  <c:v>-11.240321</c:v>
                </c:pt>
                <c:pt idx="105">
                  <c:v>-11.442662</c:v>
                </c:pt>
                <c:pt idx="106">
                  <c:v>-11.092306000000001</c:v>
                </c:pt>
                <c:pt idx="107">
                  <c:v>-11.320014</c:v>
                </c:pt>
                <c:pt idx="108">
                  <c:v>-11.654206</c:v>
                </c:pt>
                <c:pt idx="109">
                  <c:v>-11.475724</c:v>
                </c:pt>
                <c:pt idx="110">
                  <c:v>-11.375741</c:v>
                </c:pt>
                <c:pt idx="111">
                  <c:v>-11.524438</c:v>
                </c:pt>
                <c:pt idx="112">
                  <c:v>-11.348254000000001</c:v>
                </c:pt>
                <c:pt idx="113">
                  <c:v>-11.346541</c:v>
                </c:pt>
                <c:pt idx="114">
                  <c:v>-11.392384</c:v>
                </c:pt>
                <c:pt idx="115">
                  <c:v>-11.227129</c:v>
                </c:pt>
                <c:pt idx="116">
                  <c:v>-11.212951</c:v>
                </c:pt>
                <c:pt idx="117">
                  <c:v>-11.132516000000001</c:v>
                </c:pt>
                <c:pt idx="118">
                  <c:v>-10.756364</c:v>
                </c:pt>
                <c:pt idx="119">
                  <c:v>-10.830093</c:v>
                </c:pt>
                <c:pt idx="120">
                  <c:v>-11.031309</c:v>
                </c:pt>
                <c:pt idx="121">
                  <c:v>-10.690507999999999</c:v>
                </c:pt>
                <c:pt idx="122">
                  <c:v>-10.558018000000001</c:v>
                </c:pt>
                <c:pt idx="123">
                  <c:v>-10.74803</c:v>
                </c:pt>
                <c:pt idx="124">
                  <c:v>-10.549562999999999</c:v>
                </c:pt>
                <c:pt idx="125">
                  <c:v>-10.366747</c:v>
                </c:pt>
                <c:pt idx="126">
                  <c:v>-10.543290000000001</c:v>
                </c:pt>
                <c:pt idx="127">
                  <c:v>-10.473744</c:v>
                </c:pt>
                <c:pt idx="128">
                  <c:v>-10.312925999999999</c:v>
                </c:pt>
                <c:pt idx="129">
                  <c:v>-10.447407999999999</c:v>
                </c:pt>
                <c:pt idx="130">
                  <c:v>-10.380716</c:v>
                </c:pt>
                <c:pt idx="131">
                  <c:v>-10.25445</c:v>
                </c:pt>
                <c:pt idx="132">
                  <c:v>-10.351286999999999</c:v>
                </c:pt>
                <c:pt idx="133">
                  <c:v>-10.308524999999999</c:v>
                </c:pt>
                <c:pt idx="134">
                  <c:v>-10.157907</c:v>
                </c:pt>
                <c:pt idx="135">
                  <c:v>-10.227181</c:v>
                </c:pt>
                <c:pt idx="136">
                  <c:v>-10.167036</c:v>
                </c:pt>
                <c:pt idx="137">
                  <c:v>-10.132889</c:v>
                </c:pt>
                <c:pt idx="138">
                  <c:v>-10.386229</c:v>
                </c:pt>
                <c:pt idx="139">
                  <c:v>-10.348845000000001</c:v>
                </c:pt>
                <c:pt idx="140">
                  <c:v>-10.181645</c:v>
                </c:pt>
                <c:pt idx="141">
                  <c:v>-10.311759</c:v>
                </c:pt>
                <c:pt idx="142">
                  <c:v>-10.302094</c:v>
                </c:pt>
                <c:pt idx="143">
                  <c:v>-10.031484000000001</c:v>
                </c:pt>
                <c:pt idx="144">
                  <c:v>-10.084676</c:v>
                </c:pt>
                <c:pt idx="145">
                  <c:v>-10.150639999999999</c:v>
                </c:pt>
                <c:pt idx="146">
                  <c:v>-9.9782294999999994</c:v>
                </c:pt>
                <c:pt idx="147">
                  <c:v>-9.9287357000000007</c:v>
                </c:pt>
                <c:pt idx="148">
                  <c:v>-9.9828776999999995</c:v>
                </c:pt>
                <c:pt idx="149">
                  <c:v>-9.9554024000000005</c:v>
                </c:pt>
                <c:pt idx="150">
                  <c:v>-10.013182</c:v>
                </c:pt>
                <c:pt idx="151">
                  <c:v>-10.110749</c:v>
                </c:pt>
                <c:pt idx="152">
                  <c:v>-10.127984</c:v>
                </c:pt>
                <c:pt idx="153">
                  <c:v>-10.161633</c:v>
                </c:pt>
                <c:pt idx="154">
                  <c:v>-10.143041</c:v>
                </c:pt>
                <c:pt idx="155">
                  <c:v>-10.076784999999999</c:v>
                </c:pt>
                <c:pt idx="156">
                  <c:v>-10.145935</c:v>
                </c:pt>
                <c:pt idx="157">
                  <c:v>-10.192978999999999</c:v>
                </c:pt>
                <c:pt idx="158">
                  <c:v>-10.122954999999999</c:v>
                </c:pt>
                <c:pt idx="159">
                  <c:v>-10.169154000000001</c:v>
                </c:pt>
                <c:pt idx="160">
                  <c:v>-10.299780999999999</c:v>
                </c:pt>
                <c:pt idx="161">
                  <c:v>-10.297034999999999</c:v>
                </c:pt>
                <c:pt idx="162">
                  <c:v>-10.366951</c:v>
                </c:pt>
                <c:pt idx="163">
                  <c:v>-10.556248</c:v>
                </c:pt>
                <c:pt idx="164">
                  <c:v>-10.701121000000001</c:v>
                </c:pt>
                <c:pt idx="165">
                  <c:v>-10.795412000000001</c:v>
                </c:pt>
                <c:pt idx="166">
                  <c:v>-10.957291</c:v>
                </c:pt>
                <c:pt idx="167">
                  <c:v>-11.108796</c:v>
                </c:pt>
                <c:pt idx="168">
                  <c:v>-11.250071</c:v>
                </c:pt>
                <c:pt idx="169">
                  <c:v>-11.457347</c:v>
                </c:pt>
                <c:pt idx="170">
                  <c:v>-11.68783</c:v>
                </c:pt>
                <c:pt idx="171">
                  <c:v>-11.909432000000001</c:v>
                </c:pt>
                <c:pt idx="172">
                  <c:v>-12.167759</c:v>
                </c:pt>
                <c:pt idx="173">
                  <c:v>-12.427847999999999</c:v>
                </c:pt>
                <c:pt idx="174">
                  <c:v>-12.710240000000001</c:v>
                </c:pt>
                <c:pt idx="175">
                  <c:v>-13.200002</c:v>
                </c:pt>
                <c:pt idx="176">
                  <c:v>-13.890188</c:v>
                </c:pt>
                <c:pt idx="177">
                  <c:v>-14.606650999999999</c:v>
                </c:pt>
                <c:pt idx="178">
                  <c:v>-15.345824</c:v>
                </c:pt>
                <c:pt idx="179">
                  <c:v>-16.330394999999999</c:v>
                </c:pt>
                <c:pt idx="180">
                  <c:v>-17.649432999999998</c:v>
                </c:pt>
                <c:pt idx="181">
                  <c:v>-19.416166</c:v>
                </c:pt>
                <c:pt idx="182">
                  <c:v>-22.432525999999999</c:v>
                </c:pt>
                <c:pt idx="183">
                  <c:v>-25.893953</c:v>
                </c:pt>
                <c:pt idx="184">
                  <c:v>-29.186727999999999</c:v>
                </c:pt>
                <c:pt idx="185">
                  <c:v>-32.280780999999998</c:v>
                </c:pt>
                <c:pt idx="186">
                  <c:v>-34.838932</c:v>
                </c:pt>
                <c:pt idx="187">
                  <c:v>-35.980629</c:v>
                </c:pt>
                <c:pt idx="188">
                  <c:v>-36.508063999999997</c:v>
                </c:pt>
                <c:pt idx="189">
                  <c:v>-37.008220999999999</c:v>
                </c:pt>
                <c:pt idx="190">
                  <c:v>-37.034863000000001</c:v>
                </c:pt>
                <c:pt idx="191">
                  <c:v>-36.918250999999998</c:v>
                </c:pt>
                <c:pt idx="192">
                  <c:v>-37.111091999999999</c:v>
                </c:pt>
                <c:pt idx="193">
                  <c:v>-37.152782000000002</c:v>
                </c:pt>
                <c:pt idx="194">
                  <c:v>-37.263492999999997</c:v>
                </c:pt>
                <c:pt idx="195">
                  <c:v>-37.417267000000002</c:v>
                </c:pt>
                <c:pt idx="196">
                  <c:v>-37.689075000000003</c:v>
                </c:pt>
                <c:pt idx="197">
                  <c:v>-37.552470999999997</c:v>
                </c:pt>
                <c:pt idx="198">
                  <c:v>-37.448203999999997</c:v>
                </c:pt>
                <c:pt idx="199">
                  <c:v>-37.128467999999998</c:v>
                </c:pt>
                <c:pt idx="200">
                  <c:v>-36.857269000000002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61-437B-BA1D-4849937C9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73376"/>
        <c:axId val="11478374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CLvsLO!$J$2</c15:sqref>
                        </c15:formulaRef>
                      </c:ext>
                    </c:extLst>
                    <c:strCache>
                      <c:ptCount val="1"/>
                      <c:pt idx="0">
                        <c:v>+9 dBm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CLvsLO!$E$5:$E$205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2</c:v>
                      </c:pt>
                      <c:pt idx="1">
                        <c:v>2.0699999999999998</c:v>
                      </c:pt>
                      <c:pt idx="2">
                        <c:v>2.14</c:v>
                      </c:pt>
                      <c:pt idx="3">
                        <c:v>2.21</c:v>
                      </c:pt>
                      <c:pt idx="4">
                        <c:v>2.2799999999999998</c:v>
                      </c:pt>
                      <c:pt idx="5">
                        <c:v>2.35</c:v>
                      </c:pt>
                      <c:pt idx="6">
                        <c:v>2.42</c:v>
                      </c:pt>
                      <c:pt idx="7">
                        <c:v>2.4900000000000002</c:v>
                      </c:pt>
                      <c:pt idx="8">
                        <c:v>2.56</c:v>
                      </c:pt>
                      <c:pt idx="9">
                        <c:v>2.63</c:v>
                      </c:pt>
                      <c:pt idx="10">
                        <c:v>2.7</c:v>
                      </c:pt>
                      <c:pt idx="11">
                        <c:v>2.77</c:v>
                      </c:pt>
                      <c:pt idx="12">
                        <c:v>2.84</c:v>
                      </c:pt>
                      <c:pt idx="13">
                        <c:v>2.91</c:v>
                      </c:pt>
                      <c:pt idx="14">
                        <c:v>2.98</c:v>
                      </c:pt>
                      <c:pt idx="15">
                        <c:v>3.05</c:v>
                      </c:pt>
                      <c:pt idx="16">
                        <c:v>3.12</c:v>
                      </c:pt>
                      <c:pt idx="17">
                        <c:v>3.19</c:v>
                      </c:pt>
                      <c:pt idx="18">
                        <c:v>3.26</c:v>
                      </c:pt>
                      <c:pt idx="19">
                        <c:v>3.33</c:v>
                      </c:pt>
                      <c:pt idx="20">
                        <c:v>3.4</c:v>
                      </c:pt>
                      <c:pt idx="21">
                        <c:v>3.47</c:v>
                      </c:pt>
                      <c:pt idx="22">
                        <c:v>3.54</c:v>
                      </c:pt>
                      <c:pt idx="23">
                        <c:v>3.61</c:v>
                      </c:pt>
                      <c:pt idx="24">
                        <c:v>3.68</c:v>
                      </c:pt>
                      <c:pt idx="25">
                        <c:v>3.75</c:v>
                      </c:pt>
                      <c:pt idx="26">
                        <c:v>3.82</c:v>
                      </c:pt>
                      <c:pt idx="27">
                        <c:v>3.89</c:v>
                      </c:pt>
                      <c:pt idx="28">
                        <c:v>3.96</c:v>
                      </c:pt>
                      <c:pt idx="29">
                        <c:v>4.03</c:v>
                      </c:pt>
                      <c:pt idx="30">
                        <c:v>4.0999999999999996</c:v>
                      </c:pt>
                      <c:pt idx="31">
                        <c:v>4.17</c:v>
                      </c:pt>
                      <c:pt idx="32">
                        <c:v>4.24</c:v>
                      </c:pt>
                      <c:pt idx="33">
                        <c:v>4.3099999999999996</c:v>
                      </c:pt>
                      <c:pt idx="34">
                        <c:v>4.38</c:v>
                      </c:pt>
                      <c:pt idx="35">
                        <c:v>4.45</c:v>
                      </c:pt>
                      <c:pt idx="36">
                        <c:v>4.5199999999999996</c:v>
                      </c:pt>
                      <c:pt idx="37">
                        <c:v>4.59</c:v>
                      </c:pt>
                      <c:pt idx="38">
                        <c:v>4.66</c:v>
                      </c:pt>
                      <c:pt idx="39">
                        <c:v>4.7300000000000004</c:v>
                      </c:pt>
                      <c:pt idx="40">
                        <c:v>4.8</c:v>
                      </c:pt>
                      <c:pt idx="41">
                        <c:v>4.87</c:v>
                      </c:pt>
                      <c:pt idx="42">
                        <c:v>4.9400000000000004</c:v>
                      </c:pt>
                      <c:pt idx="43">
                        <c:v>5.01</c:v>
                      </c:pt>
                      <c:pt idx="44">
                        <c:v>5.08</c:v>
                      </c:pt>
                      <c:pt idx="45">
                        <c:v>5.15</c:v>
                      </c:pt>
                      <c:pt idx="46">
                        <c:v>5.22</c:v>
                      </c:pt>
                      <c:pt idx="47">
                        <c:v>5.29</c:v>
                      </c:pt>
                      <c:pt idx="48">
                        <c:v>5.36</c:v>
                      </c:pt>
                      <c:pt idx="49">
                        <c:v>5.43</c:v>
                      </c:pt>
                      <c:pt idx="50">
                        <c:v>5.5</c:v>
                      </c:pt>
                      <c:pt idx="51">
                        <c:v>5.57</c:v>
                      </c:pt>
                      <c:pt idx="52">
                        <c:v>5.64</c:v>
                      </c:pt>
                      <c:pt idx="53">
                        <c:v>5.71</c:v>
                      </c:pt>
                      <c:pt idx="54">
                        <c:v>5.78</c:v>
                      </c:pt>
                      <c:pt idx="55">
                        <c:v>5.85</c:v>
                      </c:pt>
                      <c:pt idx="56">
                        <c:v>5.92</c:v>
                      </c:pt>
                      <c:pt idx="57">
                        <c:v>5.99</c:v>
                      </c:pt>
                      <c:pt idx="58">
                        <c:v>6.06</c:v>
                      </c:pt>
                      <c:pt idx="59">
                        <c:v>6.13</c:v>
                      </c:pt>
                      <c:pt idx="60">
                        <c:v>6.2</c:v>
                      </c:pt>
                      <c:pt idx="61">
                        <c:v>6.27</c:v>
                      </c:pt>
                      <c:pt idx="62">
                        <c:v>6.34</c:v>
                      </c:pt>
                      <c:pt idx="63">
                        <c:v>6.41</c:v>
                      </c:pt>
                      <c:pt idx="64">
                        <c:v>6.48</c:v>
                      </c:pt>
                      <c:pt idx="65">
                        <c:v>6.55</c:v>
                      </c:pt>
                      <c:pt idx="66">
                        <c:v>6.62</c:v>
                      </c:pt>
                      <c:pt idx="67">
                        <c:v>6.69</c:v>
                      </c:pt>
                      <c:pt idx="68">
                        <c:v>6.76</c:v>
                      </c:pt>
                      <c:pt idx="69">
                        <c:v>6.83</c:v>
                      </c:pt>
                      <c:pt idx="70">
                        <c:v>6.9</c:v>
                      </c:pt>
                      <c:pt idx="71">
                        <c:v>6.97</c:v>
                      </c:pt>
                      <c:pt idx="72">
                        <c:v>7.04</c:v>
                      </c:pt>
                      <c:pt idx="73">
                        <c:v>7.11</c:v>
                      </c:pt>
                      <c:pt idx="74">
                        <c:v>7.18</c:v>
                      </c:pt>
                      <c:pt idx="75">
                        <c:v>7.25</c:v>
                      </c:pt>
                      <c:pt idx="76">
                        <c:v>7.32</c:v>
                      </c:pt>
                      <c:pt idx="77">
                        <c:v>7.39</c:v>
                      </c:pt>
                      <c:pt idx="78">
                        <c:v>7.46</c:v>
                      </c:pt>
                      <c:pt idx="79">
                        <c:v>7.53</c:v>
                      </c:pt>
                      <c:pt idx="80">
                        <c:v>7.6</c:v>
                      </c:pt>
                      <c:pt idx="81">
                        <c:v>7.67</c:v>
                      </c:pt>
                      <c:pt idx="82">
                        <c:v>7.74</c:v>
                      </c:pt>
                      <c:pt idx="83">
                        <c:v>7.81</c:v>
                      </c:pt>
                      <c:pt idx="84">
                        <c:v>7.88</c:v>
                      </c:pt>
                      <c:pt idx="85">
                        <c:v>7.95</c:v>
                      </c:pt>
                      <c:pt idx="86">
                        <c:v>8.02</c:v>
                      </c:pt>
                      <c:pt idx="87">
                        <c:v>8.09</c:v>
                      </c:pt>
                      <c:pt idx="88">
                        <c:v>8.16</c:v>
                      </c:pt>
                      <c:pt idx="89">
                        <c:v>8.23</c:v>
                      </c:pt>
                      <c:pt idx="90">
                        <c:v>8.3000000000000007</c:v>
                      </c:pt>
                      <c:pt idx="91">
                        <c:v>8.3699999999999992</c:v>
                      </c:pt>
                      <c:pt idx="92">
                        <c:v>8.44</c:v>
                      </c:pt>
                      <c:pt idx="93">
                        <c:v>8.51</c:v>
                      </c:pt>
                      <c:pt idx="94">
                        <c:v>8.58</c:v>
                      </c:pt>
                      <c:pt idx="95">
                        <c:v>8.65</c:v>
                      </c:pt>
                      <c:pt idx="96">
                        <c:v>8.7200000000000006</c:v>
                      </c:pt>
                      <c:pt idx="97">
                        <c:v>8.7899999999999991</c:v>
                      </c:pt>
                      <c:pt idx="98">
                        <c:v>8.86</c:v>
                      </c:pt>
                      <c:pt idx="99">
                        <c:v>8.93</c:v>
                      </c:pt>
                      <c:pt idx="100">
                        <c:v>9</c:v>
                      </c:pt>
                      <c:pt idx="101">
                        <c:v>9.07</c:v>
                      </c:pt>
                      <c:pt idx="102">
                        <c:v>9.14</c:v>
                      </c:pt>
                      <c:pt idx="103">
                        <c:v>9.2100000000000009</c:v>
                      </c:pt>
                      <c:pt idx="104">
                        <c:v>9.2799999999999994</c:v>
                      </c:pt>
                      <c:pt idx="105">
                        <c:v>9.35</c:v>
                      </c:pt>
                      <c:pt idx="106">
                        <c:v>9.42</c:v>
                      </c:pt>
                      <c:pt idx="107">
                        <c:v>9.49</c:v>
                      </c:pt>
                      <c:pt idx="108">
                        <c:v>9.56</c:v>
                      </c:pt>
                      <c:pt idx="109">
                        <c:v>9.6300000000000008</c:v>
                      </c:pt>
                      <c:pt idx="110">
                        <c:v>9.6999999999999993</c:v>
                      </c:pt>
                      <c:pt idx="111">
                        <c:v>9.77</c:v>
                      </c:pt>
                      <c:pt idx="112">
                        <c:v>9.84</c:v>
                      </c:pt>
                      <c:pt idx="113">
                        <c:v>9.91</c:v>
                      </c:pt>
                      <c:pt idx="114">
                        <c:v>9.98</c:v>
                      </c:pt>
                      <c:pt idx="115">
                        <c:v>10.050000000000001</c:v>
                      </c:pt>
                      <c:pt idx="116">
                        <c:v>10.119999999999999</c:v>
                      </c:pt>
                      <c:pt idx="117">
                        <c:v>10.19</c:v>
                      </c:pt>
                      <c:pt idx="118">
                        <c:v>10.26</c:v>
                      </c:pt>
                      <c:pt idx="119">
                        <c:v>10.33</c:v>
                      </c:pt>
                      <c:pt idx="120">
                        <c:v>10.4</c:v>
                      </c:pt>
                      <c:pt idx="121">
                        <c:v>10.47</c:v>
                      </c:pt>
                      <c:pt idx="122">
                        <c:v>10.54</c:v>
                      </c:pt>
                      <c:pt idx="123">
                        <c:v>10.61</c:v>
                      </c:pt>
                      <c:pt idx="124">
                        <c:v>10.68</c:v>
                      </c:pt>
                      <c:pt idx="125">
                        <c:v>10.75</c:v>
                      </c:pt>
                      <c:pt idx="126">
                        <c:v>10.82</c:v>
                      </c:pt>
                      <c:pt idx="127">
                        <c:v>10.89</c:v>
                      </c:pt>
                      <c:pt idx="128">
                        <c:v>10.96</c:v>
                      </c:pt>
                      <c:pt idx="129">
                        <c:v>11.03</c:v>
                      </c:pt>
                      <c:pt idx="130">
                        <c:v>11.1</c:v>
                      </c:pt>
                      <c:pt idx="131">
                        <c:v>11.17</c:v>
                      </c:pt>
                      <c:pt idx="132">
                        <c:v>11.24</c:v>
                      </c:pt>
                      <c:pt idx="133">
                        <c:v>11.31</c:v>
                      </c:pt>
                      <c:pt idx="134">
                        <c:v>11.38</c:v>
                      </c:pt>
                      <c:pt idx="135">
                        <c:v>11.45</c:v>
                      </c:pt>
                      <c:pt idx="136">
                        <c:v>11.52</c:v>
                      </c:pt>
                      <c:pt idx="137">
                        <c:v>11.59</c:v>
                      </c:pt>
                      <c:pt idx="138">
                        <c:v>11.66</c:v>
                      </c:pt>
                      <c:pt idx="139">
                        <c:v>11.73</c:v>
                      </c:pt>
                      <c:pt idx="140">
                        <c:v>11.8</c:v>
                      </c:pt>
                      <c:pt idx="141">
                        <c:v>11.87</c:v>
                      </c:pt>
                      <c:pt idx="142">
                        <c:v>11.94</c:v>
                      </c:pt>
                      <c:pt idx="143">
                        <c:v>12.01</c:v>
                      </c:pt>
                      <c:pt idx="144">
                        <c:v>12.08</c:v>
                      </c:pt>
                      <c:pt idx="145">
                        <c:v>12.15</c:v>
                      </c:pt>
                      <c:pt idx="146">
                        <c:v>12.22</c:v>
                      </c:pt>
                      <c:pt idx="147">
                        <c:v>12.29</c:v>
                      </c:pt>
                      <c:pt idx="148">
                        <c:v>12.36</c:v>
                      </c:pt>
                      <c:pt idx="149">
                        <c:v>12.43</c:v>
                      </c:pt>
                      <c:pt idx="150">
                        <c:v>12.5</c:v>
                      </c:pt>
                      <c:pt idx="151">
                        <c:v>12.57</c:v>
                      </c:pt>
                      <c:pt idx="152">
                        <c:v>12.64</c:v>
                      </c:pt>
                      <c:pt idx="153">
                        <c:v>12.71</c:v>
                      </c:pt>
                      <c:pt idx="154">
                        <c:v>12.78</c:v>
                      </c:pt>
                      <c:pt idx="155">
                        <c:v>12.85</c:v>
                      </c:pt>
                      <c:pt idx="156">
                        <c:v>12.92</c:v>
                      </c:pt>
                      <c:pt idx="157">
                        <c:v>12.99</c:v>
                      </c:pt>
                      <c:pt idx="158">
                        <c:v>13.06</c:v>
                      </c:pt>
                      <c:pt idx="159">
                        <c:v>13.13</c:v>
                      </c:pt>
                      <c:pt idx="160">
                        <c:v>13.2</c:v>
                      </c:pt>
                      <c:pt idx="161">
                        <c:v>13.27</c:v>
                      </c:pt>
                      <c:pt idx="162">
                        <c:v>13.34</c:v>
                      </c:pt>
                      <c:pt idx="163">
                        <c:v>13.41</c:v>
                      </c:pt>
                      <c:pt idx="164">
                        <c:v>13.48</c:v>
                      </c:pt>
                      <c:pt idx="165">
                        <c:v>13.55</c:v>
                      </c:pt>
                      <c:pt idx="166">
                        <c:v>13.62</c:v>
                      </c:pt>
                      <c:pt idx="167">
                        <c:v>13.69</c:v>
                      </c:pt>
                      <c:pt idx="168">
                        <c:v>13.76</c:v>
                      </c:pt>
                      <c:pt idx="169">
                        <c:v>13.83</c:v>
                      </c:pt>
                      <c:pt idx="170">
                        <c:v>13.9</c:v>
                      </c:pt>
                      <c:pt idx="171">
                        <c:v>13.97</c:v>
                      </c:pt>
                      <c:pt idx="172">
                        <c:v>14.04</c:v>
                      </c:pt>
                      <c:pt idx="173">
                        <c:v>14.11</c:v>
                      </c:pt>
                      <c:pt idx="174">
                        <c:v>14.18</c:v>
                      </c:pt>
                      <c:pt idx="175">
                        <c:v>14.25</c:v>
                      </c:pt>
                      <c:pt idx="176">
                        <c:v>14.32</c:v>
                      </c:pt>
                      <c:pt idx="177">
                        <c:v>14.39</c:v>
                      </c:pt>
                      <c:pt idx="178">
                        <c:v>14.46</c:v>
                      </c:pt>
                      <c:pt idx="179">
                        <c:v>14.53</c:v>
                      </c:pt>
                      <c:pt idx="180">
                        <c:v>14.6</c:v>
                      </c:pt>
                      <c:pt idx="181">
                        <c:v>14.67</c:v>
                      </c:pt>
                      <c:pt idx="182">
                        <c:v>14.74</c:v>
                      </c:pt>
                      <c:pt idx="183">
                        <c:v>14.81</c:v>
                      </c:pt>
                      <c:pt idx="184">
                        <c:v>14.88</c:v>
                      </c:pt>
                      <c:pt idx="185">
                        <c:v>14.95</c:v>
                      </c:pt>
                      <c:pt idx="186">
                        <c:v>15.02</c:v>
                      </c:pt>
                      <c:pt idx="187">
                        <c:v>15.09</c:v>
                      </c:pt>
                      <c:pt idx="188">
                        <c:v>15.16</c:v>
                      </c:pt>
                      <c:pt idx="189">
                        <c:v>15.23</c:v>
                      </c:pt>
                      <c:pt idx="190">
                        <c:v>15.3</c:v>
                      </c:pt>
                      <c:pt idx="191">
                        <c:v>15.37</c:v>
                      </c:pt>
                      <c:pt idx="192">
                        <c:v>15.44</c:v>
                      </c:pt>
                      <c:pt idx="193">
                        <c:v>15.51</c:v>
                      </c:pt>
                      <c:pt idx="194">
                        <c:v>15.58</c:v>
                      </c:pt>
                      <c:pt idx="195">
                        <c:v>15.65</c:v>
                      </c:pt>
                      <c:pt idx="196">
                        <c:v>15.72</c:v>
                      </c:pt>
                      <c:pt idx="197">
                        <c:v>15.79</c:v>
                      </c:pt>
                      <c:pt idx="198">
                        <c:v>15.86</c:v>
                      </c:pt>
                      <c:pt idx="199">
                        <c:v>15.93</c:v>
                      </c:pt>
                      <c:pt idx="200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CLvsLO!$J$5:$J$205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B261-437B-BA1D-4849937C91C3}"/>
                  </c:ext>
                </c:extLst>
              </c15:ser>
            </c15:filteredScatterSeries>
            <c15:filteredScatte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CLvsLO!$K$2</c15:sqref>
                        </c15:formulaRef>
                      </c:ext>
                    </c:extLst>
                    <c:strCache>
                      <c:ptCount val="1"/>
                      <c:pt idx="0">
                        <c:v>+7 dBm</c:v>
                      </c:pt>
                    </c:strCache>
                  </c:strRef>
                </c:tx>
                <c:spPr>
                  <a:ln cap="rnd"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2</c:v>
                      </c:pt>
                      <c:pt idx="1">
                        <c:v>2.0699999999999998</c:v>
                      </c:pt>
                      <c:pt idx="2">
                        <c:v>2.14</c:v>
                      </c:pt>
                      <c:pt idx="3">
                        <c:v>2.21</c:v>
                      </c:pt>
                      <c:pt idx="4">
                        <c:v>2.2799999999999998</c:v>
                      </c:pt>
                      <c:pt idx="5">
                        <c:v>2.35</c:v>
                      </c:pt>
                      <c:pt idx="6">
                        <c:v>2.42</c:v>
                      </c:pt>
                      <c:pt idx="7">
                        <c:v>2.4900000000000002</c:v>
                      </c:pt>
                      <c:pt idx="8">
                        <c:v>2.56</c:v>
                      </c:pt>
                      <c:pt idx="9">
                        <c:v>2.63</c:v>
                      </c:pt>
                      <c:pt idx="10">
                        <c:v>2.7</c:v>
                      </c:pt>
                      <c:pt idx="11">
                        <c:v>2.77</c:v>
                      </c:pt>
                      <c:pt idx="12">
                        <c:v>2.84</c:v>
                      </c:pt>
                      <c:pt idx="13">
                        <c:v>2.91</c:v>
                      </c:pt>
                      <c:pt idx="14">
                        <c:v>2.98</c:v>
                      </c:pt>
                      <c:pt idx="15">
                        <c:v>3.05</c:v>
                      </c:pt>
                      <c:pt idx="16">
                        <c:v>3.12</c:v>
                      </c:pt>
                      <c:pt idx="17">
                        <c:v>3.19</c:v>
                      </c:pt>
                      <c:pt idx="18">
                        <c:v>3.26</c:v>
                      </c:pt>
                      <c:pt idx="19">
                        <c:v>3.33</c:v>
                      </c:pt>
                      <c:pt idx="20">
                        <c:v>3.4</c:v>
                      </c:pt>
                      <c:pt idx="21">
                        <c:v>3.47</c:v>
                      </c:pt>
                      <c:pt idx="22">
                        <c:v>3.54</c:v>
                      </c:pt>
                      <c:pt idx="23">
                        <c:v>3.61</c:v>
                      </c:pt>
                      <c:pt idx="24">
                        <c:v>3.68</c:v>
                      </c:pt>
                      <c:pt idx="25">
                        <c:v>3.75</c:v>
                      </c:pt>
                      <c:pt idx="26">
                        <c:v>3.82</c:v>
                      </c:pt>
                      <c:pt idx="27">
                        <c:v>3.89</c:v>
                      </c:pt>
                      <c:pt idx="28">
                        <c:v>3.96</c:v>
                      </c:pt>
                      <c:pt idx="29">
                        <c:v>4.03</c:v>
                      </c:pt>
                      <c:pt idx="30">
                        <c:v>4.0999999999999996</c:v>
                      </c:pt>
                      <c:pt idx="31">
                        <c:v>4.17</c:v>
                      </c:pt>
                      <c:pt idx="32">
                        <c:v>4.24</c:v>
                      </c:pt>
                      <c:pt idx="33">
                        <c:v>4.3099999999999996</c:v>
                      </c:pt>
                      <c:pt idx="34">
                        <c:v>4.38</c:v>
                      </c:pt>
                      <c:pt idx="35">
                        <c:v>4.45</c:v>
                      </c:pt>
                      <c:pt idx="36">
                        <c:v>4.5199999999999996</c:v>
                      </c:pt>
                      <c:pt idx="37">
                        <c:v>4.59</c:v>
                      </c:pt>
                      <c:pt idx="38">
                        <c:v>4.66</c:v>
                      </c:pt>
                      <c:pt idx="39">
                        <c:v>4.7300000000000004</c:v>
                      </c:pt>
                      <c:pt idx="40">
                        <c:v>4.8</c:v>
                      </c:pt>
                      <c:pt idx="41">
                        <c:v>4.87</c:v>
                      </c:pt>
                      <c:pt idx="42">
                        <c:v>4.9400000000000004</c:v>
                      </c:pt>
                      <c:pt idx="43">
                        <c:v>5.01</c:v>
                      </c:pt>
                      <c:pt idx="44">
                        <c:v>5.08</c:v>
                      </c:pt>
                      <c:pt idx="45">
                        <c:v>5.15</c:v>
                      </c:pt>
                      <c:pt idx="46">
                        <c:v>5.22</c:v>
                      </c:pt>
                      <c:pt idx="47">
                        <c:v>5.29</c:v>
                      </c:pt>
                      <c:pt idx="48">
                        <c:v>5.36</c:v>
                      </c:pt>
                      <c:pt idx="49">
                        <c:v>5.43</c:v>
                      </c:pt>
                      <c:pt idx="50">
                        <c:v>5.5</c:v>
                      </c:pt>
                      <c:pt idx="51">
                        <c:v>5.57</c:v>
                      </c:pt>
                      <c:pt idx="52">
                        <c:v>5.64</c:v>
                      </c:pt>
                      <c:pt idx="53">
                        <c:v>5.71</c:v>
                      </c:pt>
                      <c:pt idx="54">
                        <c:v>5.78</c:v>
                      </c:pt>
                      <c:pt idx="55">
                        <c:v>5.85</c:v>
                      </c:pt>
                      <c:pt idx="56">
                        <c:v>5.92</c:v>
                      </c:pt>
                      <c:pt idx="57">
                        <c:v>5.99</c:v>
                      </c:pt>
                      <c:pt idx="58">
                        <c:v>6.06</c:v>
                      </c:pt>
                      <c:pt idx="59">
                        <c:v>6.13</c:v>
                      </c:pt>
                      <c:pt idx="60">
                        <c:v>6.2</c:v>
                      </c:pt>
                      <c:pt idx="61">
                        <c:v>6.27</c:v>
                      </c:pt>
                      <c:pt idx="62">
                        <c:v>6.34</c:v>
                      </c:pt>
                      <c:pt idx="63">
                        <c:v>6.41</c:v>
                      </c:pt>
                      <c:pt idx="64">
                        <c:v>6.48</c:v>
                      </c:pt>
                      <c:pt idx="65">
                        <c:v>6.55</c:v>
                      </c:pt>
                      <c:pt idx="66">
                        <c:v>6.62</c:v>
                      </c:pt>
                      <c:pt idx="67">
                        <c:v>6.69</c:v>
                      </c:pt>
                      <c:pt idx="68">
                        <c:v>6.76</c:v>
                      </c:pt>
                      <c:pt idx="69">
                        <c:v>6.83</c:v>
                      </c:pt>
                      <c:pt idx="70">
                        <c:v>6.9</c:v>
                      </c:pt>
                      <c:pt idx="71">
                        <c:v>6.97</c:v>
                      </c:pt>
                      <c:pt idx="72">
                        <c:v>7.04</c:v>
                      </c:pt>
                      <c:pt idx="73">
                        <c:v>7.11</c:v>
                      </c:pt>
                      <c:pt idx="74">
                        <c:v>7.18</c:v>
                      </c:pt>
                      <c:pt idx="75">
                        <c:v>7.25</c:v>
                      </c:pt>
                      <c:pt idx="76">
                        <c:v>7.32</c:v>
                      </c:pt>
                      <c:pt idx="77">
                        <c:v>7.39</c:v>
                      </c:pt>
                      <c:pt idx="78">
                        <c:v>7.46</c:v>
                      </c:pt>
                      <c:pt idx="79">
                        <c:v>7.53</c:v>
                      </c:pt>
                      <c:pt idx="80">
                        <c:v>7.6</c:v>
                      </c:pt>
                      <c:pt idx="81">
                        <c:v>7.67</c:v>
                      </c:pt>
                      <c:pt idx="82">
                        <c:v>7.74</c:v>
                      </c:pt>
                      <c:pt idx="83">
                        <c:v>7.81</c:v>
                      </c:pt>
                      <c:pt idx="84">
                        <c:v>7.88</c:v>
                      </c:pt>
                      <c:pt idx="85">
                        <c:v>7.95</c:v>
                      </c:pt>
                      <c:pt idx="86">
                        <c:v>8.02</c:v>
                      </c:pt>
                      <c:pt idx="87">
                        <c:v>8.09</c:v>
                      </c:pt>
                      <c:pt idx="88">
                        <c:v>8.16</c:v>
                      </c:pt>
                      <c:pt idx="89">
                        <c:v>8.23</c:v>
                      </c:pt>
                      <c:pt idx="90">
                        <c:v>8.3000000000000007</c:v>
                      </c:pt>
                      <c:pt idx="91">
                        <c:v>8.3699999999999992</c:v>
                      </c:pt>
                      <c:pt idx="92">
                        <c:v>8.44</c:v>
                      </c:pt>
                      <c:pt idx="93">
                        <c:v>8.51</c:v>
                      </c:pt>
                      <c:pt idx="94">
                        <c:v>8.58</c:v>
                      </c:pt>
                      <c:pt idx="95">
                        <c:v>8.65</c:v>
                      </c:pt>
                      <c:pt idx="96">
                        <c:v>8.7200000000000006</c:v>
                      </c:pt>
                      <c:pt idx="97">
                        <c:v>8.7899999999999991</c:v>
                      </c:pt>
                      <c:pt idx="98">
                        <c:v>8.86</c:v>
                      </c:pt>
                      <c:pt idx="99">
                        <c:v>8.93</c:v>
                      </c:pt>
                      <c:pt idx="100">
                        <c:v>9</c:v>
                      </c:pt>
                      <c:pt idx="101">
                        <c:v>9.07</c:v>
                      </c:pt>
                      <c:pt idx="102">
                        <c:v>9.14</c:v>
                      </c:pt>
                      <c:pt idx="103">
                        <c:v>9.2100000000000009</c:v>
                      </c:pt>
                      <c:pt idx="104">
                        <c:v>9.2799999999999994</c:v>
                      </c:pt>
                      <c:pt idx="105">
                        <c:v>9.35</c:v>
                      </c:pt>
                      <c:pt idx="106">
                        <c:v>9.42</c:v>
                      </c:pt>
                      <c:pt idx="107">
                        <c:v>9.49</c:v>
                      </c:pt>
                      <c:pt idx="108">
                        <c:v>9.56</c:v>
                      </c:pt>
                      <c:pt idx="109">
                        <c:v>9.6300000000000008</c:v>
                      </c:pt>
                      <c:pt idx="110">
                        <c:v>9.6999999999999993</c:v>
                      </c:pt>
                      <c:pt idx="111">
                        <c:v>9.77</c:v>
                      </c:pt>
                      <c:pt idx="112">
                        <c:v>9.84</c:v>
                      </c:pt>
                      <c:pt idx="113">
                        <c:v>9.91</c:v>
                      </c:pt>
                      <c:pt idx="114">
                        <c:v>9.98</c:v>
                      </c:pt>
                      <c:pt idx="115">
                        <c:v>10.050000000000001</c:v>
                      </c:pt>
                      <c:pt idx="116">
                        <c:v>10.119999999999999</c:v>
                      </c:pt>
                      <c:pt idx="117">
                        <c:v>10.19</c:v>
                      </c:pt>
                      <c:pt idx="118">
                        <c:v>10.26</c:v>
                      </c:pt>
                      <c:pt idx="119">
                        <c:v>10.33</c:v>
                      </c:pt>
                      <c:pt idx="120">
                        <c:v>10.4</c:v>
                      </c:pt>
                      <c:pt idx="121">
                        <c:v>10.47</c:v>
                      </c:pt>
                      <c:pt idx="122">
                        <c:v>10.54</c:v>
                      </c:pt>
                      <c:pt idx="123">
                        <c:v>10.61</c:v>
                      </c:pt>
                      <c:pt idx="124">
                        <c:v>10.68</c:v>
                      </c:pt>
                      <c:pt idx="125">
                        <c:v>10.75</c:v>
                      </c:pt>
                      <c:pt idx="126">
                        <c:v>10.82</c:v>
                      </c:pt>
                      <c:pt idx="127">
                        <c:v>10.89</c:v>
                      </c:pt>
                      <c:pt idx="128">
                        <c:v>10.96</c:v>
                      </c:pt>
                      <c:pt idx="129">
                        <c:v>11.03</c:v>
                      </c:pt>
                      <c:pt idx="130">
                        <c:v>11.1</c:v>
                      </c:pt>
                      <c:pt idx="131">
                        <c:v>11.17</c:v>
                      </c:pt>
                      <c:pt idx="132">
                        <c:v>11.24</c:v>
                      </c:pt>
                      <c:pt idx="133">
                        <c:v>11.31</c:v>
                      </c:pt>
                      <c:pt idx="134">
                        <c:v>11.38</c:v>
                      </c:pt>
                      <c:pt idx="135">
                        <c:v>11.45</c:v>
                      </c:pt>
                      <c:pt idx="136">
                        <c:v>11.52</c:v>
                      </c:pt>
                      <c:pt idx="137">
                        <c:v>11.59</c:v>
                      </c:pt>
                      <c:pt idx="138">
                        <c:v>11.66</c:v>
                      </c:pt>
                      <c:pt idx="139">
                        <c:v>11.73</c:v>
                      </c:pt>
                      <c:pt idx="140">
                        <c:v>11.8</c:v>
                      </c:pt>
                      <c:pt idx="141">
                        <c:v>11.87</c:v>
                      </c:pt>
                      <c:pt idx="142">
                        <c:v>11.94</c:v>
                      </c:pt>
                      <c:pt idx="143">
                        <c:v>12.01</c:v>
                      </c:pt>
                      <c:pt idx="144">
                        <c:v>12.08</c:v>
                      </c:pt>
                      <c:pt idx="145">
                        <c:v>12.15</c:v>
                      </c:pt>
                      <c:pt idx="146">
                        <c:v>12.22</c:v>
                      </c:pt>
                      <c:pt idx="147">
                        <c:v>12.29</c:v>
                      </c:pt>
                      <c:pt idx="148">
                        <c:v>12.36</c:v>
                      </c:pt>
                      <c:pt idx="149">
                        <c:v>12.43</c:v>
                      </c:pt>
                      <c:pt idx="150">
                        <c:v>12.5</c:v>
                      </c:pt>
                      <c:pt idx="151">
                        <c:v>12.57</c:v>
                      </c:pt>
                      <c:pt idx="152">
                        <c:v>12.64</c:v>
                      </c:pt>
                      <c:pt idx="153">
                        <c:v>12.71</c:v>
                      </c:pt>
                      <c:pt idx="154">
                        <c:v>12.78</c:v>
                      </c:pt>
                      <c:pt idx="155">
                        <c:v>12.85</c:v>
                      </c:pt>
                      <c:pt idx="156">
                        <c:v>12.92</c:v>
                      </c:pt>
                      <c:pt idx="157">
                        <c:v>12.99</c:v>
                      </c:pt>
                      <c:pt idx="158">
                        <c:v>13.06</c:v>
                      </c:pt>
                      <c:pt idx="159">
                        <c:v>13.13</c:v>
                      </c:pt>
                      <c:pt idx="160">
                        <c:v>13.2</c:v>
                      </c:pt>
                      <c:pt idx="161">
                        <c:v>13.27</c:v>
                      </c:pt>
                      <c:pt idx="162">
                        <c:v>13.34</c:v>
                      </c:pt>
                      <c:pt idx="163">
                        <c:v>13.41</c:v>
                      </c:pt>
                      <c:pt idx="164">
                        <c:v>13.48</c:v>
                      </c:pt>
                      <c:pt idx="165">
                        <c:v>13.55</c:v>
                      </c:pt>
                      <c:pt idx="166">
                        <c:v>13.62</c:v>
                      </c:pt>
                      <c:pt idx="167">
                        <c:v>13.69</c:v>
                      </c:pt>
                      <c:pt idx="168">
                        <c:v>13.76</c:v>
                      </c:pt>
                      <c:pt idx="169">
                        <c:v>13.83</c:v>
                      </c:pt>
                      <c:pt idx="170">
                        <c:v>13.9</c:v>
                      </c:pt>
                      <c:pt idx="171">
                        <c:v>13.97</c:v>
                      </c:pt>
                      <c:pt idx="172">
                        <c:v>14.04</c:v>
                      </c:pt>
                      <c:pt idx="173">
                        <c:v>14.11</c:v>
                      </c:pt>
                      <c:pt idx="174">
                        <c:v>14.18</c:v>
                      </c:pt>
                      <c:pt idx="175">
                        <c:v>14.25</c:v>
                      </c:pt>
                      <c:pt idx="176">
                        <c:v>14.32</c:v>
                      </c:pt>
                      <c:pt idx="177">
                        <c:v>14.39</c:v>
                      </c:pt>
                      <c:pt idx="178">
                        <c:v>14.46</c:v>
                      </c:pt>
                      <c:pt idx="179">
                        <c:v>14.53</c:v>
                      </c:pt>
                      <c:pt idx="180">
                        <c:v>14.6</c:v>
                      </c:pt>
                      <c:pt idx="181">
                        <c:v>14.67</c:v>
                      </c:pt>
                      <c:pt idx="182">
                        <c:v>14.74</c:v>
                      </c:pt>
                      <c:pt idx="183">
                        <c:v>14.81</c:v>
                      </c:pt>
                      <c:pt idx="184">
                        <c:v>14.88</c:v>
                      </c:pt>
                      <c:pt idx="185">
                        <c:v>14.95</c:v>
                      </c:pt>
                      <c:pt idx="186">
                        <c:v>15.02</c:v>
                      </c:pt>
                      <c:pt idx="187">
                        <c:v>15.09</c:v>
                      </c:pt>
                      <c:pt idx="188">
                        <c:v>15.16</c:v>
                      </c:pt>
                      <c:pt idx="189">
                        <c:v>15.23</c:v>
                      </c:pt>
                      <c:pt idx="190">
                        <c:v>15.3</c:v>
                      </c:pt>
                      <c:pt idx="191">
                        <c:v>15.37</c:v>
                      </c:pt>
                      <c:pt idx="192">
                        <c:v>15.44</c:v>
                      </c:pt>
                      <c:pt idx="193">
                        <c:v>15.51</c:v>
                      </c:pt>
                      <c:pt idx="194">
                        <c:v>15.58</c:v>
                      </c:pt>
                      <c:pt idx="195">
                        <c:v>15.65</c:v>
                      </c:pt>
                      <c:pt idx="196">
                        <c:v>15.72</c:v>
                      </c:pt>
                      <c:pt idx="197">
                        <c:v>15.79</c:v>
                      </c:pt>
                      <c:pt idx="198">
                        <c:v>15.86</c:v>
                      </c:pt>
                      <c:pt idx="199">
                        <c:v>15.93</c:v>
                      </c:pt>
                      <c:pt idx="200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CLvsLO!$K$5:$K$205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6B9-4CC2-BEBB-F32677BC522C}"/>
                  </c:ext>
                </c:extLst>
              </c15:ser>
            </c15:filteredScatterSeries>
          </c:ext>
        </c:extLst>
      </c:scatterChart>
      <c:valAx>
        <c:axId val="114773376"/>
        <c:scaling>
          <c:orientation val="minMax"/>
          <c:max val="16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783744"/>
        <c:crosses val="autoZero"/>
        <c:crossBetween val="midCat"/>
        <c:majorUnit val="2"/>
      </c:valAx>
      <c:valAx>
        <c:axId val="114783744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773376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26039883032108585"/>
          <c:y val="0.58127405949256339"/>
          <c:w val="0.20378989579248014"/>
          <c:h val="0.21877114319043453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RF Isolation (dB)</a:t>
            </a:r>
          </a:p>
        </c:rich>
      </c:tx>
      <c:layout>
        <c:manualLayout>
          <c:xMode val="edge"/>
          <c:yMode val="edge"/>
          <c:x val="0.37405396581655043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Isolations!$F$5:$F$205</c:f>
              <c:numCache>
                <c:formatCode>General</c:formatCode>
                <c:ptCount val="201"/>
                <c:pt idx="0">
                  <c:v>-62.245514</c:v>
                </c:pt>
                <c:pt idx="1">
                  <c:v>-61.135173999999999</c:v>
                </c:pt>
                <c:pt idx="2">
                  <c:v>-59.709789000000001</c:v>
                </c:pt>
                <c:pt idx="3">
                  <c:v>-58.009911000000002</c:v>
                </c:pt>
                <c:pt idx="4">
                  <c:v>-56.345863000000001</c:v>
                </c:pt>
                <c:pt idx="5">
                  <c:v>-54.844765000000002</c:v>
                </c:pt>
                <c:pt idx="6">
                  <c:v>-53.420760999999999</c:v>
                </c:pt>
                <c:pt idx="7">
                  <c:v>-52.040806000000003</c:v>
                </c:pt>
                <c:pt idx="8">
                  <c:v>-50.811863000000002</c:v>
                </c:pt>
                <c:pt idx="9">
                  <c:v>-49.664470999999999</c:v>
                </c:pt>
                <c:pt idx="10">
                  <c:v>-48.616982</c:v>
                </c:pt>
                <c:pt idx="11">
                  <c:v>-47.737461000000003</c:v>
                </c:pt>
                <c:pt idx="12">
                  <c:v>-47.044238999999997</c:v>
                </c:pt>
                <c:pt idx="13">
                  <c:v>-46.472008000000002</c:v>
                </c:pt>
                <c:pt idx="14">
                  <c:v>-46.105595000000001</c:v>
                </c:pt>
                <c:pt idx="15">
                  <c:v>-45.886532000000003</c:v>
                </c:pt>
                <c:pt idx="16">
                  <c:v>-45.589058000000001</c:v>
                </c:pt>
                <c:pt idx="17">
                  <c:v>-45.384025999999999</c:v>
                </c:pt>
                <c:pt idx="18">
                  <c:v>-45.281089999999999</c:v>
                </c:pt>
                <c:pt idx="19">
                  <c:v>-45.341895999999998</c:v>
                </c:pt>
                <c:pt idx="20">
                  <c:v>-45.515717000000002</c:v>
                </c:pt>
                <c:pt idx="21">
                  <c:v>-45.758178999999998</c:v>
                </c:pt>
                <c:pt idx="22">
                  <c:v>-46.074534999999997</c:v>
                </c:pt>
                <c:pt idx="23">
                  <c:v>-46.454689000000002</c:v>
                </c:pt>
                <c:pt idx="24">
                  <c:v>-46.791801</c:v>
                </c:pt>
                <c:pt idx="25">
                  <c:v>-47.179493000000001</c:v>
                </c:pt>
                <c:pt idx="26">
                  <c:v>-47.711742000000001</c:v>
                </c:pt>
                <c:pt idx="27">
                  <c:v>-48.256717999999999</c:v>
                </c:pt>
                <c:pt idx="28">
                  <c:v>-48.624844000000003</c:v>
                </c:pt>
                <c:pt idx="29">
                  <c:v>-48.861454000000002</c:v>
                </c:pt>
                <c:pt idx="30">
                  <c:v>-48.865093000000002</c:v>
                </c:pt>
                <c:pt idx="31">
                  <c:v>-48.883521999999999</c:v>
                </c:pt>
                <c:pt idx="32">
                  <c:v>-48.793895999999997</c:v>
                </c:pt>
                <c:pt idx="33">
                  <c:v>-48.731689000000003</c:v>
                </c:pt>
                <c:pt idx="34">
                  <c:v>-48.940632000000001</c:v>
                </c:pt>
                <c:pt idx="35">
                  <c:v>-49.304001</c:v>
                </c:pt>
                <c:pt idx="36">
                  <c:v>-49.753219999999999</c:v>
                </c:pt>
                <c:pt idx="37">
                  <c:v>-50.407649999999997</c:v>
                </c:pt>
                <c:pt idx="38">
                  <c:v>-51.240299</c:v>
                </c:pt>
                <c:pt idx="39">
                  <c:v>-51.979346999999997</c:v>
                </c:pt>
                <c:pt idx="40">
                  <c:v>-52.856979000000003</c:v>
                </c:pt>
                <c:pt idx="41">
                  <c:v>-53.788238999999997</c:v>
                </c:pt>
                <c:pt idx="42">
                  <c:v>-54.798740000000002</c:v>
                </c:pt>
                <c:pt idx="43">
                  <c:v>-55.412143999999998</c:v>
                </c:pt>
                <c:pt idx="44">
                  <c:v>-55.902316999999996</c:v>
                </c:pt>
                <c:pt idx="45">
                  <c:v>-56.229667999999997</c:v>
                </c:pt>
                <c:pt idx="46">
                  <c:v>-56.678471000000002</c:v>
                </c:pt>
                <c:pt idx="47">
                  <c:v>-56.777740000000001</c:v>
                </c:pt>
                <c:pt idx="48">
                  <c:v>-56.986663999999998</c:v>
                </c:pt>
                <c:pt idx="49">
                  <c:v>-57.212432999999997</c:v>
                </c:pt>
                <c:pt idx="50">
                  <c:v>-57.503742000000003</c:v>
                </c:pt>
                <c:pt idx="51">
                  <c:v>-57.295090000000002</c:v>
                </c:pt>
                <c:pt idx="52">
                  <c:v>-56.972656000000001</c:v>
                </c:pt>
                <c:pt idx="53">
                  <c:v>-56.642155000000002</c:v>
                </c:pt>
                <c:pt idx="54">
                  <c:v>-56.164085</c:v>
                </c:pt>
                <c:pt idx="55">
                  <c:v>-55.506507999999997</c:v>
                </c:pt>
                <c:pt idx="56">
                  <c:v>-54.794303999999997</c:v>
                </c:pt>
                <c:pt idx="57">
                  <c:v>-54.386817999999998</c:v>
                </c:pt>
                <c:pt idx="58">
                  <c:v>-54.050837999999999</c:v>
                </c:pt>
                <c:pt idx="59">
                  <c:v>-53.798972999999997</c:v>
                </c:pt>
                <c:pt idx="60">
                  <c:v>-53.369770000000003</c:v>
                </c:pt>
                <c:pt idx="61">
                  <c:v>-53.037022</c:v>
                </c:pt>
                <c:pt idx="62">
                  <c:v>-52.605904000000002</c:v>
                </c:pt>
                <c:pt idx="63">
                  <c:v>-52.174965</c:v>
                </c:pt>
                <c:pt idx="64">
                  <c:v>-51.873736999999998</c:v>
                </c:pt>
                <c:pt idx="65">
                  <c:v>-51.782558000000002</c:v>
                </c:pt>
                <c:pt idx="66">
                  <c:v>-51.813099000000001</c:v>
                </c:pt>
                <c:pt idx="67">
                  <c:v>-51.718372000000002</c:v>
                </c:pt>
                <c:pt idx="68">
                  <c:v>-51.572524999999999</c:v>
                </c:pt>
                <c:pt idx="69">
                  <c:v>-51.396380999999998</c:v>
                </c:pt>
                <c:pt idx="70">
                  <c:v>-51.229073</c:v>
                </c:pt>
                <c:pt idx="71">
                  <c:v>-50.748013</c:v>
                </c:pt>
                <c:pt idx="72">
                  <c:v>-50.284129999999998</c:v>
                </c:pt>
                <c:pt idx="73">
                  <c:v>-49.789783</c:v>
                </c:pt>
                <c:pt idx="74">
                  <c:v>-49.254730000000002</c:v>
                </c:pt>
                <c:pt idx="75">
                  <c:v>-48.443871000000001</c:v>
                </c:pt>
                <c:pt idx="76">
                  <c:v>-47.938423</c:v>
                </c:pt>
                <c:pt idx="77">
                  <c:v>-47.371014000000002</c:v>
                </c:pt>
                <c:pt idx="78">
                  <c:v>-46.976871000000003</c:v>
                </c:pt>
                <c:pt idx="79">
                  <c:v>-46.467498999999997</c:v>
                </c:pt>
                <c:pt idx="80">
                  <c:v>-46.340721000000002</c:v>
                </c:pt>
                <c:pt idx="81">
                  <c:v>-46.099159</c:v>
                </c:pt>
                <c:pt idx="82">
                  <c:v>-46.079169999999998</c:v>
                </c:pt>
                <c:pt idx="83">
                  <c:v>-46.030701000000001</c:v>
                </c:pt>
                <c:pt idx="84">
                  <c:v>-45.895068999999999</c:v>
                </c:pt>
                <c:pt idx="85">
                  <c:v>-45.713473999999998</c:v>
                </c:pt>
                <c:pt idx="86">
                  <c:v>-45.436610999999999</c:v>
                </c:pt>
                <c:pt idx="87">
                  <c:v>-44.989685000000001</c:v>
                </c:pt>
                <c:pt idx="88">
                  <c:v>-44.516075000000001</c:v>
                </c:pt>
                <c:pt idx="89">
                  <c:v>-44.186394</c:v>
                </c:pt>
                <c:pt idx="90">
                  <c:v>-43.943634000000003</c:v>
                </c:pt>
                <c:pt idx="91">
                  <c:v>-43.710608999999998</c:v>
                </c:pt>
                <c:pt idx="92">
                  <c:v>-43.560192000000001</c:v>
                </c:pt>
                <c:pt idx="93">
                  <c:v>-43.382129999999997</c:v>
                </c:pt>
                <c:pt idx="94">
                  <c:v>-43.177700000000002</c:v>
                </c:pt>
                <c:pt idx="95">
                  <c:v>-42.931407999999998</c:v>
                </c:pt>
                <c:pt idx="96">
                  <c:v>-42.855953</c:v>
                </c:pt>
                <c:pt idx="97">
                  <c:v>-42.906711999999999</c:v>
                </c:pt>
                <c:pt idx="98">
                  <c:v>-43.043781000000003</c:v>
                </c:pt>
                <c:pt idx="99">
                  <c:v>-43.274559000000004</c:v>
                </c:pt>
                <c:pt idx="100">
                  <c:v>-43.424289999999999</c:v>
                </c:pt>
                <c:pt idx="101">
                  <c:v>-43.499831999999998</c:v>
                </c:pt>
                <c:pt idx="102">
                  <c:v>-43.520439000000003</c:v>
                </c:pt>
                <c:pt idx="103">
                  <c:v>-43.465651999999999</c:v>
                </c:pt>
                <c:pt idx="104">
                  <c:v>-43.424683000000002</c:v>
                </c:pt>
                <c:pt idx="105">
                  <c:v>-43.277237</c:v>
                </c:pt>
                <c:pt idx="106">
                  <c:v>-43.317988999999997</c:v>
                </c:pt>
                <c:pt idx="107">
                  <c:v>-43.338650000000001</c:v>
                </c:pt>
                <c:pt idx="108">
                  <c:v>-43.348156000000003</c:v>
                </c:pt>
                <c:pt idx="109">
                  <c:v>-43.385742</c:v>
                </c:pt>
                <c:pt idx="110">
                  <c:v>-43.463818000000003</c:v>
                </c:pt>
                <c:pt idx="111">
                  <c:v>-43.446541000000003</c:v>
                </c:pt>
                <c:pt idx="112">
                  <c:v>-43.276935999999999</c:v>
                </c:pt>
                <c:pt idx="113">
                  <c:v>-43.197411000000002</c:v>
                </c:pt>
                <c:pt idx="114">
                  <c:v>-43.091999000000001</c:v>
                </c:pt>
                <c:pt idx="115">
                  <c:v>-42.989857000000001</c:v>
                </c:pt>
                <c:pt idx="116">
                  <c:v>-42.830879000000003</c:v>
                </c:pt>
                <c:pt idx="117">
                  <c:v>-42.761569999999999</c:v>
                </c:pt>
                <c:pt idx="118">
                  <c:v>-42.716034000000001</c:v>
                </c:pt>
                <c:pt idx="119">
                  <c:v>-42.538567</c:v>
                </c:pt>
                <c:pt idx="120">
                  <c:v>-42.452179000000001</c:v>
                </c:pt>
                <c:pt idx="121">
                  <c:v>-42.358131</c:v>
                </c:pt>
                <c:pt idx="122">
                  <c:v>-42.296298999999998</c:v>
                </c:pt>
                <c:pt idx="123">
                  <c:v>-42.175418999999998</c:v>
                </c:pt>
                <c:pt idx="124">
                  <c:v>-42.003909999999998</c:v>
                </c:pt>
                <c:pt idx="125">
                  <c:v>-41.892670000000003</c:v>
                </c:pt>
                <c:pt idx="126">
                  <c:v>-41.798079999999999</c:v>
                </c:pt>
                <c:pt idx="127">
                  <c:v>-41.740729999999999</c:v>
                </c:pt>
                <c:pt idx="128">
                  <c:v>-41.564411</c:v>
                </c:pt>
                <c:pt idx="129">
                  <c:v>-41.616871000000003</c:v>
                </c:pt>
                <c:pt idx="130">
                  <c:v>-41.557304000000002</c:v>
                </c:pt>
                <c:pt idx="131">
                  <c:v>-41.421985999999997</c:v>
                </c:pt>
                <c:pt idx="132">
                  <c:v>-41.397190000000002</c:v>
                </c:pt>
                <c:pt idx="133">
                  <c:v>-41.278632999999999</c:v>
                </c:pt>
                <c:pt idx="134">
                  <c:v>-41.231743000000002</c:v>
                </c:pt>
                <c:pt idx="135">
                  <c:v>-41.126700999999997</c:v>
                </c:pt>
                <c:pt idx="136">
                  <c:v>-41.026938999999999</c:v>
                </c:pt>
                <c:pt idx="137">
                  <c:v>-40.738464</c:v>
                </c:pt>
                <c:pt idx="138">
                  <c:v>-40.520977000000002</c:v>
                </c:pt>
                <c:pt idx="139">
                  <c:v>-40.226097000000003</c:v>
                </c:pt>
                <c:pt idx="140">
                  <c:v>-39.884106000000003</c:v>
                </c:pt>
                <c:pt idx="141">
                  <c:v>-39.624980999999998</c:v>
                </c:pt>
                <c:pt idx="142">
                  <c:v>-39.347763</c:v>
                </c:pt>
                <c:pt idx="143">
                  <c:v>-39.110123000000002</c:v>
                </c:pt>
                <c:pt idx="144">
                  <c:v>-38.707287000000001</c:v>
                </c:pt>
                <c:pt idx="145">
                  <c:v>-38.419159000000001</c:v>
                </c:pt>
                <c:pt idx="146">
                  <c:v>-38.064914999999999</c:v>
                </c:pt>
                <c:pt idx="147">
                  <c:v>-37.710213000000003</c:v>
                </c:pt>
                <c:pt idx="148">
                  <c:v>-37.401192000000002</c:v>
                </c:pt>
                <c:pt idx="149">
                  <c:v>-37.334617999999999</c:v>
                </c:pt>
                <c:pt idx="150">
                  <c:v>-37.337318000000003</c:v>
                </c:pt>
                <c:pt idx="151">
                  <c:v>-37.412982999999997</c:v>
                </c:pt>
                <c:pt idx="152">
                  <c:v>-37.594810000000003</c:v>
                </c:pt>
                <c:pt idx="153">
                  <c:v>-37.758555999999999</c:v>
                </c:pt>
                <c:pt idx="154">
                  <c:v>-37.616298999999998</c:v>
                </c:pt>
                <c:pt idx="155">
                  <c:v>-37.318171999999997</c:v>
                </c:pt>
                <c:pt idx="156">
                  <c:v>-36.866146000000001</c:v>
                </c:pt>
                <c:pt idx="157">
                  <c:v>-36.136898000000002</c:v>
                </c:pt>
                <c:pt idx="158">
                  <c:v>-35.369247000000001</c:v>
                </c:pt>
                <c:pt idx="159">
                  <c:v>-34.582428</c:v>
                </c:pt>
                <c:pt idx="160">
                  <c:v>-33.801498000000002</c:v>
                </c:pt>
                <c:pt idx="161">
                  <c:v>-33.038006000000003</c:v>
                </c:pt>
                <c:pt idx="162">
                  <c:v>-32.416266999999998</c:v>
                </c:pt>
                <c:pt idx="163">
                  <c:v>-31.797007000000001</c:v>
                </c:pt>
                <c:pt idx="164">
                  <c:v>-31.257007999999999</c:v>
                </c:pt>
                <c:pt idx="165">
                  <c:v>-30.724060000000001</c:v>
                </c:pt>
                <c:pt idx="166">
                  <c:v>-30.232869999999998</c:v>
                </c:pt>
                <c:pt idx="167">
                  <c:v>-29.789331000000001</c:v>
                </c:pt>
                <c:pt idx="168">
                  <c:v>-29.377268000000001</c:v>
                </c:pt>
                <c:pt idx="169">
                  <c:v>-29.0229</c:v>
                </c:pt>
                <c:pt idx="170">
                  <c:v>-28.682669000000001</c:v>
                </c:pt>
                <c:pt idx="171">
                  <c:v>-28.388756000000001</c:v>
                </c:pt>
                <c:pt idx="172">
                  <c:v>-28.111249999999998</c:v>
                </c:pt>
                <c:pt idx="173">
                  <c:v>-27.846851000000001</c:v>
                </c:pt>
                <c:pt idx="174">
                  <c:v>-27.568928</c:v>
                </c:pt>
                <c:pt idx="175">
                  <c:v>-27.323402000000002</c:v>
                </c:pt>
                <c:pt idx="176">
                  <c:v>-27.103390000000001</c:v>
                </c:pt>
                <c:pt idx="177">
                  <c:v>-26.887135000000001</c:v>
                </c:pt>
                <c:pt idx="178">
                  <c:v>-26.675121000000001</c:v>
                </c:pt>
                <c:pt idx="179">
                  <c:v>-26.528245999999999</c:v>
                </c:pt>
                <c:pt idx="180">
                  <c:v>-26.341497</c:v>
                </c:pt>
                <c:pt idx="181">
                  <c:v>-26.202950999999999</c:v>
                </c:pt>
                <c:pt idx="182">
                  <c:v>-26.073639</c:v>
                </c:pt>
                <c:pt idx="183">
                  <c:v>-25.971926</c:v>
                </c:pt>
                <c:pt idx="184">
                  <c:v>-25.86261</c:v>
                </c:pt>
                <c:pt idx="185">
                  <c:v>-25.800953</c:v>
                </c:pt>
                <c:pt idx="186">
                  <c:v>-25.709302999999998</c:v>
                </c:pt>
                <c:pt idx="187">
                  <c:v>-25.670931</c:v>
                </c:pt>
                <c:pt idx="188">
                  <c:v>-25.626412999999999</c:v>
                </c:pt>
                <c:pt idx="189">
                  <c:v>-25.596325</c:v>
                </c:pt>
                <c:pt idx="190">
                  <c:v>-25.601012999999998</c:v>
                </c:pt>
                <c:pt idx="191">
                  <c:v>-25.580245999999999</c:v>
                </c:pt>
                <c:pt idx="192">
                  <c:v>-25.589293999999999</c:v>
                </c:pt>
                <c:pt idx="193">
                  <c:v>-25.626186000000001</c:v>
                </c:pt>
                <c:pt idx="194">
                  <c:v>-25.654356</c:v>
                </c:pt>
                <c:pt idx="195">
                  <c:v>-25.704111000000001</c:v>
                </c:pt>
                <c:pt idx="196">
                  <c:v>-25.760936999999998</c:v>
                </c:pt>
                <c:pt idx="197">
                  <c:v>-25.800218999999998</c:v>
                </c:pt>
                <c:pt idx="198">
                  <c:v>-25.844141</c:v>
                </c:pt>
                <c:pt idx="199">
                  <c:v>-25.881305999999999</c:v>
                </c:pt>
                <c:pt idx="200">
                  <c:v>-25.887692999999999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F7-45D6-B4B9-71A4D64BE1D9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Isolations!$P$5:$P$205</c:f>
              <c:numCache>
                <c:formatCode>General</c:formatCode>
                <c:ptCount val="201"/>
                <c:pt idx="0">
                  <c:v>-65.051993999999993</c:v>
                </c:pt>
                <c:pt idx="1">
                  <c:v>-64.225059999999999</c:v>
                </c:pt>
                <c:pt idx="2">
                  <c:v>-63.216805000000001</c:v>
                </c:pt>
                <c:pt idx="3">
                  <c:v>-61.75264</c:v>
                </c:pt>
                <c:pt idx="4">
                  <c:v>-60.334769999999999</c:v>
                </c:pt>
                <c:pt idx="5">
                  <c:v>-58.899048000000001</c:v>
                </c:pt>
                <c:pt idx="6">
                  <c:v>-57.352127000000003</c:v>
                </c:pt>
                <c:pt idx="7">
                  <c:v>-55.545237999999998</c:v>
                </c:pt>
                <c:pt idx="8">
                  <c:v>-54.003825999999997</c:v>
                </c:pt>
                <c:pt idx="9">
                  <c:v>-52.315238999999998</c:v>
                </c:pt>
                <c:pt idx="10">
                  <c:v>-50.772841999999997</c:v>
                </c:pt>
                <c:pt idx="11">
                  <c:v>-49.235191</c:v>
                </c:pt>
                <c:pt idx="12">
                  <c:v>-47.954352999999998</c:v>
                </c:pt>
                <c:pt idx="13">
                  <c:v>-46.772137000000001</c:v>
                </c:pt>
                <c:pt idx="14">
                  <c:v>-45.809856000000003</c:v>
                </c:pt>
                <c:pt idx="15">
                  <c:v>-45.045192999999998</c:v>
                </c:pt>
                <c:pt idx="16">
                  <c:v>-44.597343000000002</c:v>
                </c:pt>
                <c:pt idx="17">
                  <c:v>-44.383853999999999</c:v>
                </c:pt>
                <c:pt idx="18">
                  <c:v>-44.248652999999997</c:v>
                </c:pt>
                <c:pt idx="19">
                  <c:v>-44.383713</c:v>
                </c:pt>
                <c:pt idx="20">
                  <c:v>-44.665379000000001</c:v>
                </c:pt>
                <c:pt idx="21">
                  <c:v>-44.925297</c:v>
                </c:pt>
                <c:pt idx="22">
                  <c:v>-45.152763</c:v>
                </c:pt>
                <c:pt idx="23">
                  <c:v>-45.445984000000003</c:v>
                </c:pt>
                <c:pt idx="24">
                  <c:v>-45.808399000000001</c:v>
                </c:pt>
                <c:pt idx="25">
                  <c:v>-46.110298</c:v>
                </c:pt>
                <c:pt idx="26">
                  <c:v>-46.504063000000002</c:v>
                </c:pt>
                <c:pt idx="27">
                  <c:v>-46.946049000000002</c:v>
                </c:pt>
                <c:pt idx="28">
                  <c:v>-47.321269999999998</c:v>
                </c:pt>
                <c:pt idx="29">
                  <c:v>-47.541125999999998</c:v>
                </c:pt>
                <c:pt idx="30">
                  <c:v>-47.633228000000003</c:v>
                </c:pt>
                <c:pt idx="31">
                  <c:v>-47.639735999999999</c:v>
                </c:pt>
                <c:pt idx="32">
                  <c:v>-47.632496000000003</c:v>
                </c:pt>
                <c:pt idx="33">
                  <c:v>-47.797356000000001</c:v>
                </c:pt>
                <c:pt idx="34">
                  <c:v>-48.035755000000002</c:v>
                </c:pt>
                <c:pt idx="35">
                  <c:v>-48.479388999999998</c:v>
                </c:pt>
                <c:pt idx="36">
                  <c:v>-49.094093000000001</c:v>
                </c:pt>
                <c:pt idx="37">
                  <c:v>-49.794037000000003</c:v>
                </c:pt>
                <c:pt idx="38">
                  <c:v>-50.394333000000003</c:v>
                </c:pt>
                <c:pt idx="39">
                  <c:v>-50.919570999999998</c:v>
                </c:pt>
                <c:pt idx="40">
                  <c:v>-51.528514999999999</c:v>
                </c:pt>
                <c:pt idx="41">
                  <c:v>-52.023262000000003</c:v>
                </c:pt>
                <c:pt idx="42">
                  <c:v>-52.439425999999997</c:v>
                </c:pt>
                <c:pt idx="43">
                  <c:v>-52.973849999999999</c:v>
                </c:pt>
                <c:pt idx="44">
                  <c:v>-53.585976000000002</c:v>
                </c:pt>
                <c:pt idx="45">
                  <c:v>-54.167397000000001</c:v>
                </c:pt>
                <c:pt idx="46">
                  <c:v>-54.489182</c:v>
                </c:pt>
                <c:pt idx="47">
                  <c:v>-54.823334000000003</c:v>
                </c:pt>
                <c:pt idx="48">
                  <c:v>-55.204872000000002</c:v>
                </c:pt>
                <c:pt idx="49">
                  <c:v>-55.468147000000002</c:v>
                </c:pt>
                <c:pt idx="50">
                  <c:v>-55.425922</c:v>
                </c:pt>
                <c:pt idx="51">
                  <c:v>-55.555610999999999</c:v>
                </c:pt>
                <c:pt idx="52">
                  <c:v>-55.565627999999997</c:v>
                </c:pt>
                <c:pt idx="53">
                  <c:v>-55.259746999999997</c:v>
                </c:pt>
                <c:pt idx="54">
                  <c:v>-54.512058000000003</c:v>
                </c:pt>
                <c:pt idx="55">
                  <c:v>-53.692898</c:v>
                </c:pt>
                <c:pt idx="56">
                  <c:v>-53.086070999999997</c:v>
                </c:pt>
                <c:pt idx="57">
                  <c:v>-52.230750999999998</c:v>
                </c:pt>
                <c:pt idx="58">
                  <c:v>-51.589523</c:v>
                </c:pt>
                <c:pt idx="59">
                  <c:v>-51.650588999999997</c:v>
                </c:pt>
                <c:pt idx="60">
                  <c:v>-52.601481999999997</c:v>
                </c:pt>
                <c:pt idx="61">
                  <c:v>-54.054451</c:v>
                </c:pt>
                <c:pt idx="62">
                  <c:v>-55.978400999999998</c:v>
                </c:pt>
                <c:pt idx="63">
                  <c:v>-58.152000000000001</c:v>
                </c:pt>
                <c:pt idx="64">
                  <c:v>-60.675624999999997</c:v>
                </c:pt>
                <c:pt idx="65">
                  <c:v>-62.008761999999997</c:v>
                </c:pt>
                <c:pt idx="66">
                  <c:v>-61.519531000000001</c:v>
                </c:pt>
                <c:pt idx="67">
                  <c:v>-61.767665999999998</c:v>
                </c:pt>
                <c:pt idx="68">
                  <c:v>-60.780472000000003</c:v>
                </c:pt>
                <c:pt idx="69">
                  <c:v>-58.199860000000001</c:v>
                </c:pt>
                <c:pt idx="70">
                  <c:v>-56.491076999999997</c:v>
                </c:pt>
                <c:pt idx="71">
                  <c:v>-55.481239000000002</c:v>
                </c:pt>
                <c:pt idx="72">
                  <c:v>-53.418422999999997</c:v>
                </c:pt>
                <c:pt idx="73">
                  <c:v>-52.076714000000003</c:v>
                </c:pt>
                <c:pt idx="74">
                  <c:v>-51.307831</c:v>
                </c:pt>
                <c:pt idx="75">
                  <c:v>-50.514842999999999</c:v>
                </c:pt>
                <c:pt idx="76">
                  <c:v>-49.946925999999998</c:v>
                </c:pt>
                <c:pt idx="77">
                  <c:v>-49.269817000000003</c:v>
                </c:pt>
                <c:pt idx="78">
                  <c:v>-48.901359999999997</c:v>
                </c:pt>
                <c:pt idx="79">
                  <c:v>-48.704360999999999</c:v>
                </c:pt>
                <c:pt idx="80">
                  <c:v>-48.362881000000002</c:v>
                </c:pt>
                <c:pt idx="81">
                  <c:v>-48.407741999999999</c:v>
                </c:pt>
                <c:pt idx="82">
                  <c:v>-48.687095999999997</c:v>
                </c:pt>
                <c:pt idx="83">
                  <c:v>-48.964599999999997</c:v>
                </c:pt>
                <c:pt idx="84">
                  <c:v>-49.286442000000001</c:v>
                </c:pt>
                <c:pt idx="85">
                  <c:v>-49.133167</c:v>
                </c:pt>
                <c:pt idx="86">
                  <c:v>-48.936034999999997</c:v>
                </c:pt>
                <c:pt idx="87">
                  <c:v>-48.773159</c:v>
                </c:pt>
                <c:pt idx="88">
                  <c:v>-48.602791000000003</c:v>
                </c:pt>
                <c:pt idx="89">
                  <c:v>-48.705666000000001</c:v>
                </c:pt>
                <c:pt idx="90">
                  <c:v>-49.415508000000003</c:v>
                </c:pt>
                <c:pt idx="91">
                  <c:v>-50.030749999999998</c:v>
                </c:pt>
                <c:pt idx="92">
                  <c:v>-50.928902000000001</c:v>
                </c:pt>
                <c:pt idx="93">
                  <c:v>-51.864322999999999</c:v>
                </c:pt>
                <c:pt idx="94">
                  <c:v>-52.401676000000002</c:v>
                </c:pt>
                <c:pt idx="95">
                  <c:v>-52.780707999999997</c:v>
                </c:pt>
                <c:pt idx="96">
                  <c:v>-52.733024999999998</c:v>
                </c:pt>
                <c:pt idx="97">
                  <c:v>-52.037478999999998</c:v>
                </c:pt>
                <c:pt idx="98">
                  <c:v>-51.282684000000003</c:v>
                </c:pt>
                <c:pt idx="99">
                  <c:v>-50.834774000000003</c:v>
                </c:pt>
                <c:pt idx="100">
                  <c:v>-50.024684999999998</c:v>
                </c:pt>
                <c:pt idx="101">
                  <c:v>-49.837631000000002</c:v>
                </c:pt>
                <c:pt idx="102">
                  <c:v>-49.903790000000001</c:v>
                </c:pt>
                <c:pt idx="103">
                  <c:v>-49.987060999999997</c:v>
                </c:pt>
                <c:pt idx="104">
                  <c:v>-49.862845999999998</c:v>
                </c:pt>
                <c:pt idx="105">
                  <c:v>-49.785136999999999</c:v>
                </c:pt>
                <c:pt idx="106">
                  <c:v>-49.206569999999999</c:v>
                </c:pt>
                <c:pt idx="107">
                  <c:v>-48.752837999999997</c:v>
                </c:pt>
                <c:pt idx="108">
                  <c:v>-48.257641</c:v>
                </c:pt>
                <c:pt idx="109">
                  <c:v>-47.870899000000001</c:v>
                </c:pt>
                <c:pt idx="110">
                  <c:v>-47.796810000000001</c:v>
                </c:pt>
                <c:pt idx="111">
                  <c:v>-48.029594000000003</c:v>
                </c:pt>
                <c:pt idx="112">
                  <c:v>-48.560111999999997</c:v>
                </c:pt>
                <c:pt idx="113">
                  <c:v>-49.046936000000002</c:v>
                </c:pt>
                <c:pt idx="114">
                  <c:v>-49.577750999999999</c:v>
                </c:pt>
                <c:pt idx="115">
                  <c:v>-50.082897000000003</c:v>
                </c:pt>
                <c:pt idx="116">
                  <c:v>-50.735680000000002</c:v>
                </c:pt>
                <c:pt idx="117">
                  <c:v>-51.056477000000001</c:v>
                </c:pt>
                <c:pt idx="118">
                  <c:v>-51.386409999999998</c:v>
                </c:pt>
                <c:pt idx="119">
                  <c:v>-51.978977</c:v>
                </c:pt>
                <c:pt idx="120">
                  <c:v>-52.281714999999998</c:v>
                </c:pt>
                <c:pt idx="121">
                  <c:v>-52.458281999999997</c:v>
                </c:pt>
                <c:pt idx="122">
                  <c:v>-52.239941000000002</c:v>
                </c:pt>
                <c:pt idx="123">
                  <c:v>-51.940548</c:v>
                </c:pt>
                <c:pt idx="124">
                  <c:v>-51.192622999999998</c:v>
                </c:pt>
                <c:pt idx="125">
                  <c:v>-50.443438999999998</c:v>
                </c:pt>
                <c:pt idx="126">
                  <c:v>-49.634720000000002</c:v>
                </c:pt>
                <c:pt idx="127">
                  <c:v>-48.938426999999997</c:v>
                </c:pt>
                <c:pt idx="128">
                  <c:v>-48.326984000000003</c:v>
                </c:pt>
                <c:pt idx="129">
                  <c:v>-47.828052999999997</c:v>
                </c:pt>
                <c:pt idx="130">
                  <c:v>-47.330395000000003</c:v>
                </c:pt>
                <c:pt idx="131">
                  <c:v>-46.845298999999997</c:v>
                </c:pt>
                <c:pt idx="132">
                  <c:v>-46.491447000000001</c:v>
                </c:pt>
                <c:pt idx="133">
                  <c:v>-46.035423000000002</c:v>
                </c:pt>
                <c:pt idx="134">
                  <c:v>-45.503776999999999</c:v>
                </c:pt>
                <c:pt idx="135">
                  <c:v>-44.834431000000002</c:v>
                </c:pt>
                <c:pt idx="136">
                  <c:v>-43.975636000000002</c:v>
                </c:pt>
                <c:pt idx="137">
                  <c:v>-43.179423999999997</c:v>
                </c:pt>
                <c:pt idx="138">
                  <c:v>-42.333942</c:v>
                </c:pt>
                <c:pt idx="139">
                  <c:v>-41.584811999999999</c:v>
                </c:pt>
                <c:pt idx="140">
                  <c:v>-41.045563000000001</c:v>
                </c:pt>
                <c:pt idx="141">
                  <c:v>-40.552967000000002</c:v>
                </c:pt>
                <c:pt idx="142">
                  <c:v>-40.146523000000002</c:v>
                </c:pt>
                <c:pt idx="143">
                  <c:v>-39.744906999999998</c:v>
                </c:pt>
                <c:pt idx="144">
                  <c:v>-39.44453</c:v>
                </c:pt>
                <c:pt idx="145">
                  <c:v>-39.118186999999999</c:v>
                </c:pt>
                <c:pt idx="146">
                  <c:v>-38.793320000000001</c:v>
                </c:pt>
                <c:pt idx="147">
                  <c:v>-38.430655999999999</c:v>
                </c:pt>
                <c:pt idx="148">
                  <c:v>-38.050640000000001</c:v>
                </c:pt>
                <c:pt idx="149">
                  <c:v>-37.566192999999998</c:v>
                </c:pt>
                <c:pt idx="150">
                  <c:v>-37.067878999999998</c:v>
                </c:pt>
                <c:pt idx="151">
                  <c:v>-36.67033</c:v>
                </c:pt>
                <c:pt idx="152">
                  <c:v>-36.163787999999997</c:v>
                </c:pt>
                <c:pt idx="153">
                  <c:v>-35.719334000000003</c:v>
                </c:pt>
                <c:pt idx="154">
                  <c:v>-35.318866999999997</c:v>
                </c:pt>
                <c:pt idx="155">
                  <c:v>-34.979328000000002</c:v>
                </c:pt>
                <c:pt idx="156">
                  <c:v>-34.636158000000002</c:v>
                </c:pt>
                <c:pt idx="157">
                  <c:v>-34.346851000000001</c:v>
                </c:pt>
                <c:pt idx="158">
                  <c:v>-34.066982000000003</c:v>
                </c:pt>
                <c:pt idx="159">
                  <c:v>-33.751975999999999</c:v>
                </c:pt>
                <c:pt idx="160">
                  <c:v>-33.381507999999997</c:v>
                </c:pt>
                <c:pt idx="161">
                  <c:v>-32.985785999999997</c:v>
                </c:pt>
                <c:pt idx="162">
                  <c:v>-32.598914999999998</c:v>
                </c:pt>
                <c:pt idx="163">
                  <c:v>-32.162930000000003</c:v>
                </c:pt>
                <c:pt idx="164">
                  <c:v>-31.737297000000002</c:v>
                </c:pt>
                <c:pt idx="165">
                  <c:v>-31.363792</c:v>
                </c:pt>
                <c:pt idx="166">
                  <c:v>-31.009589999999999</c:v>
                </c:pt>
                <c:pt idx="167">
                  <c:v>-30.672730999999999</c:v>
                </c:pt>
                <c:pt idx="168">
                  <c:v>-30.372513000000001</c:v>
                </c:pt>
                <c:pt idx="169">
                  <c:v>-30.02347</c:v>
                </c:pt>
                <c:pt idx="170">
                  <c:v>-29.725805000000001</c:v>
                </c:pt>
                <c:pt idx="171">
                  <c:v>-29.422059999999998</c:v>
                </c:pt>
                <c:pt idx="172">
                  <c:v>-29.074643999999999</c:v>
                </c:pt>
                <c:pt idx="173">
                  <c:v>-28.770771</c:v>
                </c:pt>
                <c:pt idx="174">
                  <c:v>-28.488765999999998</c:v>
                </c:pt>
                <c:pt idx="175">
                  <c:v>-28.181622999999998</c:v>
                </c:pt>
                <c:pt idx="176">
                  <c:v>-27.932264</c:v>
                </c:pt>
                <c:pt idx="177">
                  <c:v>-27.669519000000001</c:v>
                </c:pt>
                <c:pt idx="178">
                  <c:v>-27.421147999999999</c:v>
                </c:pt>
                <c:pt idx="179">
                  <c:v>-27.204108999999999</c:v>
                </c:pt>
                <c:pt idx="180">
                  <c:v>-26.925684</c:v>
                </c:pt>
                <c:pt idx="181">
                  <c:v>-26.762582999999999</c:v>
                </c:pt>
                <c:pt idx="182">
                  <c:v>-26.618493999999998</c:v>
                </c:pt>
                <c:pt idx="183">
                  <c:v>-26.439323000000002</c:v>
                </c:pt>
                <c:pt idx="184">
                  <c:v>-26.327128999999999</c:v>
                </c:pt>
                <c:pt idx="185">
                  <c:v>-26.261469000000002</c:v>
                </c:pt>
                <c:pt idx="186">
                  <c:v>-26.079536000000001</c:v>
                </c:pt>
                <c:pt idx="187">
                  <c:v>-26.007853000000001</c:v>
                </c:pt>
                <c:pt idx="188">
                  <c:v>-25.899647000000002</c:v>
                </c:pt>
                <c:pt idx="189">
                  <c:v>-25.807095</c:v>
                </c:pt>
                <c:pt idx="190">
                  <c:v>-25.771761000000001</c:v>
                </c:pt>
                <c:pt idx="191">
                  <c:v>-25.720248999999999</c:v>
                </c:pt>
                <c:pt idx="192">
                  <c:v>-25.692879000000001</c:v>
                </c:pt>
                <c:pt idx="193">
                  <c:v>-25.736263000000001</c:v>
                </c:pt>
                <c:pt idx="194">
                  <c:v>-25.761353</c:v>
                </c:pt>
                <c:pt idx="195">
                  <c:v>-25.798286000000001</c:v>
                </c:pt>
                <c:pt idx="196">
                  <c:v>-25.853552000000001</c:v>
                </c:pt>
                <c:pt idx="197">
                  <c:v>-25.886391</c:v>
                </c:pt>
                <c:pt idx="198">
                  <c:v>-25.924299000000001</c:v>
                </c:pt>
                <c:pt idx="199">
                  <c:v>-25.960318000000001</c:v>
                </c:pt>
                <c:pt idx="200">
                  <c:v>-25.969774000000001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F7-45D6-B4B9-71A4D64BE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45952"/>
        <c:axId val="114868608"/>
      </c:scatterChart>
      <c:valAx>
        <c:axId val="114845952"/>
        <c:scaling>
          <c:orientation val="minMax"/>
          <c:max val="16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868608"/>
        <c:crosses val="autoZero"/>
        <c:crossBetween val="midCat"/>
        <c:majorUnit val="2"/>
      </c:valAx>
      <c:valAx>
        <c:axId val="114868608"/>
        <c:scaling>
          <c:orientation val="minMax"/>
          <c:max val="0"/>
          <c:min val="-7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845952"/>
        <c:crosses val="autoZero"/>
        <c:crossBetween val="midCat"/>
        <c:majorUnit val="10"/>
      </c:valAx>
      <c:spPr>
        <a:solidFill>
          <a:schemeClr val="bg1"/>
        </a:solidFill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34995962487561361"/>
          <c:y val="0.12872521143190438"/>
          <c:w val="0.31759907026691891"/>
          <c:h val="0.1074549813999529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IF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Isolations!$H$5:$H$205</c:f>
              <c:numCache>
                <c:formatCode>General</c:formatCode>
                <c:ptCount val="201"/>
                <c:pt idx="0">
                  <c:v>-40.980559999999997</c:v>
                </c:pt>
                <c:pt idx="1">
                  <c:v>-40.511631000000001</c:v>
                </c:pt>
                <c:pt idx="2">
                  <c:v>-39.928547000000002</c:v>
                </c:pt>
                <c:pt idx="3">
                  <c:v>-39.269257000000003</c:v>
                </c:pt>
                <c:pt idx="4">
                  <c:v>-38.631084000000001</c:v>
                </c:pt>
                <c:pt idx="5">
                  <c:v>-37.963963</c:v>
                </c:pt>
                <c:pt idx="6">
                  <c:v>-37.623748999999997</c:v>
                </c:pt>
                <c:pt idx="7">
                  <c:v>-37.335518</c:v>
                </c:pt>
                <c:pt idx="8">
                  <c:v>-37.087336999999998</c:v>
                </c:pt>
                <c:pt idx="9">
                  <c:v>-36.968578000000001</c:v>
                </c:pt>
                <c:pt idx="10">
                  <c:v>-37.010094000000002</c:v>
                </c:pt>
                <c:pt idx="11">
                  <c:v>-36.871848999999997</c:v>
                </c:pt>
                <c:pt idx="12">
                  <c:v>-36.840584</c:v>
                </c:pt>
                <c:pt idx="13">
                  <c:v>-36.924053000000001</c:v>
                </c:pt>
                <c:pt idx="14">
                  <c:v>-37.032265000000002</c:v>
                </c:pt>
                <c:pt idx="15">
                  <c:v>-37.078045000000003</c:v>
                </c:pt>
                <c:pt idx="16">
                  <c:v>-37.278492</c:v>
                </c:pt>
                <c:pt idx="17">
                  <c:v>-37.381408999999998</c:v>
                </c:pt>
                <c:pt idx="18">
                  <c:v>-37.438496000000001</c:v>
                </c:pt>
                <c:pt idx="19">
                  <c:v>-37.456634999999999</c:v>
                </c:pt>
                <c:pt idx="20">
                  <c:v>-37.425899999999999</c:v>
                </c:pt>
                <c:pt idx="21">
                  <c:v>-37.339191</c:v>
                </c:pt>
                <c:pt idx="22">
                  <c:v>-37.285998999999997</c:v>
                </c:pt>
                <c:pt idx="23">
                  <c:v>-37.212161999999999</c:v>
                </c:pt>
                <c:pt idx="24">
                  <c:v>-37.142848999999998</c:v>
                </c:pt>
                <c:pt idx="25">
                  <c:v>-37.090401</c:v>
                </c:pt>
                <c:pt idx="26">
                  <c:v>-36.945006999999997</c:v>
                </c:pt>
                <c:pt idx="27">
                  <c:v>-36.726199999999999</c:v>
                </c:pt>
                <c:pt idx="28">
                  <c:v>-36.411011000000002</c:v>
                </c:pt>
                <c:pt idx="29">
                  <c:v>-36.073977999999997</c:v>
                </c:pt>
                <c:pt idx="30">
                  <c:v>-35.652714000000003</c:v>
                </c:pt>
                <c:pt idx="31">
                  <c:v>-35.288741999999999</c:v>
                </c:pt>
                <c:pt idx="32">
                  <c:v>-34.939346</c:v>
                </c:pt>
                <c:pt idx="33">
                  <c:v>-34.663944000000001</c:v>
                </c:pt>
                <c:pt idx="34">
                  <c:v>-34.363106000000002</c:v>
                </c:pt>
                <c:pt idx="35">
                  <c:v>-34.189692999999998</c:v>
                </c:pt>
                <c:pt idx="36">
                  <c:v>-33.998322000000002</c:v>
                </c:pt>
                <c:pt idx="37">
                  <c:v>-33.866638000000002</c:v>
                </c:pt>
                <c:pt idx="38">
                  <c:v>-33.759585999999999</c:v>
                </c:pt>
                <c:pt idx="39">
                  <c:v>-33.715778</c:v>
                </c:pt>
                <c:pt idx="40">
                  <c:v>-33.698886999999999</c:v>
                </c:pt>
                <c:pt idx="41">
                  <c:v>-33.746994000000001</c:v>
                </c:pt>
                <c:pt idx="42">
                  <c:v>-33.874619000000003</c:v>
                </c:pt>
                <c:pt idx="43">
                  <c:v>-34.023479000000002</c:v>
                </c:pt>
                <c:pt idx="44">
                  <c:v>-34.200802000000003</c:v>
                </c:pt>
                <c:pt idx="45">
                  <c:v>-34.385277000000002</c:v>
                </c:pt>
                <c:pt idx="46">
                  <c:v>-34.628162000000003</c:v>
                </c:pt>
                <c:pt idx="47">
                  <c:v>-34.853436000000002</c:v>
                </c:pt>
                <c:pt idx="48">
                  <c:v>-35.120505999999999</c:v>
                </c:pt>
                <c:pt idx="49">
                  <c:v>-35.427424999999999</c:v>
                </c:pt>
                <c:pt idx="50">
                  <c:v>-35.769416999999997</c:v>
                </c:pt>
                <c:pt idx="51">
                  <c:v>-36.112513999999997</c:v>
                </c:pt>
                <c:pt idx="52">
                  <c:v>-36.500458000000002</c:v>
                </c:pt>
                <c:pt idx="53">
                  <c:v>-36.898659000000002</c:v>
                </c:pt>
                <c:pt idx="54">
                  <c:v>-37.318461999999997</c:v>
                </c:pt>
                <c:pt idx="55">
                  <c:v>-37.753650999999998</c:v>
                </c:pt>
                <c:pt idx="56">
                  <c:v>-38.165188000000001</c:v>
                </c:pt>
                <c:pt idx="57">
                  <c:v>-38.543731999999999</c:v>
                </c:pt>
                <c:pt idx="58">
                  <c:v>-38.863655000000001</c:v>
                </c:pt>
                <c:pt idx="59">
                  <c:v>-39.099784999999997</c:v>
                </c:pt>
                <c:pt idx="60">
                  <c:v>-39.261951000000003</c:v>
                </c:pt>
                <c:pt idx="61">
                  <c:v>-39.352612000000001</c:v>
                </c:pt>
                <c:pt idx="62">
                  <c:v>-39.384785000000001</c:v>
                </c:pt>
                <c:pt idx="63">
                  <c:v>-39.387974</c:v>
                </c:pt>
                <c:pt idx="64">
                  <c:v>-39.377673999999999</c:v>
                </c:pt>
                <c:pt idx="65">
                  <c:v>-39.339095999999998</c:v>
                </c:pt>
                <c:pt idx="66">
                  <c:v>-39.291106999999997</c:v>
                </c:pt>
                <c:pt idx="67">
                  <c:v>-39.221316999999999</c:v>
                </c:pt>
                <c:pt idx="68">
                  <c:v>-39.119430999999999</c:v>
                </c:pt>
                <c:pt idx="69">
                  <c:v>-38.993606999999997</c:v>
                </c:pt>
                <c:pt idx="70">
                  <c:v>-38.821007000000002</c:v>
                </c:pt>
                <c:pt idx="71">
                  <c:v>-38.663921000000002</c:v>
                </c:pt>
                <c:pt idx="72">
                  <c:v>-38.474007</c:v>
                </c:pt>
                <c:pt idx="73">
                  <c:v>-38.253554999999999</c:v>
                </c:pt>
                <c:pt idx="74">
                  <c:v>-37.991202999999999</c:v>
                </c:pt>
                <c:pt idx="75">
                  <c:v>-37.745663</c:v>
                </c:pt>
                <c:pt idx="76">
                  <c:v>-37.399802999999999</c:v>
                </c:pt>
                <c:pt idx="77">
                  <c:v>-37.049312999999998</c:v>
                </c:pt>
                <c:pt idx="78">
                  <c:v>-36.660778000000001</c:v>
                </c:pt>
                <c:pt idx="79">
                  <c:v>-36.230110000000003</c:v>
                </c:pt>
                <c:pt idx="80">
                  <c:v>-35.724777000000003</c:v>
                </c:pt>
                <c:pt idx="81">
                  <c:v>-35.227161000000002</c:v>
                </c:pt>
                <c:pt idx="82">
                  <c:v>-34.733406000000002</c:v>
                </c:pt>
                <c:pt idx="83">
                  <c:v>-34.222434999999997</c:v>
                </c:pt>
                <c:pt idx="84">
                  <c:v>-33.737755</c:v>
                </c:pt>
                <c:pt idx="85">
                  <c:v>-33.245125000000002</c:v>
                </c:pt>
                <c:pt idx="86">
                  <c:v>-32.803260999999999</c:v>
                </c:pt>
                <c:pt idx="87">
                  <c:v>-32.309052000000001</c:v>
                </c:pt>
                <c:pt idx="88">
                  <c:v>-31.844286</c:v>
                </c:pt>
                <c:pt idx="89">
                  <c:v>-31.374357</c:v>
                </c:pt>
                <c:pt idx="90">
                  <c:v>-30.917905999999999</c:v>
                </c:pt>
                <c:pt idx="91">
                  <c:v>-30.406500000000001</c:v>
                </c:pt>
                <c:pt idx="92">
                  <c:v>-29.936167000000001</c:v>
                </c:pt>
                <c:pt idx="93">
                  <c:v>-29.450703000000001</c:v>
                </c:pt>
                <c:pt idx="94">
                  <c:v>-28.974084999999999</c:v>
                </c:pt>
                <c:pt idx="95">
                  <c:v>-28.504975999999999</c:v>
                </c:pt>
                <c:pt idx="96">
                  <c:v>-28.02589</c:v>
                </c:pt>
                <c:pt idx="97">
                  <c:v>-27.562798999999998</c:v>
                </c:pt>
                <c:pt idx="98">
                  <c:v>-27.109870999999998</c:v>
                </c:pt>
                <c:pt idx="99">
                  <c:v>-26.672561999999999</c:v>
                </c:pt>
                <c:pt idx="100">
                  <c:v>-26.254197999999999</c:v>
                </c:pt>
                <c:pt idx="101">
                  <c:v>-25.887646</c:v>
                </c:pt>
                <c:pt idx="102">
                  <c:v>-25.502746999999999</c:v>
                </c:pt>
                <c:pt idx="103">
                  <c:v>-25.145496000000001</c:v>
                </c:pt>
                <c:pt idx="104">
                  <c:v>-24.791333999999999</c:v>
                </c:pt>
                <c:pt idx="105">
                  <c:v>-24.454198999999999</c:v>
                </c:pt>
                <c:pt idx="106">
                  <c:v>-24.121893</c:v>
                </c:pt>
                <c:pt idx="107">
                  <c:v>-23.800007000000001</c:v>
                </c:pt>
                <c:pt idx="108">
                  <c:v>-23.476178999999998</c:v>
                </c:pt>
                <c:pt idx="109">
                  <c:v>-23.160678999999998</c:v>
                </c:pt>
                <c:pt idx="110">
                  <c:v>-22.843938999999999</c:v>
                </c:pt>
                <c:pt idx="111">
                  <c:v>-22.538477</c:v>
                </c:pt>
                <c:pt idx="112">
                  <c:v>-22.234967999999999</c:v>
                </c:pt>
                <c:pt idx="113">
                  <c:v>-21.937909999999999</c:v>
                </c:pt>
                <c:pt idx="114">
                  <c:v>-21.652647000000002</c:v>
                </c:pt>
                <c:pt idx="115">
                  <c:v>-21.398001000000001</c:v>
                </c:pt>
                <c:pt idx="116">
                  <c:v>-21.153044000000001</c:v>
                </c:pt>
                <c:pt idx="117">
                  <c:v>-20.929549999999999</c:v>
                </c:pt>
                <c:pt idx="118">
                  <c:v>-20.736359</c:v>
                </c:pt>
                <c:pt idx="119">
                  <c:v>-20.559031000000001</c:v>
                </c:pt>
                <c:pt idx="120">
                  <c:v>-20.391607</c:v>
                </c:pt>
                <c:pt idx="121">
                  <c:v>-20.237867000000001</c:v>
                </c:pt>
                <c:pt idx="122">
                  <c:v>-20.106110000000001</c:v>
                </c:pt>
                <c:pt idx="123">
                  <c:v>-19.983131</c:v>
                </c:pt>
                <c:pt idx="124">
                  <c:v>-19.868514999999999</c:v>
                </c:pt>
                <c:pt idx="125">
                  <c:v>-19.763901000000001</c:v>
                </c:pt>
                <c:pt idx="126">
                  <c:v>-19.675488000000001</c:v>
                </c:pt>
                <c:pt idx="127">
                  <c:v>-19.595576999999999</c:v>
                </c:pt>
                <c:pt idx="128">
                  <c:v>-19.530902999999999</c:v>
                </c:pt>
                <c:pt idx="129">
                  <c:v>-19.475072999999998</c:v>
                </c:pt>
                <c:pt idx="130">
                  <c:v>-19.428439999999998</c:v>
                </c:pt>
                <c:pt idx="131">
                  <c:v>-19.396329999999999</c:v>
                </c:pt>
                <c:pt idx="132">
                  <c:v>-19.361626000000001</c:v>
                </c:pt>
                <c:pt idx="133">
                  <c:v>-19.347875999999999</c:v>
                </c:pt>
                <c:pt idx="134">
                  <c:v>-19.363472000000002</c:v>
                </c:pt>
                <c:pt idx="135">
                  <c:v>-19.396996999999999</c:v>
                </c:pt>
                <c:pt idx="136">
                  <c:v>-19.458368</c:v>
                </c:pt>
                <c:pt idx="137">
                  <c:v>-19.565608999999998</c:v>
                </c:pt>
                <c:pt idx="138">
                  <c:v>-19.681298999999999</c:v>
                </c:pt>
                <c:pt idx="139">
                  <c:v>-19.820824000000002</c:v>
                </c:pt>
                <c:pt idx="140">
                  <c:v>-19.980695999999998</c:v>
                </c:pt>
                <c:pt idx="141">
                  <c:v>-20.136818000000002</c:v>
                </c:pt>
                <c:pt idx="142">
                  <c:v>-20.298424000000001</c:v>
                </c:pt>
                <c:pt idx="143">
                  <c:v>-20.450458999999999</c:v>
                </c:pt>
                <c:pt idx="144">
                  <c:v>-20.611256000000001</c:v>
                </c:pt>
                <c:pt idx="145">
                  <c:v>-20.756969000000002</c:v>
                </c:pt>
                <c:pt idx="146">
                  <c:v>-20.894817</c:v>
                </c:pt>
                <c:pt idx="147">
                  <c:v>-21.018991</c:v>
                </c:pt>
                <c:pt idx="148">
                  <c:v>-21.165575</c:v>
                </c:pt>
                <c:pt idx="149">
                  <c:v>-21.232444999999998</c:v>
                </c:pt>
                <c:pt idx="150">
                  <c:v>-21.305592000000001</c:v>
                </c:pt>
                <c:pt idx="151">
                  <c:v>-21.379446000000002</c:v>
                </c:pt>
                <c:pt idx="152">
                  <c:v>-21.361431</c:v>
                </c:pt>
                <c:pt idx="153">
                  <c:v>-21.328875</c:v>
                </c:pt>
                <c:pt idx="154">
                  <c:v>-21.324444</c:v>
                </c:pt>
                <c:pt idx="155">
                  <c:v>-21.320367999999998</c:v>
                </c:pt>
                <c:pt idx="156">
                  <c:v>-21.300339000000001</c:v>
                </c:pt>
                <c:pt idx="157">
                  <c:v>-21.356166999999999</c:v>
                </c:pt>
                <c:pt idx="158">
                  <c:v>-21.412597999999999</c:v>
                </c:pt>
                <c:pt idx="159">
                  <c:v>-21.529713000000001</c:v>
                </c:pt>
                <c:pt idx="160">
                  <c:v>-21.573048</c:v>
                </c:pt>
                <c:pt idx="161">
                  <c:v>-21.632652</c:v>
                </c:pt>
                <c:pt idx="162">
                  <c:v>-21.674731999999999</c:v>
                </c:pt>
                <c:pt idx="163">
                  <c:v>-21.688248000000002</c:v>
                </c:pt>
                <c:pt idx="164">
                  <c:v>-21.596056000000001</c:v>
                </c:pt>
                <c:pt idx="165">
                  <c:v>-21.517769000000001</c:v>
                </c:pt>
                <c:pt idx="166">
                  <c:v>-21.366060000000001</c:v>
                </c:pt>
                <c:pt idx="167">
                  <c:v>-21.139626</c:v>
                </c:pt>
                <c:pt idx="168">
                  <c:v>-20.861450000000001</c:v>
                </c:pt>
                <c:pt idx="169">
                  <c:v>-20.562141</c:v>
                </c:pt>
                <c:pt idx="170">
                  <c:v>-20.206786999999998</c:v>
                </c:pt>
                <c:pt idx="171">
                  <c:v>-19.847923000000002</c:v>
                </c:pt>
                <c:pt idx="172">
                  <c:v>-19.477381000000001</c:v>
                </c:pt>
                <c:pt idx="173">
                  <c:v>-19.093465999999999</c:v>
                </c:pt>
                <c:pt idx="174">
                  <c:v>-18.697823</c:v>
                </c:pt>
                <c:pt idx="175">
                  <c:v>-18.321043</c:v>
                </c:pt>
                <c:pt idx="176">
                  <c:v>-17.959833</c:v>
                </c:pt>
                <c:pt idx="177">
                  <c:v>-17.605709000000001</c:v>
                </c:pt>
                <c:pt idx="178">
                  <c:v>-17.253231</c:v>
                </c:pt>
                <c:pt idx="179">
                  <c:v>-16.942862000000002</c:v>
                </c:pt>
                <c:pt idx="180">
                  <c:v>-16.607572999999999</c:v>
                </c:pt>
                <c:pt idx="181">
                  <c:v>-16.318325000000002</c:v>
                </c:pt>
                <c:pt idx="182">
                  <c:v>-16.02948</c:v>
                </c:pt>
                <c:pt idx="183">
                  <c:v>-15.751873</c:v>
                </c:pt>
                <c:pt idx="184">
                  <c:v>-15.493102</c:v>
                </c:pt>
                <c:pt idx="185">
                  <c:v>-15.272299</c:v>
                </c:pt>
                <c:pt idx="186">
                  <c:v>-15.031559</c:v>
                </c:pt>
                <c:pt idx="187">
                  <c:v>-14.860974000000001</c:v>
                </c:pt>
                <c:pt idx="188">
                  <c:v>-14.698188999999999</c:v>
                </c:pt>
                <c:pt idx="189">
                  <c:v>-14.576169999999999</c:v>
                </c:pt>
                <c:pt idx="190">
                  <c:v>-14.499969</c:v>
                </c:pt>
                <c:pt idx="191">
                  <c:v>-14.400304999999999</c:v>
                </c:pt>
                <c:pt idx="192">
                  <c:v>-14.337752999999999</c:v>
                </c:pt>
                <c:pt idx="193">
                  <c:v>-14.292873999999999</c:v>
                </c:pt>
                <c:pt idx="194">
                  <c:v>-14.217692</c:v>
                </c:pt>
                <c:pt idx="195">
                  <c:v>-14.165392000000001</c:v>
                </c:pt>
                <c:pt idx="196">
                  <c:v>-14.116163999999999</c:v>
                </c:pt>
                <c:pt idx="197">
                  <c:v>-14.053119000000001</c:v>
                </c:pt>
                <c:pt idx="198">
                  <c:v>-14.004104</c:v>
                </c:pt>
                <c:pt idx="199">
                  <c:v>-13.96664</c:v>
                </c:pt>
                <c:pt idx="200">
                  <c:v>-13.920870000000001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71-40F3-8A99-60C24F4C60DB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Isolations!$R$5:$R$205</c:f>
              <c:numCache>
                <c:formatCode>General</c:formatCode>
                <c:ptCount val="201"/>
                <c:pt idx="0">
                  <c:v>-36.128506000000002</c:v>
                </c:pt>
                <c:pt idx="1">
                  <c:v>-35.547328999999998</c:v>
                </c:pt>
                <c:pt idx="2">
                  <c:v>-34.866165000000002</c:v>
                </c:pt>
                <c:pt idx="3">
                  <c:v>-34.113148000000002</c:v>
                </c:pt>
                <c:pt idx="4">
                  <c:v>-33.649788000000001</c:v>
                </c:pt>
                <c:pt idx="5">
                  <c:v>-33.319096000000002</c:v>
                </c:pt>
                <c:pt idx="6">
                  <c:v>-33.053592999999999</c:v>
                </c:pt>
                <c:pt idx="7">
                  <c:v>-32.868828000000001</c:v>
                </c:pt>
                <c:pt idx="8">
                  <c:v>-32.737312000000003</c:v>
                </c:pt>
                <c:pt idx="9">
                  <c:v>-32.629078</c:v>
                </c:pt>
                <c:pt idx="10">
                  <c:v>-32.461185</c:v>
                </c:pt>
                <c:pt idx="11">
                  <c:v>-32.321938000000003</c:v>
                </c:pt>
                <c:pt idx="12">
                  <c:v>-32.167968999999999</c:v>
                </c:pt>
                <c:pt idx="13">
                  <c:v>-32.018313999999997</c:v>
                </c:pt>
                <c:pt idx="14">
                  <c:v>-31.869305000000001</c:v>
                </c:pt>
                <c:pt idx="15">
                  <c:v>-31.802790000000002</c:v>
                </c:pt>
                <c:pt idx="16">
                  <c:v>-31.729668</c:v>
                </c:pt>
                <c:pt idx="17">
                  <c:v>-31.663844999999998</c:v>
                </c:pt>
                <c:pt idx="18">
                  <c:v>-31.611145</c:v>
                </c:pt>
                <c:pt idx="19">
                  <c:v>-31.599613000000002</c:v>
                </c:pt>
                <c:pt idx="20">
                  <c:v>-31.558235</c:v>
                </c:pt>
                <c:pt idx="21">
                  <c:v>-31.528970999999999</c:v>
                </c:pt>
                <c:pt idx="22">
                  <c:v>-31.576516999999999</c:v>
                </c:pt>
                <c:pt idx="23">
                  <c:v>-31.615317999999998</c:v>
                </c:pt>
                <c:pt idx="24">
                  <c:v>-31.674790999999999</c:v>
                </c:pt>
                <c:pt idx="25">
                  <c:v>-31.771217</c:v>
                </c:pt>
                <c:pt idx="26">
                  <c:v>-31.865244000000001</c:v>
                </c:pt>
                <c:pt idx="27">
                  <c:v>-31.930531999999999</c:v>
                </c:pt>
                <c:pt idx="28">
                  <c:v>-32.037247000000001</c:v>
                </c:pt>
                <c:pt idx="29">
                  <c:v>-32.132145000000001</c:v>
                </c:pt>
                <c:pt idx="30">
                  <c:v>-32.223568</c:v>
                </c:pt>
                <c:pt idx="31">
                  <c:v>-32.346645000000002</c:v>
                </c:pt>
                <c:pt idx="32">
                  <c:v>-32.457797999999997</c:v>
                </c:pt>
                <c:pt idx="33">
                  <c:v>-32.588611999999998</c:v>
                </c:pt>
                <c:pt idx="34">
                  <c:v>-32.717838</c:v>
                </c:pt>
                <c:pt idx="35">
                  <c:v>-32.840763000000003</c:v>
                </c:pt>
                <c:pt idx="36">
                  <c:v>-32.987068000000001</c:v>
                </c:pt>
                <c:pt idx="37">
                  <c:v>-33.144184000000003</c:v>
                </c:pt>
                <c:pt idx="38">
                  <c:v>-33.310467000000003</c:v>
                </c:pt>
                <c:pt idx="39">
                  <c:v>-33.456631000000002</c:v>
                </c:pt>
                <c:pt idx="40">
                  <c:v>-33.577572000000004</c:v>
                </c:pt>
                <c:pt idx="41">
                  <c:v>-33.656993999999997</c:v>
                </c:pt>
                <c:pt idx="42">
                  <c:v>-33.699406000000003</c:v>
                </c:pt>
                <c:pt idx="43">
                  <c:v>-33.718620000000001</c:v>
                </c:pt>
                <c:pt idx="44">
                  <c:v>-33.780914000000003</c:v>
                </c:pt>
                <c:pt idx="45">
                  <c:v>-33.869072000000003</c:v>
                </c:pt>
                <c:pt idx="46">
                  <c:v>-33.992274999999999</c:v>
                </c:pt>
                <c:pt idx="47">
                  <c:v>-34.156593000000001</c:v>
                </c:pt>
                <c:pt idx="48">
                  <c:v>-34.299416000000001</c:v>
                </c:pt>
                <c:pt idx="49">
                  <c:v>-34.408065999999998</c:v>
                </c:pt>
                <c:pt idx="50">
                  <c:v>-34.535350999999999</c:v>
                </c:pt>
                <c:pt idx="51">
                  <c:v>-34.630127000000002</c:v>
                </c:pt>
                <c:pt idx="52">
                  <c:v>-34.736359</c:v>
                </c:pt>
                <c:pt idx="53">
                  <c:v>-34.854785999999997</c:v>
                </c:pt>
                <c:pt idx="54">
                  <c:v>-35.012936000000003</c:v>
                </c:pt>
                <c:pt idx="55">
                  <c:v>-35.158535000000001</c:v>
                </c:pt>
                <c:pt idx="56">
                  <c:v>-35.297584999999998</c:v>
                </c:pt>
                <c:pt idx="57">
                  <c:v>-35.438118000000003</c:v>
                </c:pt>
                <c:pt idx="58">
                  <c:v>-35.575606999999998</c:v>
                </c:pt>
                <c:pt idx="59">
                  <c:v>-35.718918000000002</c:v>
                </c:pt>
                <c:pt idx="60">
                  <c:v>-35.872017</c:v>
                </c:pt>
                <c:pt idx="61">
                  <c:v>-36.078102000000001</c:v>
                </c:pt>
                <c:pt idx="62">
                  <c:v>-36.292248000000001</c:v>
                </c:pt>
                <c:pt idx="63">
                  <c:v>-36.533875000000002</c:v>
                </c:pt>
                <c:pt idx="64">
                  <c:v>-36.771450000000002</c:v>
                </c:pt>
                <c:pt idx="65">
                  <c:v>-37.028796999999997</c:v>
                </c:pt>
                <c:pt idx="66">
                  <c:v>-37.296936000000002</c:v>
                </c:pt>
                <c:pt idx="67">
                  <c:v>-37.588943</c:v>
                </c:pt>
                <c:pt idx="68">
                  <c:v>-37.892024999999997</c:v>
                </c:pt>
                <c:pt idx="69">
                  <c:v>-38.251399999999997</c:v>
                </c:pt>
                <c:pt idx="70">
                  <c:v>-38.617851000000002</c:v>
                </c:pt>
                <c:pt idx="71">
                  <c:v>-39.027301999999999</c:v>
                </c:pt>
                <c:pt idx="72">
                  <c:v>-39.480705</c:v>
                </c:pt>
                <c:pt idx="73">
                  <c:v>-39.956493000000002</c:v>
                </c:pt>
                <c:pt idx="74">
                  <c:v>-40.47316</c:v>
                </c:pt>
                <c:pt idx="75">
                  <c:v>-41.007961000000002</c:v>
                </c:pt>
                <c:pt idx="76">
                  <c:v>-41.573791999999997</c:v>
                </c:pt>
                <c:pt idx="77">
                  <c:v>-42.165894000000002</c:v>
                </c:pt>
                <c:pt idx="78">
                  <c:v>-42.793723999999997</c:v>
                </c:pt>
                <c:pt idx="79">
                  <c:v>-43.451369999999997</c:v>
                </c:pt>
                <c:pt idx="80">
                  <c:v>-44.169593999999996</c:v>
                </c:pt>
                <c:pt idx="81">
                  <c:v>-44.907310000000003</c:v>
                </c:pt>
                <c:pt idx="82">
                  <c:v>-45.688046</c:v>
                </c:pt>
                <c:pt idx="83">
                  <c:v>-46.523251000000002</c:v>
                </c:pt>
                <c:pt idx="84">
                  <c:v>-47.382652</c:v>
                </c:pt>
                <c:pt idx="85">
                  <c:v>-48.301074999999997</c:v>
                </c:pt>
                <c:pt idx="86">
                  <c:v>-49.185783000000001</c:v>
                </c:pt>
                <c:pt idx="87">
                  <c:v>-50.044936999999997</c:v>
                </c:pt>
                <c:pt idx="88">
                  <c:v>-50.819775</c:v>
                </c:pt>
                <c:pt idx="89">
                  <c:v>-51.410846999999997</c:v>
                </c:pt>
                <c:pt idx="90">
                  <c:v>-51.721722</c:v>
                </c:pt>
                <c:pt idx="91">
                  <c:v>-51.74004</c:v>
                </c:pt>
                <c:pt idx="92">
                  <c:v>-51.330520999999997</c:v>
                </c:pt>
                <c:pt idx="93">
                  <c:v>-50.617553999999998</c:v>
                </c:pt>
                <c:pt idx="94">
                  <c:v>-49.638111000000002</c:v>
                </c:pt>
                <c:pt idx="95">
                  <c:v>-48.513283000000001</c:v>
                </c:pt>
                <c:pt idx="96">
                  <c:v>-47.337981999999997</c:v>
                </c:pt>
                <c:pt idx="97">
                  <c:v>-46.258704999999999</c:v>
                </c:pt>
                <c:pt idx="98">
                  <c:v>-45.249690999999999</c:v>
                </c:pt>
                <c:pt idx="99">
                  <c:v>-44.354846999999999</c:v>
                </c:pt>
                <c:pt idx="100">
                  <c:v>-43.535876999999999</c:v>
                </c:pt>
                <c:pt idx="101">
                  <c:v>-42.821559999999998</c:v>
                </c:pt>
                <c:pt idx="102">
                  <c:v>-42.163322000000001</c:v>
                </c:pt>
                <c:pt idx="103">
                  <c:v>-41.537925999999999</c:v>
                </c:pt>
                <c:pt idx="104">
                  <c:v>-40.933070999999998</c:v>
                </c:pt>
                <c:pt idx="105">
                  <c:v>-40.376831000000003</c:v>
                </c:pt>
                <c:pt idx="106">
                  <c:v>-39.838673</c:v>
                </c:pt>
                <c:pt idx="107">
                  <c:v>-39.33717</c:v>
                </c:pt>
                <c:pt idx="108">
                  <c:v>-38.867007999999998</c:v>
                </c:pt>
                <c:pt idx="109">
                  <c:v>-38.436382000000002</c:v>
                </c:pt>
                <c:pt idx="110">
                  <c:v>-38.010178000000003</c:v>
                </c:pt>
                <c:pt idx="111">
                  <c:v>-37.606704999999998</c:v>
                </c:pt>
                <c:pt idx="112">
                  <c:v>-37.185509000000003</c:v>
                </c:pt>
                <c:pt idx="113">
                  <c:v>-36.739975000000001</c:v>
                </c:pt>
                <c:pt idx="114">
                  <c:v>-36.277321000000001</c:v>
                </c:pt>
                <c:pt idx="115">
                  <c:v>-35.803085000000003</c:v>
                </c:pt>
                <c:pt idx="116">
                  <c:v>-35.292717000000003</c:v>
                </c:pt>
                <c:pt idx="117">
                  <c:v>-34.795161999999998</c:v>
                </c:pt>
                <c:pt idx="118">
                  <c:v>-34.268776000000003</c:v>
                </c:pt>
                <c:pt idx="119">
                  <c:v>-33.717959999999998</c:v>
                </c:pt>
                <c:pt idx="120">
                  <c:v>-33.180819999999997</c:v>
                </c:pt>
                <c:pt idx="121">
                  <c:v>-32.604950000000002</c:v>
                </c:pt>
                <c:pt idx="122">
                  <c:v>-32.059353000000002</c:v>
                </c:pt>
                <c:pt idx="123">
                  <c:v>-31.494871</c:v>
                </c:pt>
                <c:pt idx="124">
                  <c:v>-30.953624999999999</c:v>
                </c:pt>
                <c:pt idx="125">
                  <c:v>-30.386658000000001</c:v>
                </c:pt>
                <c:pt idx="126">
                  <c:v>-29.88381</c:v>
                </c:pt>
                <c:pt idx="127">
                  <c:v>-29.296472999999999</c:v>
                </c:pt>
                <c:pt idx="128">
                  <c:v>-28.757069000000001</c:v>
                </c:pt>
                <c:pt idx="129">
                  <c:v>-28.178834999999999</c:v>
                </c:pt>
                <c:pt idx="130">
                  <c:v>-27.615856000000001</c:v>
                </c:pt>
                <c:pt idx="131">
                  <c:v>-27.020357000000001</c:v>
                </c:pt>
                <c:pt idx="132">
                  <c:v>-26.473044999999999</c:v>
                </c:pt>
                <c:pt idx="133">
                  <c:v>-25.915444999999998</c:v>
                </c:pt>
                <c:pt idx="134">
                  <c:v>-25.395309000000001</c:v>
                </c:pt>
                <c:pt idx="135">
                  <c:v>-24.900562000000001</c:v>
                </c:pt>
                <c:pt idx="136">
                  <c:v>-24.41011</c:v>
                </c:pt>
                <c:pt idx="137">
                  <c:v>-23.895256</c:v>
                </c:pt>
                <c:pt idx="138">
                  <c:v>-23.416224</c:v>
                </c:pt>
                <c:pt idx="139">
                  <c:v>-22.940453999999999</c:v>
                </c:pt>
                <c:pt idx="140">
                  <c:v>-22.446037</c:v>
                </c:pt>
                <c:pt idx="141">
                  <c:v>-21.994976000000001</c:v>
                </c:pt>
                <c:pt idx="142">
                  <c:v>-21.578474</c:v>
                </c:pt>
                <c:pt idx="143">
                  <c:v>-21.153632999999999</c:v>
                </c:pt>
                <c:pt idx="144">
                  <c:v>-20.759357000000001</c:v>
                </c:pt>
                <c:pt idx="145">
                  <c:v>-20.380621000000001</c:v>
                </c:pt>
                <c:pt idx="146">
                  <c:v>-20.007283999999999</c:v>
                </c:pt>
                <c:pt idx="147">
                  <c:v>-19.652697</c:v>
                </c:pt>
                <c:pt idx="148">
                  <c:v>-19.301649000000001</c:v>
                </c:pt>
                <c:pt idx="149">
                  <c:v>-18.915751</c:v>
                </c:pt>
                <c:pt idx="150">
                  <c:v>-18.546866999999999</c:v>
                </c:pt>
                <c:pt idx="151">
                  <c:v>-18.171506999999998</c:v>
                </c:pt>
                <c:pt idx="152">
                  <c:v>-17.769915000000001</c:v>
                </c:pt>
                <c:pt idx="153">
                  <c:v>-17.395589999999999</c:v>
                </c:pt>
                <c:pt idx="154">
                  <c:v>-17.069628000000002</c:v>
                </c:pt>
                <c:pt idx="155">
                  <c:v>-16.750254000000002</c:v>
                </c:pt>
                <c:pt idx="156">
                  <c:v>-16.443531</c:v>
                </c:pt>
                <c:pt idx="157">
                  <c:v>-16.174928999999999</c:v>
                </c:pt>
                <c:pt idx="158">
                  <c:v>-15.909177</c:v>
                </c:pt>
                <c:pt idx="159">
                  <c:v>-15.650468999999999</c:v>
                </c:pt>
                <c:pt idx="160">
                  <c:v>-15.371159</c:v>
                </c:pt>
                <c:pt idx="161">
                  <c:v>-15.108955999999999</c:v>
                </c:pt>
                <c:pt idx="162">
                  <c:v>-14.881799000000001</c:v>
                </c:pt>
                <c:pt idx="163">
                  <c:v>-14.643106</c:v>
                </c:pt>
                <c:pt idx="164">
                  <c:v>-14.425606</c:v>
                </c:pt>
                <c:pt idx="165">
                  <c:v>-14.256385999999999</c:v>
                </c:pt>
                <c:pt idx="166">
                  <c:v>-14.112297999999999</c:v>
                </c:pt>
                <c:pt idx="167">
                  <c:v>-13.957084999999999</c:v>
                </c:pt>
                <c:pt idx="168">
                  <c:v>-13.832107000000001</c:v>
                </c:pt>
                <c:pt idx="169">
                  <c:v>-13.664774</c:v>
                </c:pt>
                <c:pt idx="170">
                  <c:v>-13.537766</c:v>
                </c:pt>
                <c:pt idx="171">
                  <c:v>-13.397717</c:v>
                </c:pt>
                <c:pt idx="172">
                  <c:v>-13.233722999999999</c:v>
                </c:pt>
                <c:pt idx="173">
                  <c:v>-13.093714</c:v>
                </c:pt>
                <c:pt idx="174">
                  <c:v>-12.974038</c:v>
                </c:pt>
                <c:pt idx="175">
                  <c:v>-12.832366</c:v>
                </c:pt>
                <c:pt idx="176">
                  <c:v>-12.719396</c:v>
                </c:pt>
                <c:pt idx="177">
                  <c:v>-12.598825</c:v>
                </c:pt>
                <c:pt idx="178">
                  <c:v>-12.465745999999999</c:v>
                </c:pt>
                <c:pt idx="179">
                  <c:v>-12.365646999999999</c:v>
                </c:pt>
                <c:pt idx="180">
                  <c:v>-12.213532000000001</c:v>
                </c:pt>
                <c:pt idx="181">
                  <c:v>-12.125370999999999</c:v>
                </c:pt>
                <c:pt idx="182">
                  <c:v>-12.044991</c:v>
                </c:pt>
                <c:pt idx="183">
                  <c:v>-11.949097999999999</c:v>
                </c:pt>
                <c:pt idx="184">
                  <c:v>-11.870979999999999</c:v>
                </c:pt>
                <c:pt idx="185">
                  <c:v>-11.828279</c:v>
                </c:pt>
                <c:pt idx="186">
                  <c:v>-11.720067</c:v>
                </c:pt>
                <c:pt idx="187">
                  <c:v>-11.682135000000001</c:v>
                </c:pt>
                <c:pt idx="188">
                  <c:v>-11.615717999999999</c:v>
                </c:pt>
                <c:pt idx="189">
                  <c:v>-11.568502000000001</c:v>
                </c:pt>
                <c:pt idx="190">
                  <c:v>-11.561385</c:v>
                </c:pt>
                <c:pt idx="191">
                  <c:v>-11.534750000000001</c:v>
                </c:pt>
                <c:pt idx="192">
                  <c:v>-11.529164</c:v>
                </c:pt>
                <c:pt idx="193">
                  <c:v>-11.577711000000001</c:v>
                </c:pt>
                <c:pt idx="194">
                  <c:v>-11.615071</c:v>
                </c:pt>
                <c:pt idx="195">
                  <c:v>-11.660524000000001</c:v>
                </c:pt>
                <c:pt idx="196">
                  <c:v>-11.720675</c:v>
                </c:pt>
                <c:pt idx="197">
                  <c:v>-11.765427000000001</c:v>
                </c:pt>
                <c:pt idx="198">
                  <c:v>-11.817023000000001</c:v>
                </c:pt>
                <c:pt idx="199">
                  <c:v>-11.859518</c:v>
                </c:pt>
                <c:pt idx="200">
                  <c:v>-11.877637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71-40F3-8A99-60C24F4C6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34912"/>
        <c:axId val="114936832"/>
      </c:scatterChart>
      <c:valAx>
        <c:axId val="114934912"/>
        <c:scaling>
          <c:orientation val="minMax"/>
          <c:max val="16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936832"/>
        <c:crosses val="autoZero"/>
        <c:crossBetween val="midCat"/>
        <c:majorUnit val="2"/>
      </c:valAx>
      <c:valAx>
        <c:axId val="114936832"/>
        <c:scaling>
          <c:orientation val="minMax"/>
          <c:max val="0"/>
          <c:min val="-7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93491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0478331959003722"/>
          <c:y val="0.69520231846019254"/>
          <c:w val="0.27909273799303214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Conversion Loss vs. LO Power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21565558632020271"/>
          <c:y val="1.94222076407115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247739865850102E-2"/>
          <c:w val="0.76542713682528862"/>
          <c:h val="0.7167701953922425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CLvsLO!$Q$2</c:f>
              <c:strCache>
                <c:ptCount val="1"/>
                <c:pt idx="0">
                  <c:v>+15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CLvsLO!$Q$5:$Q$205</c:f>
              <c:numCache>
                <c:formatCode>General</c:formatCode>
                <c:ptCount val="201"/>
                <c:pt idx="0">
                  <c:v>-21.831202000000001</c:v>
                </c:pt>
                <c:pt idx="1">
                  <c:v>-21.143312000000002</c:v>
                </c:pt>
                <c:pt idx="2">
                  <c:v>-20.436661000000001</c:v>
                </c:pt>
                <c:pt idx="3">
                  <c:v>-19.418903</c:v>
                </c:pt>
                <c:pt idx="4">
                  <c:v>-18.443131999999999</c:v>
                </c:pt>
                <c:pt idx="5">
                  <c:v>-17.590568999999999</c:v>
                </c:pt>
                <c:pt idx="6">
                  <c:v>-16.519076999999999</c:v>
                </c:pt>
                <c:pt idx="7">
                  <c:v>-15.171348999999999</c:v>
                </c:pt>
                <c:pt idx="8">
                  <c:v>-14.000601</c:v>
                </c:pt>
                <c:pt idx="9">
                  <c:v>-12.780957000000001</c:v>
                </c:pt>
                <c:pt idx="10">
                  <c:v>-11.331868</c:v>
                </c:pt>
                <c:pt idx="11">
                  <c:v>-10.16211</c:v>
                </c:pt>
                <c:pt idx="12">
                  <c:v>-9.1664238000000005</c:v>
                </c:pt>
                <c:pt idx="13">
                  <c:v>-8.2486191000000009</c:v>
                </c:pt>
                <c:pt idx="14">
                  <c:v>-7.6301208000000003</c:v>
                </c:pt>
                <c:pt idx="15">
                  <c:v>-7.3969741000000004</c:v>
                </c:pt>
                <c:pt idx="16">
                  <c:v>-7.3054861999999998</c:v>
                </c:pt>
                <c:pt idx="17">
                  <c:v>-7.3651590000000002</c:v>
                </c:pt>
                <c:pt idx="18">
                  <c:v>-7.5314736</c:v>
                </c:pt>
                <c:pt idx="19">
                  <c:v>-7.7082218999999998</c:v>
                </c:pt>
                <c:pt idx="20">
                  <c:v>-7.8842486999999997</c:v>
                </c:pt>
                <c:pt idx="21">
                  <c:v>-8.0524473000000008</c:v>
                </c:pt>
                <c:pt idx="22">
                  <c:v>-8.1971378000000001</c:v>
                </c:pt>
                <c:pt idx="23">
                  <c:v>-8.2692566000000003</c:v>
                </c:pt>
                <c:pt idx="24">
                  <c:v>-8.3400487999999999</c:v>
                </c:pt>
                <c:pt idx="25">
                  <c:v>-8.3803204999999998</c:v>
                </c:pt>
                <c:pt idx="26">
                  <c:v>-8.4066668</c:v>
                </c:pt>
                <c:pt idx="27">
                  <c:v>-8.4238844000000004</c:v>
                </c:pt>
                <c:pt idx="28">
                  <c:v>-8.4778347000000007</c:v>
                </c:pt>
                <c:pt idx="29">
                  <c:v>-8.5120678000000005</c:v>
                </c:pt>
                <c:pt idx="30">
                  <c:v>-8.5235500000000002</c:v>
                </c:pt>
                <c:pt idx="31">
                  <c:v>-8.5422133999999996</c:v>
                </c:pt>
                <c:pt idx="32">
                  <c:v>-8.5420312999999997</c:v>
                </c:pt>
                <c:pt idx="33">
                  <c:v>-8.5341082000000004</c:v>
                </c:pt>
                <c:pt idx="34">
                  <c:v>-8.5240697999999995</c:v>
                </c:pt>
                <c:pt idx="35">
                  <c:v>-8.4908476000000004</c:v>
                </c:pt>
                <c:pt idx="36">
                  <c:v>-8.4463080999999995</c:v>
                </c:pt>
                <c:pt idx="37">
                  <c:v>-8.4180174000000001</c:v>
                </c:pt>
                <c:pt idx="38">
                  <c:v>-8.3743628999999995</c:v>
                </c:pt>
                <c:pt idx="39">
                  <c:v>-8.3232136000000008</c:v>
                </c:pt>
                <c:pt idx="40">
                  <c:v>-8.2914276000000005</c:v>
                </c:pt>
                <c:pt idx="41">
                  <c:v>-8.2589111000000006</c:v>
                </c:pt>
                <c:pt idx="42">
                  <c:v>-8.2302780000000002</c:v>
                </c:pt>
                <c:pt idx="43">
                  <c:v>-8.2106265999999994</c:v>
                </c:pt>
                <c:pt idx="44">
                  <c:v>-8.1908455</c:v>
                </c:pt>
                <c:pt idx="45">
                  <c:v>-8.1706724000000008</c:v>
                </c:pt>
                <c:pt idx="46">
                  <c:v>-8.1657876999999992</c:v>
                </c:pt>
                <c:pt idx="47">
                  <c:v>-8.1621045999999993</c:v>
                </c:pt>
                <c:pt idx="48">
                  <c:v>-8.1584558000000005</c:v>
                </c:pt>
                <c:pt idx="49">
                  <c:v>-8.1645660000000007</c:v>
                </c:pt>
                <c:pt idx="50">
                  <c:v>-8.1737269999999995</c:v>
                </c:pt>
                <c:pt idx="51">
                  <c:v>-8.1848840999999997</c:v>
                </c:pt>
                <c:pt idx="52">
                  <c:v>-8.2006283</c:v>
                </c:pt>
                <c:pt idx="53">
                  <c:v>-8.2161293000000004</c:v>
                </c:pt>
                <c:pt idx="54">
                  <c:v>-8.2461433</c:v>
                </c:pt>
                <c:pt idx="55">
                  <c:v>-8.2635603</c:v>
                </c:pt>
                <c:pt idx="56">
                  <c:v>-8.2844019000000007</c:v>
                </c:pt>
                <c:pt idx="57">
                  <c:v>-8.3071860999999991</c:v>
                </c:pt>
                <c:pt idx="58">
                  <c:v>-8.2966528000000004</c:v>
                </c:pt>
                <c:pt idx="59">
                  <c:v>-8.3066663999999992</c:v>
                </c:pt>
                <c:pt idx="60">
                  <c:v>-8.3289328000000005</c:v>
                </c:pt>
                <c:pt idx="61">
                  <c:v>-8.3459023999999999</c:v>
                </c:pt>
                <c:pt idx="62">
                  <c:v>-8.3651847999999998</c:v>
                </c:pt>
                <c:pt idx="63">
                  <c:v>-8.4106997999999997</c:v>
                </c:pt>
                <c:pt idx="64">
                  <c:v>-8.4244385000000008</c:v>
                </c:pt>
                <c:pt idx="65">
                  <c:v>-8.4389857999999993</c:v>
                </c:pt>
                <c:pt idx="66">
                  <c:v>-8.4640340999999992</c:v>
                </c:pt>
                <c:pt idx="67">
                  <c:v>-8.4925776000000006</c:v>
                </c:pt>
                <c:pt idx="68">
                  <c:v>-8.5503491999999994</c:v>
                </c:pt>
                <c:pt idx="69">
                  <c:v>-8.6109018000000006</c:v>
                </c:pt>
                <c:pt idx="70">
                  <c:v>-8.6700058000000002</c:v>
                </c:pt>
                <c:pt idx="71">
                  <c:v>-8.7498751000000006</c:v>
                </c:pt>
                <c:pt idx="72">
                  <c:v>-8.8378887000000006</c:v>
                </c:pt>
                <c:pt idx="73">
                  <c:v>-8.9040098000000008</c:v>
                </c:pt>
                <c:pt idx="74">
                  <c:v>-8.9660492000000005</c:v>
                </c:pt>
                <c:pt idx="75">
                  <c:v>-9.0429668000000003</c:v>
                </c:pt>
                <c:pt idx="76">
                  <c:v>-9.1021996000000005</c:v>
                </c:pt>
                <c:pt idx="77">
                  <c:v>-9.1432780999999999</c:v>
                </c:pt>
                <c:pt idx="78">
                  <c:v>-9.1879872999999996</c:v>
                </c:pt>
                <c:pt idx="79">
                  <c:v>-9.2499780999999999</c:v>
                </c:pt>
                <c:pt idx="80">
                  <c:v>-9.3075457000000004</c:v>
                </c:pt>
                <c:pt idx="81">
                  <c:v>-9.3410920999999991</c:v>
                </c:pt>
                <c:pt idx="82">
                  <c:v>-9.3696423000000006</c:v>
                </c:pt>
                <c:pt idx="83">
                  <c:v>-9.4144048999999992</c:v>
                </c:pt>
                <c:pt idx="84">
                  <c:v>-9.4535294000000007</c:v>
                </c:pt>
                <c:pt idx="85">
                  <c:v>-9.4807787000000001</c:v>
                </c:pt>
                <c:pt idx="86">
                  <c:v>-9.5123385999999996</c:v>
                </c:pt>
                <c:pt idx="87">
                  <c:v>-9.5360078999999995</c:v>
                </c:pt>
                <c:pt idx="88">
                  <c:v>-9.5551347999999994</c:v>
                </c:pt>
                <c:pt idx="89">
                  <c:v>-9.5682764000000002</c:v>
                </c:pt>
                <c:pt idx="90">
                  <c:v>-9.5608578000000009</c:v>
                </c:pt>
                <c:pt idx="91">
                  <c:v>-9.5681809999999992</c:v>
                </c:pt>
                <c:pt idx="92">
                  <c:v>-9.5789556999999999</c:v>
                </c:pt>
                <c:pt idx="93">
                  <c:v>-9.5686102000000002</c:v>
                </c:pt>
                <c:pt idx="94">
                  <c:v>-9.5559510999999997</c:v>
                </c:pt>
                <c:pt idx="95">
                  <c:v>-9.5608892000000001</c:v>
                </c:pt>
                <c:pt idx="96">
                  <c:v>-9.5531406000000008</c:v>
                </c:pt>
                <c:pt idx="97">
                  <c:v>-9.5463629000000001</c:v>
                </c:pt>
                <c:pt idx="98">
                  <c:v>-9.5523433999999998</c:v>
                </c:pt>
                <c:pt idx="99">
                  <c:v>-9.5537337999999998</c:v>
                </c:pt>
                <c:pt idx="100">
                  <c:v>-9.5552387000000003</c:v>
                </c:pt>
                <c:pt idx="101">
                  <c:v>-9.5553579000000006</c:v>
                </c:pt>
                <c:pt idx="102">
                  <c:v>-9.5707684000000004</c:v>
                </c:pt>
                <c:pt idx="103">
                  <c:v>-9.5775813999999997</c:v>
                </c:pt>
                <c:pt idx="104">
                  <c:v>-9.5819483000000005</c:v>
                </c:pt>
                <c:pt idx="105">
                  <c:v>-9.5865630999999993</c:v>
                </c:pt>
                <c:pt idx="106">
                  <c:v>-9.5882874000000005</c:v>
                </c:pt>
                <c:pt idx="107">
                  <c:v>-9.5820789000000008</c:v>
                </c:pt>
                <c:pt idx="108">
                  <c:v>-9.5714416999999994</c:v>
                </c:pt>
                <c:pt idx="109">
                  <c:v>-9.5515556000000004</c:v>
                </c:pt>
                <c:pt idx="110">
                  <c:v>-9.5333985999999999</c:v>
                </c:pt>
                <c:pt idx="111">
                  <c:v>-9.5239878000000004</c:v>
                </c:pt>
                <c:pt idx="112">
                  <c:v>-9.5183658999999992</c:v>
                </c:pt>
                <c:pt idx="113">
                  <c:v>-9.5185375000000008</c:v>
                </c:pt>
                <c:pt idx="114">
                  <c:v>-9.5204287000000001</c:v>
                </c:pt>
                <c:pt idx="115">
                  <c:v>-9.5078773000000005</c:v>
                </c:pt>
                <c:pt idx="116">
                  <c:v>-9.4936799999999995</c:v>
                </c:pt>
                <c:pt idx="117">
                  <c:v>-9.4730968000000004</c:v>
                </c:pt>
                <c:pt idx="118">
                  <c:v>-9.4592924000000007</c:v>
                </c:pt>
                <c:pt idx="119">
                  <c:v>-9.4480619000000008</c:v>
                </c:pt>
                <c:pt idx="120">
                  <c:v>-9.4523659000000002</c:v>
                </c:pt>
                <c:pt idx="121">
                  <c:v>-9.4534997999999995</c:v>
                </c:pt>
                <c:pt idx="122">
                  <c:v>-9.4487448000000001</c:v>
                </c:pt>
                <c:pt idx="123">
                  <c:v>-9.4384841999999995</c:v>
                </c:pt>
                <c:pt idx="124">
                  <c:v>-9.4405316999999993</c:v>
                </c:pt>
                <c:pt idx="125">
                  <c:v>-9.4354619999999993</c:v>
                </c:pt>
                <c:pt idx="126">
                  <c:v>-9.4201756000000003</c:v>
                </c:pt>
                <c:pt idx="127">
                  <c:v>-9.4098053000000004</c:v>
                </c:pt>
                <c:pt idx="128">
                  <c:v>-9.3949403999999994</c:v>
                </c:pt>
                <c:pt idx="129">
                  <c:v>-9.3778237999999998</c:v>
                </c:pt>
                <c:pt idx="130">
                  <c:v>-9.3540211000000006</c:v>
                </c:pt>
                <c:pt idx="131">
                  <c:v>-9.3483657999999998</c:v>
                </c:pt>
                <c:pt idx="132">
                  <c:v>-9.3409604999999996</c:v>
                </c:pt>
                <c:pt idx="133">
                  <c:v>-9.3422003</c:v>
                </c:pt>
                <c:pt idx="134">
                  <c:v>-9.3423347000000003</c:v>
                </c:pt>
                <c:pt idx="135">
                  <c:v>-9.3695401999999994</c:v>
                </c:pt>
                <c:pt idx="136">
                  <c:v>-9.3855906000000004</c:v>
                </c:pt>
                <c:pt idx="137">
                  <c:v>-9.4038210000000007</c:v>
                </c:pt>
                <c:pt idx="138">
                  <c:v>-9.4150533999999997</c:v>
                </c:pt>
                <c:pt idx="139">
                  <c:v>-9.4301928999999998</c:v>
                </c:pt>
                <c:pt idx="140">
                  <c:v>-9.4417638999999998</c:v>
                </c:pt>
                <c:pt idx="141">
                  <c:v>-9.4822244999999992</c:v>
                </c:pt>
                <c:pt idx="142">
                  <c:v>-9.5133972</c:v>
                </c:pt>
                <c:pt idx="143">
                  <c:v>-9.5464382000000008</c:v>
                </c:pt>
                <c:pt idx="144">
                  <c:v>-9.5740709000000006</c:v>
                </c:pt>
                <c:pt idx="145">
                  <c:v>-9.5947695</c:v>
                </c:pt>
                <c:pt idx="146">
                  <c:v>-9.6009244999999996</c:v>
                </c:pt>
                <c:pt idx="147">
                  <c:v>-9.6434364000000006</c:v>
                </c:pt>
                <c:pt idx="148">
                  <c:v>-9.7137221999999994</c:v>
                </c:pt>
                <c:pt idx="149">
                  <c:v>-9.7815694999999998</c:v>
                </c:pt>
                <c:pt idx="150">
                  <c:v>-9.8513459999999995</c:v>
                </c:pt>
                <c:pt idx="151">
                  <c:v>-9.9282064000000005</c:v>
                </c:pt>
                <c:pt idx="152">
                  <c:v>-9.9767799000000004</c:v>
                </c:pt>
                <c:pt idx="153">
                  <c:v>-10.018433</c:v>
                </c:pt>
                <c:pt idx="154">
                  <c:v>-10.050845000000001</c:v>
                </c:pt>
                <c:pt idx="155">
                  <c:v>-10.061247</c:v>
                </c:pt>
                <c:pt idx="156">
                  <c:v>-10.066096999999999</c:v>
                </c:pt>
                <c:pt idx="157">
                  <c:v>-10.072912000000001</c:v>
                </c:pt>
                <c:pt idx="158">
                  <c:v>-10.049097</c:v>
                </c:pt>
                <c:pt idx="159">
                  <c:v>-10.035213000000001</c:v>
                </c:pt>
                <c:pt idx="160">
                  <c:v>-10.040936</c:v>
                </c:pt>
                <c:pt idx="161">
                  <c:v>-10.037724000000001</c:v>
                </c:pt>
                <c:pt idx="162">
                  <c:v>-10.044536000000001</c:v>
                </c:pt>
                <c:pt idx="163">
                  <c:v>-10.075302000000001</c:v>
                </c:pt>
                <c:pt idx="164">
                  <c:v>-10.110046000000001</c:v>
                </c:pt>
                <c:pt idx="165">
                  <c:v>-10.148023999999999</c:v>
                </c:pt>
                <c:pt idx="166">
                  <c:v>-10.193688</c:v>
                </c:pt>
                <c:pt idx="167">
                  <c:v>-10.240049000000001</c:v>
                </c:pt>
                <c:pt idx="168">
                  <c:v>-10.280725</c:v>
                </c:pt>
                <c:pt idx="169">
                  <c:v>-10.32823</c:v>
                </c:pt>
                <c:pt idx="170">
                  <c:v>-10.372025000000001</c:v>
                </c:pt>
                <c:pt idx="171">
                  <c:v>-10.431210999999999</c:v>
                </c:pt>
                <c:pt idx="172">
                  <c:v>-10.488054999999999</c:v>
                </c:pt>
                <c:pt idx="173">
                  <c:v>-10.550713999999999</c:v>
                </c:pt>
                <c:pt idx="174">
                  <c:v>-10.641885</c:v>
                </c:pt>
                <c:pt idx="175">
                  <c:v>-10.740337</c:v>
                </c:pt>
                <c:pt idx="176">
                  <c:v>-10.827935</c:v>
                </c:pt>
                <c:pt idx="177">
                  <c:v>-10.950540999999999</c:v>
                </c:pt>
                <c:pt idx="178">
                  <c:v>-11.078186000000001</c:v>
                </c:pt>
                <c:pt idx="179">
                  <c:v>-11.192244000000001</c:v>
                </c:pt>
                <c:pt idx="180">
                  <c:v>-11.3409</c:v>
                </c:pt>
                <c:pt idx="181">
                  <c:v>-11.514941</c:v>
                </c:pt>
                <c:pt idx="182">
                  <c:v>-11.719003000000001</c:v>
                </c:pt>
                <c:pt idx="183">
                  <c:v>-11.957850000000001</c:v>
                </c:pt>
                <c:pt idx="184">
                  <c:v>-12.193135</c:v>
                </c:pt>
                <c:pt idx="185">
                  <c:v>-12.462396999999999</c:v>
                </c:pt>
                <c:pt idx="186">
                  <c:v>-12.791477</c:v>
                </c:pt>
                <c:pt idx="187">
                  <c:v>-13.223915</c:v>
                </c:pt>
                <c:pt idx="188">
                  <c:v>-13.767428000000001</c:v>
                </c:pt>
                <c:pt idx="189">
                  <c:v>-14.322431</c:v>
                </c:pt>
                <c:pt idx="190">
                  <c:v>-14.994729</c:v>
                </c:pt>
                <c:pt idx="191">
                  <c:v>-16.080376000000001</c:v>
                </c:pt>
                <c:pt idx="192">
                  <c:v>-17.179842000000001</c:v>
                </c:pt>
                <c:pt idx="193">
                  <c:v>-18.003350999999999</c:v>
                </c:pt>
                <c:pt idx="194">
                  <c:v>-19.968449</c:v>
                </c:pt>
                <c:pt idx="195">
                  <c:v>-22.674795</c:v>
                </c:pt>
                <c:pt idx="196">
                  <c:v>-25.084171000000001</c:v>
                </c:pt>
                <c:pt idx="197">
                  <c:v>-27.170079999999999</c:v>
                </c:pt>
                <c:pt idx="198">
                  <c:v>-29.480596999999999</c:v>
                </c:pt>
                <c:pt idx="199">
                  <c:v>-30.608789000000002</c:v>
                </c:pt>
                <c:pt idx="200">
                  <c:v>-30.820226999999999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14-40A3-8FF3-7129B99B2001}"/>
            </c:ext>
          </c:extLst>
        </c:ser>
        <c:ser>
          <c:idx val="2"/>
          <c:order val="1"/>
          <c:tx>
            <c:strRef>
              <c:f>CLvsLO!$R$2</c:f>
              <c:strCache>
                <c:ptCount val="1"/>
                <c:pt idx="0">
                  <c:v>+13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CLvsLO!$R$5:$R$205</c:f>
              <c:numCache>
                <c:formatCode>General</c:formatCode>
                <c:ptCount val="201"/>
                <c:pt idx="0">
                  <c:v>-26.972201999999999</c:v>
                </c:pt>
                <c:pt idx="1">
                  <c:v>-25.128239000000001</c:v>
                </c:pt>
                <c:pt idx="2">
                  <c:v>-23.128803000000001</c:v>
                </c:pt>
                <c:pt idx="3">
                  <c:v>-20.808681</c:v>
                </c:pt>
                <c:pt idx="4">
                  <c:v>-19.682690000000001</c:v>
                </c:pt>
                <c:pt idx="5">
                  <c:v>-18.679676000000001</c:v>
                </c:pt>
                <c:pt idx="6">
                  <c:v>-17.470047000000001</c:v>
                </c:pt>
                <c:pt idx="7">
                  <c:v>-16.061509999999998</c:v>
                </c:pt>
                <c:pt idx="8">
                  <c:v>-14.886684000000001</c:v>
                </c:pt>
                <c:pt idx="9">
                  <c:v>-13.6374</c:v>
                </c:pt>
                <c:pt idx="10">
                  <c:v>-12.0207</c:v>
                </c:pt>
                <c:pt idx="11">
                  <c:v>-10.737927000000001</c:v>
                </c:pt>
                <c:pt idx="12">
                  <c:v>-9.6707745000000003</c:v>
                </c:pt>
                <c:pt idx="13">
                  <c:v>-8.6076306999999996</c:v>
                </c:pt>
                <c:pt idx="14">
                  <c:v>-7.8778385999999996</c:v>
                </c:pt>
                <c:pt idx="15">
                  <c:v>-7.6361413000000002</c:v>
                </c:pt>
                <c:pt idx="16">
                  <c:v>-7.5039005000000003</c:v>
                </c:pt>
                <c:pt idx="17">
                  <c:v>-7.5489807000000004</c:v>
                </c:pt>
                <c:pt idx="18">
                  <c:v>-7.7331494999999997</c:v>
                </c:pt>
                <c:pt idx="19">
                  <c:v>-7.9280704999999996</c:v>
                </c:pt>
                <c:pt idx="20">
                  <c:v>-8.1199721999999994</c:v>
                </c:pt>
                <c:pt idx="21">
                  <c:v>-8.3246135999999993</c:v>
                </c:pt>
                <c:pt idx="22">
                  <c:v>-8.4957294000000001</c:v>
                </c:pt>
                <c:pt idx="23">
                  <c:v>-8.5724630000000008</c:v>
                </c:pt>
                <c:pt idx="24">
                  <c:v>-8.6396761000000009</c:v>
                </c:pt>
                <c:pt idx="25">
                  <c:v>-8.6605205999999999</c:v>
                </c:pt>
                <c:pt idx="26">
                  <c:v>-8.6618738000000004</c:v>
                </c:pt>
                <c:pt idx="27">
                  <c:v>-8.6478471999999993</c:v>
                </c:pt>
                <c:pt idx="28">
                  <c:v>-8.6890383</c:v>
                </c:pt>
                <c:pt idx="29">
                  <c:v>-8.7090367999999998</c:v>
                </c:pt>
                <c:pt idx="30">
                  <c:v>-8.7110739000000006</c:v>
                </c:pt>
                <c:pt idx="31">
                  <c:v>-8.7140131000000007</c:v>
                </c:pt>
                <c:pt idx="32">
                  <c:v>-8.7040482000000008</c:v>
                </c:pt>
                <c:pt idx="33">
                  <c:v>-8.6792545000000008</c:v>
                </c:pt>
                <c:pt idx="34">
                  <c:v>-8.6535081999999992</c:v>
                </c:pt>
                <c:pt idx="35">
                  <c:v>-8.6074065999999991</c:v>
                </c:pt>
                <c:pt idx="36">
                  <c:v>-8.5503701999999997</c:v>
                </c:pt>
                <c:pt idx="37">
                  <c:v>-8.5169277000000001</c:v>
                </c:pt>
                <c:pt idx="38">
                  <c:v>-8.4710368999999996</c:v>
                </c:pt>
                <c:pt idx="39">
                  <c:v>-8.4180937</c:v>
                </c:pt>
                <c:pt idx="40">
                  <c:v>-8.3836984999999995</c:v>
                </c:pt>
                <c:pt idx="41">
                  <c:v>-8.3553771999999995</c:v>
                </c:pt>
                <c:pt idx="42">
                  <c:v>-8.3241776999999999</c:v>
                </c:pt>
                <c:pt idx="43">
                  <c:v>-8.3043709000000003</c:v>
                </c:pt>
                <c:pt idx="44">
                  <c:v>-8.2872076000000003</c:v>
                </c:pt>
                <c:pt idx="45">
                  <c:v>-8.2710170999999999</c:v>
                </c:pt>
                <c:pt idx="46">
                  <c:v>-8.2722931000000006</c:v>
                </c:pt>
                <c:pt idx="47">
                  <c:v>-8.2761344999999995</c:v>
                </c:pt>
                <c:pt idx="48">
                  <c:v>-8.2787065999999996</c:v>
                </c:pt>
                <c:pt idx="49">
                  <c:v>-8.3032798999999997</c:v>
                </c:pt>
                <c:pt idx="50">
                  <c:v>-8.3274965000000005</c:v>
                </c:pt>
                <c:pt idx="51">
                  <c:v>-8.3495273999999995</c:v>
                </c:pt>
                <c:pt idx="52">
                  <c:v>-8.3728274999999996</c:v>
                </c:pt>
                <c:pt idx="53">
                  <c:v>-8.3939351999999996</c:v>
                </c:pt>
                <c:pt idx="54">
                  <c:v>-8.4146233000000006</c:v>
                </c:pt>
                <c:pt idx="55">
                  <c:v>-8.4196004999999996</c:v>
                </c:pt>
                <c:pt idx="56">
                  <c:v>-8.4325199000000008</c:v>
                </c:pt>
                <c:pt idx="57">
                  <c:v>-8.4494094999999998</c:v>
                </c:pt>
                <c:pt idx="58">
                  <c:v>-8.4242430000000006</c:v>
                </c:pt>
                <c:pt idx="59">
                  <c:v>-8.4291210000000003</c:v>
                </c:pt>
                <c:pt idx="60">
                  <c:v>-8.4495850000000008</c:v>
                </c:pt>
                <c:pt idx="61">
                  <c:v>-8.4639778000000003</c:v>
                </c:pt>
                <c:pt idx="62">
                  <c:v>-8.4881449</c:v>
                </c:pt>
                <c:pt idx="63">
                  <c:v>-8.5490388999999993</c:v>
                </c:pt>
                <c:pt idx="64">
                  <c:v>-8.5745191999999992</c:v>
                </c:pt>
                <c:pt idx="65">
                  <c:v>-8.6067389999999993</c:v>
                </c:pt>
                <c:pt idx="66">
                  <c:v>-8.6484632000000001</c:v>
                </c:pt>
                <c:pt idx="67">
                  <c:v>-8.6873760000000004</c:v>
                </c:pt>
                <c:pt idx="68">
                  <c:v>-8.7662420000000001</c:v>
                </c:pt>
                <c:pt idx="69">
                  <c:v>-8.8472395000000006</c:v>
                </c:pt>
                <c:pt idx="70">
                  <c:v>-8.9198570000000004</c:v>
                </c:pt>
                <c:pt idx="71">
                  <c:v>-9.0133171000000001</c:v>
                </c:pt>
                <c:pt idx="72">
                  <c:v>-9.1141614999999998</c:v>
                </c:pt>
                <c:pt idx="73">
                  <c:v>-9.1806335000000008</c:v>
                </c:pt>
                <c:pt idx="74">
                  <c:v>-9.2387686000000002</c:v>
                </c:pt>
                <c:pt idx="75">
                  <c:v>-9.3150519999999997</c:v>
                </c:pt>
                <c:pt idx="76">
                  <c:v>-9.3688116000000008</c:v>
                </c:pt>
                <c:pt idx="77">
                  <c:v>-9.4029875000000001</c:v>
                </c:pt>
                <c:pt idx="78">
                  <c:v>-9.4434346999999992</c:v>
                </c:pt>
                <c:pt idx="79">
                  <c:v>-9.5030823000000009</c:v>
                </c:pt>
                <c:pt idx="80">
                  <c:v>-9.5570754999999998</c:v>
                </c:pt>
                <c:pt idx="81">
                  <c:v>-9.5923862</c:v>
                </c:pt>
                <c:pt idx="82">
                  <c:v>-9.6180161999999996</c:v>
                </c:pt>
                <c:pt idx="83">
                  <c:v>-9.6576242000000008</c:v>
                </c:pt>
                <c:pt idx="84">
                  <c:v>-9.6960134999999994</c:v>
                </c:pt>
                <c:pt idx="85">
                  <c:v>-9.7171745000000005</c:v>
                </c:pt>
                <c:pt idx="86">
                  <c:v>-9.7384596000000005</c:v>
                </c:pt>
                <c:pt idx="87">
                  <c:v>-9.7588042999999995</c:v>
                </c:pt>
                <c:pt idx="88">
                  <c:v>-9.7763919999999995</c:v>
                </c:pt>
                <c:pt idx="89">
                  <c:v>-9.7785472999999996</c:v>
                </c:pt>
                <c:pt idx="90">
                  <c:v>-9.7690964000000005</c:v>
                </c:pt>
                <c:pt idx="91">
                  <c:v>-9.7669744000000005</c:v>
                </c:pt>
                <c:pt idx="92">
                  <c:v>-9.7691935999999995</c:v>
                </c:pt>
                <c:pt idx="93">
                  <c:v>-9.7465762999999992</c:v>
                </c:pt>
                <c:pt idx="94">
                  <c:v>-9.7194958000000007</c:v>
                </c:pt>
                <c:pt idx="95">
                  <c:v>-9.7043075999999999</c:v>
                </c:pt>
                <c:pt idx="96">
                  <c:v>-9.6884955999999995</c:v>
                </c:pt>
                <c:pt idx="97">
                  <c:v>-9.6709318</c:v>
                </c:pt>
                <c:pt idx="98">
                  <c:v>-9.6704635999999997</c:v>
                </c:pt>
                <c:pt idx="99">
                  <c:v>-9.6741524000000005</c:v>
                </c:pt>
                <c:pt idx="100">
                  <c:v>-9.6763677999999995</c:v>
                </c:pt>
                <c:pt idx="101">
                  <c:v>-9.6728029000000006</c:v>
                </c:pt>
                <c:pt idx="102">
                  <c:v>-9.6924486000000005</c:v>
                </c:pt>
                <c:pt idx="103">
                  <c:v>-9.7031851000000007</c:v>
                </c:pt>
                <c:pt idx="104">
                  <c:v>-9.7063836999999999</c:v>
                </c:pt>
                <c:pt idx="105">
                  <c:v>-9.7134228</c:v>
                </c:pt>
                <c:pt idx="106">
                  <c:v>-9.7252769000000008</c:v>
                </c:pt>
                <c:pt idx="107">
                  <c:v>-9.7197093999999993</c:v>
                </c:pt>
                <c:pt idx="108">
                  <c:v>-9.7089137999999995</c:v>
                </c:pt>
                <c:pt idx="109">
                  <c:v>-9.6944932999999995</c:v>
                </c:pt>
                <c:pt idx="110">
                  <c:v>-9.6834086999999993</c:v>
                </c:pt>
                <c:pt idx="111">
                  <c:v>-9.6745547999999992</c:v>
                </c:pt>
                <c:pt idx="112">
                  <c:v>-9.6794653000000004</c:v>
                </c:pt>
                <c:pt idx="113">
                  <c:v>-9.6879120000000007</c:v>
                </c:pt>
                <c:pt idx="114">
                  <c:v>-9.6981620999999993</c:v>
                </c:pt>
                <c:pt idx="115">
                  <c:v>-9.7011222999999998</c:v>
                </c:pt>
                <c:pt idx="116">
                  <c:v>-9.6957445</c:v>
                </c:pt>
                <c:pt idx="117">
                  <c:v>-9.6795472999999994</c:v>
                </c:pt>
                <c:pt idx="118">
                  <c:v>-9.6803235999999995</c:v>
                </c:pt>
                <c:pt idx="119">
                  <c:v>-9.6701832000000003</c:v>
                </c:pt>
                <c:pt idx="120">
                  <c:v>-9.6717606000000007</c:v>
                </c:pt>
                <c:pt idx="121">
                  <c:v>-9.6790094</c:v>
                </c:pt>
                <c:pt idx="122">
                  <c:v>-9.6759386000000003</c:v>
                </c:pt>
                <c:pt idx="123">
                  <c:v>-9.6521339000000008</c:v>
                </c:pt>
                <c:pt idx="124">
                  <c:v>-9.6537514000000009</c:v>
                </c:pt>
                <c:pt idx="125">
                  <c:v>-9.6417751000000003</c:v>
                </c:pt>
                <c:pt idx="126">
                  <c:v>-9.6174029999999995</c:v>
                </c:pt>
                <c:pt idx="127">
                  <c:v>-9.5968827999999995</c:v>
                </c:pt>
                <c:pt idx="128">
                  <c:v>-9.5814219000000005</c:v>
                </c:pt>
                <c:pt idx="129">
                  <c:v>-9.5576115000000001</c:v>
                </c:pt>
                <c:pt idx="130">
                  <c:v>-9.5331974000000006</c:v>
                </c:pt>
                <c:pt idx="131">
                  <c:v>-9.5277499999999993</c:v>
                </c:pt>
                <c:pt idx="132">
                  <c:v>-9.5219622000000008</c:v>
                </c:pt>
                <c:pt idx="133">
                  <c:v>-9.5301275000000008</c:v>
                </c:pt>
                <c:pt idx="134">
                  <c:v>-9.5378714000000002</c:v>
                </c:pt>
                <c:pt idx="135">
                  <c:v>-9.5656490000000005</c:v>
                </c:pt>
                <c:pt idx="136">
                  <c:v>-9.5893239999999995</c:v>
                </c:pt>
                <c:pt idx="137">
                  <c:v>-9.6208829999999992</c:v>
                </c:pt>
                <c:pt idx="138">
                  <c:v>-9.6327619999999996</c:v>
                </c:pt>
                <c:pt idx="139">
                  <c:v>-9.6496552999999992</c:v>
                </c:pt>
                <c:pt idx="140">
                  <c:v>-9.6685400000000001</c:v>
                </c:pt>
                <c:pt idx="141">
                  <c:v>-9.7078495</c:v>
                </c:pt>
                <c:pt idx="142">
                  <c:v>-9.7318563000000005</c:v>
                </c:pt>
                <c:pt idx="143">
                  <c:v>-9.7599114999999994</c:v>
                </c:pt>
                <c:pt idx="144">
                  <c:v>-9.7845248999999992</c:v>
                </c:pt>
                <c:pt idx="145">
                  <c:v>-9.7966633000000005</c:v>
                </c:pt>
                <c:pt idx="146">
                  <c:v>-9.7989473</c:v>
                </c:pt>
                <c:pt idx="147">
                  <c:v>-9.8412485000000007</c:v>
                </c:pt>
                <c:pt idx="148">
                  <c:v>-9.9116879000000004</c:v>
                </c:pt>
                <c:pt idx="149">
                  <c:v>-9.9830637000000007</c:v>
                </c:pt>
                <c:pt idx="150">
                  <c:v>-10.062654</c:v>
                </c:pt>
                <c:pt idx="151">
                  <c:v>-10.150504</c:v>
                </c:pt>
                <c:pt idx="152">
                  <c:v>-10.21055</c:v>
                </c:pt>
                <c:pt idx="153">
                  <c:v>-10.265361</c:v>
                </c:pt>
                <c:pt idx="154">
                  <c:v>-10.302349</c:v>
                </c:pt>
                <c:pt idx="155">
                  <c:v>-10.317197999999999</c:v>
                </c:pt>
                <c:pt idx="156">
                  <c:v>-10.324408</c:v>
                </c:pt>
                <c:pt idx="157">
                  <c:v>-10.324857</c:v>
                </c:pt>
                <c:pt idx="158">
                  <c:v>-10.304411999999999</c:v>
                </c:pt>
                <c:pt idx="159">
                  <c:v>-10.292179000000001</c:v>
                </c:pt>
                <c:pt idx="160">
                  <c:v>-10.286104</c:v>
                </c:pt>
                <c:pt idx="161">
                  <c:v>-10.268649999999999</c:v>
                </c:pt>
                <c:pt idx="162">
                  <c:v>-10.262879999999999</c:v>
                </c:pt>
                <c:pt idx="163">
                  <c:v>-10.26798</c:v>
                </c:pt>
                <c:pt idx="164">
                  <c:v>-10.278967</c:v>
                </c:pt>
                <c:pt idx="165">
                  <c:v>-10.29701</c:v>
                </c:pt>
                <c:pt idx="166">
                  <c:v>-10.321126</c:v>
                </c:pt>
                <c:pt idx="167">
                  <c:v>-10.353116999999999</c:v>
                </c:pt>
                <c:pt idx="168">
                  <c:v>-10.381567</c:v>
                </c:pt>
                <c:pt idx="169">
                  <c:v>-10.422777999999999</c:v>
                </c:pt>
                <c:pt idx="170">
                  <c:v>-10.467370000000001</c:v>
                </c:pt>
                <c:pt idx="171">
                  <c:v>-10.527732</c:v>
                </c:pt>
                <c:pt idx="172">
                  <c:v>-10.599124</c:v>
                </c:pt>
                <c:pt idx="173">
                  <c:v>-10.675686000000001</c:v>
                </c:pt>
                <c:pt idx="174">
                  <c:v>-10.770842999999999</c:v>
                </c:pt>
                <c:pt idx="175">
                  <c:v>-10.888816</c:v>
                </c:pt>
                <c:pt idx="176">
                  <c:v>-11.056442000000001</c:v>
                </c:pt>
                <c:pt idx="177">
                  <c:v>-11.275433</c:v>
                </c:pt>
                <c:pt idx="178">
                  <c:v>-11.47161</c:v>
                </c:pt>
                <c:pt idx="179">
                  <c:v>-11.683513</c:v>
                </c:pt>
                <c:pt idx="180">
                  <c:v>-11.993218000000001</c:v>
                </c:pt>
                <c:pt idx="181">
                  <c:v>-12.390826000000001</c:v>
                </c:pt>
                <c:pt idx="182">
                  <c:v>-12.965318999999999</c:v>
                </c:pt>
                <c:pt idx="183">
                  <c:v>-13.884302</c:v>
                </c:pt>
                <c:pt idx="184">
                  <c:v>-14.724074999999999</c:v>
                </c:pt>
                <c:pt idx="185">
                  <c:v>-15.507281000000001</c:v>
                </c:pt>
                <c:pt idx="186">
                  <c:v>-16.694144999999999</c:v>
                </c:pt>
                <c:pt idx="187">
                  <c:v>-18.556114000000001</c:v>
                </c:pt>
                <c:pt idx="188">
                  <c:v>-20.461850999999999</c:v>
                </c:pt>
                <c:pt idx="189">
                  <c:v>-22.835519999999999</c:v>
                </c:pt>
                <c:pt idx="190">
                  <c:v>-25.340401</c:v>
                </c:pt>
                <c:pt idx="191">
                  <c:v>-28.036020000000001</c:v>
                </c:pt>
                <c:pt idx="192">
                  <c:v>-30.049927</c:v>
                </c:pt>
                <c:pt idx="193">
                  <c:v>-31.53614</c:v>
                </c:pt>
                <c:pt idx="194">
                  <c:v>-32.773505999999998</c:v>
                </c:pt>
                <c:pt idx="195">
                  <c:v>-33.786793000000003</c:v>
                </c:pt>
                <c:pt idx="196">
                  <c:v>-34.189895999999997</c:v>
                </c:pt>
                <c:pt idx="197">
                  <c:v>-34.179164999999998</c:v>
                </c:pt>
                <c:pt idx="198">
                  <c:v>-34.104702000000003</c:v>
                </c:pt>
                <c:pt idx="199">
                  <c:v>-33.843032999999998</c:v>
                </c:pt>
                <c:pt idx="200">
                  <c:v>-33.604140999999998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14-40A3-8FF3-7129B99B2001}"/>
            </c:ext>
          </c:extLst>
        </c:ser>
        <c:ser>
          <c:idx val="3"/>
          <c:order val="2"/>
          <c:tx>
            <c:strRef>
              <c:f>CLvsLO!$S$2</c:f>
              <c:strCache>
                <c:ptCount val="1"/>
                <c:pt idx="0">
                  <c:v>+11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CLvsLO!$P$5:$P$205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CLvsLO!$S$5:$S$205</c:f>
              <c:numCache>
                <c:formatCode>General</c:formatCode>
                <c:ptCount val="201"/>
                <c:pt idx="0">
                  <c:v>-50.189650999999998</c:v>
                </c:pt>
                <c:pt idx="1">
                  <c:v>-43.458916000000002</c:v>
                </c:pt>
                <c:pt idx="2">
                  <c:v>-35.676338000000001</c:v>
                </c:pt>
                <c:pt idx="3">
                  <c:v>-27.571688000000002</c:v>
                </c:pt>
                <c:pt idx="4">
                  <c:v>-24.482465999999999</c:v>
                </c:pt>
                <c:pt idx="5">
                  <c:v>-21.276413000000002</c:v>
                </c:pt>
                <c:pt idx="6">
                  <c:v>-19.103359000000001</c:v>
                </c:pt>
                <c:pt idx="7">
                  <c:v>-17.523685</c:v>
                </c:pt>
                <c:pt idx="8">
                  <c:v>-16.223772</c:v>
                </c:pt>
                <c:pt idx="9">
                  <c:v>-14.896931</c:v>
                </c:pt>
                <c:pt idx="10">
                  <c:v>-13.080785000000001</c:v>
                </c:pt>
                <c:pt idx="11">
                  <c:v>-11.622501</c:v>
                </c:pt>
                <c:pt idx="12">
                  <c:v>-10.461102</c:v>
                </c:pt>
                <c:pt idx="13">
                  <c:v>-9.2073584000000004</c:v>
                </c:pt>
                <c:pt idx="14">
                  <c:v>-8.3163327999999996</c:v>
                </c:pt>
                <c:pt idx="15">
                  <c:v>-8.0490788999999996</c:v>
                </c:pt>
                <c:pt idx="16">
                  <c:v>-7.8388933999999999</c:v>
                </c:pt>
                <c:pt idx="17">
                  <c:v>-7.8418368999999997</c:v>
                </c:pt>
                <c:pt idx="18">
                  <c:v>-8.0386504999999993</c:v>
                </c:pt>
                <c:pt idx="19">
                  <c:v>-8.2448931000000005</c:v>
                </c:pt>
                <c:pt idx="20">
                  <c:v>-8.4350710000000007</c:v>
                </c:pt>
                <c:pt idx="21">
                  <c:v>-8.6596688999999998</c:v>
                </c:pt>
                <c:pt idx="22">
                  <c:v>-8.8371352999999999</c:v>
                </c:pt>
                <c:pt idx="23">
                  <c:v>-8.9077911000000007</c:v>
                </c:pt>
                <c:pt idx="24">
                  <c:v>-8.9610815000000006</c:v>
                </c:pt>
                <c:pt idx="25">
                  <c:v>-8.9617176000000001</c:v>
                </c:pt>
                <c:pt idx="26">
                  <c:v>-8.9429502000000003</c:v>
                </c:pt>
                <c:pt idx="27">
                  <c:v>-8.9065609000000006</c:v>
                </c:pt>
                <c:pt idx="28">
                  <c:v>-8.9345502999999997</c:v>
                </c:pt>
                <c:pt idx="29">
                  <c:v>-8.9428558000000002</c:v>
                </c:pt>
                <c:pt idx="30">
                  <c:v>-8.9341439999999999</c:v>
                </c:pt>
                <c:pt idx="31">
                  <c:v>-8.9272384999999996</c:v>
                </c:pt>
                <c:pt idx="32">
                  <c:v>-8.9039555000000004</c:v>
                </c:pt>
                <c:pt idx="33">
                  <c:v>-8.8637648000000002</c:v>
                </c:pt>
                <c:pt idx="34">
                  <c:v>-8.8330935999999998</c:v>
                </c:pt>
                <c:pt idx="35">
                  <c:v>-8.7810001</c:v>
                </c:pt>
                <c:pt idx="36">
                  <c:v>-8.7188072000000005</c:v>
                </c:pt>
                <c:pt idx="37">
                  <c:v>-8.6862507000000004</c:v>
                </c:pt>
                <c:pt idx="38">
                  <c:v>-8.6479321000000002</c:v>
                </c:pt>
                <c:pt idx="39">
                  <c:v>-8.5942106000000003</c:v>
                </c:pt>
                <c:pt idx="40">
                  <c:v>-8.5652275000000007</c:v>
                </c:pt>
                <c:pt idx="41">
                  <c:v>-8.5466051000000007</c:v>
                </c:pt>
                <c:pt idx="42">
                  <c:v>-8.5296945999999991</c:v>
                </c:pt>
                <c:pt idx="43">
                  <c:v>-8.5132980000000007</c:v>
                </c:pt>
                <c:pt idx="44">
                  <c:v>-8.5131949999999996</c:v>
                </c:pt>
                <c:pt idx="45">
                  <c:v>-8.5209054999999996</c:v>
                </c:pt>
                <c:pt idx="46">
                  <c:v>-8.5427579999999992</c:v>
                </c:pt>
                <c:pt idx="47">
                  <c:v>-8.5660772000000005</c:v>
                </c:pt>
                <c:pt idx="48">
                  <c:v>-8.5895758000000004</c:v>
                </c:pt>
                <c:pt idx="49">
                  <c:v>-8.6209021000000003</c:v>
                </c:pt>
                <c:pt idx="50">
                  <c:v>-8.6364622000000004</c:v>
                </c:pt>
                <c:pt idx="51">
                  <c:v>-8.6511783999999992</c:v>
                </c:pt>
                <c:pt idx="52">
                  <c:v>-8.6544466</c:v>
                </c:pt>
                <c:pt idx="53">
                  <c:v>-8.6655560000000005</c:v>
                </c:pt>
                <c:pt idx="54">
                  <c:v>-8.6800270000000008</c:v>
                </c:pt>
                <c:pt idx="55">
                  <c:v>-8.6821307999999995</c:v>
                </c:pt>
                <c:pt idx="56">
                  <c:v>-8.6921549000000002</c:v>
                </c:pt>
                <c:pt idx="57">
                  <c:v>-8.7145433000000008</c:v>
                </c:pt>
                <c:pt idx="58">
                  <c:v>-8.7071857000000001</c:v>
                </c:pt>
                <c:pt idx="59">
                  <c:v>-8.7147503000000004</c:v>
                </c:pt>
                <c:pt idx="60">
                  <c:v>-8.7367573000000007</c:v>
                </c:pt>
                <c:pt idx="61">
                  <c:v>-8.7501000999999992</c:v>
                </c:pt>
                <c:pt idx="62">
                  <c:v>-8.7804059999999993</c:v>
                </c:pt>
                <c:pt idx="63">
                  <c:v>-8.8320293000000003</c:v>
                </c:pt>
                <c:pt idx="64">
                  <c:v>-8.8713932</c:v>
                </c:pt>
                <c:pt idx="65">
                  <c:v>-8.9258871000000006</c:v>
                </c:pt>
                <c:pt idx="66">
                  <c:v>-8.9935492999999997</c:v>
                </c:pt>
                <c:pt idx="67">
                  <c:v>-9.0481786999999994</c:v>
                </c:pt>
                <c:pt idx="68">
                  <c:v>-9.1463356000000005</c:v>
                </c:pt>
                <c:pt idx="69">
                  <c:v>-9.2465905999999993</c:v>
                </c:pt>
                <c:pt idx="70">
                  <c:v>-9.3319282999999995</c:v>
                </c:pt>
                <c:pt idx="71">
                  <c:v>-9.4261379000000005</c:v>
                </c:pt>
                <c:pt idx="72">
                  <c:v>-9.5251874999999995</c:v>
                </c:pt>
                <c:pt idx="73">
                  <c:v>-9.5919275000000006</c:v>
                </c:pt>
                <c:pt idx="74">
                  <c:v>-9.641921</c:v>
                </c:pt>
                <c:pt idx="75">
                  <c:v>-9.7096777000000003</c:v>
                </c:pt>
                <c:pt idx="76">
                  <c:v>-9.7617264000000006</c:v>
                </c:pt>
                <c:pt idx="77">
                  <c:v>-9.7978888000000008</c:v>
                </c:pt>
                <c:pt idx="78">
                  <c:v>-9.8386277999999994</c:v>
                </c:pt>
                <c:pt idx="79">
                  <c:v>-9.9011440000000004</c:v>
                </c:pt>
                <c:pt idx="80">
                  <c:v>-9.9597101000000006</c:v>
                </c:pt>
                <c:pt idx="81">
                  <c:v>-9.9948492000000009</c:v>
                </c:pt>
                <c:pt idx="82">
                  <c:v>-10.015268000000001</c:v>
                </c:pt>
                <c:pt idx="83">
                  <c:v>-10.047651</c:v>
                </c:pt>
                <c:pt idx="84">
                  <c:v>-10.069673999999999</c:v>
                </c:pt>
                <c:pt idx="85">
                  <c:v>-10.077253000000001</c:v>
                </c:pt>
                <c:pt idx="86">
                  <c:v>-10.086130000000001</c:v>
                </c:pt>
                <c:pt idx="87">
                  <c:v>-10.102873000000001</c:v>
                </c:pt>
                <c:pt idx="88">
                  <c:v>-10.112064</c:v>
                </c:pt>
                <c:pt idx="89">
                  <c:v>-10.117253</c:v>
                </c:pt>
                <c:pt idx="90">
                  <c:v>-10.101851999999999</c:v>
                </c:pt>
                <c:pt idx="91">
                  <c:v>-10.098732</c:v>
                </c:pt>
                <c:pt idx="92">
                  <c:v>-10.095587</c:v>
                </c:pt>
                <c:pt idx="93">
                  <c:v>-10.068206</c:v>
                </c:pt>
                <c:pt idx="94">
                  <c:v>-10.023426000000001</c:v>
                </c:pt>
                <c:pt idx="95">
                  <c:v>-9.9921407999999996</c:v>
                </c:pt>
                <c:pt idx="96">
                  <c:v>-9.9687222999999996</c:v>
                </c:pt>
                <c:pt idx="97">
                  <c:v>-9.9456234000000006</c:v>
                </c:pt>
                <c:pt idx="98">
                  <c:v>-9.9375123999999992</c:v>
                </c:pt>
                <c:pt idx="99">
                  <c:v>-9.9523010000000003</c:v>
                </c:pt>
                <c:pt idx="100">
                  <c:v>-9.9665937000000007</c:v>
                </c:pt>
                <c:pt idx="101">
                  <c:v>-9.9609746999999995</c:v>
                </c:pt>
                <c:pt idx="102">
                  <c:v>-9.9965066999999994</c:v>
                </c:pt>
                <c:pt idx="103">
                  <c:v>-10.029895</c:v>
                </c:pt>
                <c:pt idx="104">
                  <c:v>-10.032463999999999</c:v>
                </c:pt>
                <c:pt idx="105">
                  <c:v>-10.044072999999999</c:v>
                </c:pt>
                <c:pt idx="106">
                  <c:v>-10.071346999999999</c:v>
                </c:pt>
                <c:pt idx="107">
                  <c:v>-10.059561</c:v>
                </c:pt>
                <c:pt idx="108">
                  <c:v>-10.041790000000001</c:v>
                </c:pt>
                <c:pt idx="109">
                  <c:v>-10.048183999999999</c:v>
                </c:pt>
                <c:pt idx="110">
                  <c:v>-10.056414</c:v>
                </c:pt>
                <c:pt idx="111">
                  <c:v>-10.063639</c:v>
                </c:pt>
                <c:pt idx="112">
                  <c:v>-10.091286</c:v>
                </c:pt>
                <c:pt idx="113">
                  <c:v>-10.112344999999999</c:v>
                </c:pt>
                <c:pt idx="114">
                  <c:v>-10.131133</c:v>
                </c:pt>
                <c:pt idx="115">
                  <c:v>-10.145414000000001</c:v>
                </c:pt>
                <c:pt idx="116">
                  <c:v>-10.14016</c:v>
                </c:pt>
                <c:pt idx="117">
                  <c:v>-10.114756</c:v>
                </c:pt>
                <c:pt idx="118">
                  <c:v>-10.124414</c:v>
                </c:pt>
                <c:pt idx="119">
                  <c:v>-10.102601999999999</c:v>
                </c:pt>
                <c:pt idx="120">
                  <c:v>-10.079611999999999</c:v>
                </c:pt>
                <c:pt idx="121">
                  <c:v>-10.086577999999999</c:v>
                </c:pt>
                <c:pt idx="122">
                  <c:v>-10.083607000000001</c:v>
                </c:pt>
                <c:pt idx="123">
                  <c:v>-10.040412999999999</c:v>
                </c:pt>
                <c:pt idx="124">
                  <c:v>-10.038012</c:v>
                </c:pt>
                <c:pt idx="125">
                  <c:v>-10.027843000000001</c:v>
                </c:pt>
                <c:pt idx="126">
                  <c:v>-9.9829836000000007</c:v>
                </c:pt>
                <c:pt idx="127">
                  <c:v>-9.9587716999999998</c:v>
                </c:pt>
                <c:pt idx="128">
                  <c:v>-9.9454670000000007</c:v>
                </c:pt>
                <c:pt idx="129">
                  <c:v>-9.9026002999999996</c:v>
                </c:pt>
                <c:pt idx="130">
                  <c:v>-9.8705052999999996</c:v>
                </c:pt>
                <c:pt idx="131">
                  <c:v>-9.8684882999999992</c:v>
                </c:pt>
                <c:pt idx="132">
                  <c:v>-9.8498830999999996</c:v>
                </c:pt>
                <c:pt idx="133">
                  <c:v>-9.8531656000000005</c:v>
                </c:pt>
                <c:pt idx="134">
                  <c:v>-9.8766966000000007</c:v>
                </c:pt>
                <c:pt idx="135">
                  <c:v>-9.9020176000000006</c:v>
                </c:pt>
                <c:pt idx="136">
                  <c:v>-9.9294671999999995</c:v>
                </c:pt>
                <c:pt idx="137">
                  <c:v>-9.9800681999999998</c:v>
                </c:pt>
                <c:pt idx="138">
                  <c:v>-9.9877052000000006</c:v>
                </c:pt>
                <c:pt idx="139">
                  <c:v>-9.9970035999999993</c:v>
                </c:pt>
                <c:pt idx="140">
                  <c:v>-10.031589</c:v>
                </c:pt>
                <c:pt idx="141">
                  <c:v>-10.073632</c:v>
                </c:pt>
                <c:pt idx="142">
                  <c:v>-10.081357000000001</c:v>
                </c:pt>
                <c:pt idx="143">
                  <c:v>-10.118600000000001</c:v>
                </c:pt>
                <c:pt idx="144">
                  <c:v>-10.144104</c:v>
                </c:pt>
                <c:pt idx="145">
                  <c:v>-10.141419000000001</c:v>
                </c:pt>
                <c:pt idx="146">
                  <c:v>-10.140142000000001</c:v>
                </c:pt>
                <c:pt idx="147">
                  <c:v>-10.190594000000001</c:v>
                </c:pt>
                <c:pt idx="148">
                  <c:v>-10.257505</c:v>
                </c:pt>
                <c:pt idx="149">
                  <c:v>-10.336062999999999</c:v>
                </c:pt>
                <c:pt idx="150">
                  <c:v>-10.431010000000001</c:v>
                </c:pt>
                <c:pt idx="151">
                  <c:v>-10.520372999999999</c:v>
                </c:pt>
                <c:pt idx="152">
                  <c:v>-10.590590000000001</c:v>
                </c:pt>
                <c:pt idx="153">
                  <c:v>-10.651389</c:v>
                </c:pt>
                <c:pt idx="154">
                  <c:v>-10.685309</c:v>
                </c:pt>
                <c:pt idx="155">
                  <c:v>-10.699139000000001</c:v>
                </c:pt>
                <c:pt idx="156">
                  <c:v>-10.709648</c:v>
                </c:pt>
                <c:pt idx="157">
                  <c:v>-10.696773</c:v>
                </c:pt>
                <c:pt idx="158">
                  <c:v>-10.673019</c:v>
                </c:pt>
                <c:pt idx="159">
                  <c:v>-10.661312000000001</c:v>
                </c:pt>
                <c:pt idx="160">
                  <c:v>-10.637926999999999</c:v>
                </c:pt>
                <c:pt idx="161">
                  <c:v>-10.608029</c:v>
                </c:pt>
                <c:pt idx="162">
                  <c:v>-10.598718</c:v>
                </c:pt>
                <c:pt idx="163">
                  <c:v>-10.587831</c:v>
                </c:pt>
                <c:pt idx="164">
                  <c:v>-10.594666</c:v>
                </c:pt>
                <c:pt idx="165">
                  <c:v>-10.620735</c:v>
                </c:pt>
                <c:pt idx="166">
                  <c:v>-10.66137</c:v>
                </c:pt>
                <c:pt idx="167">
                  <c:v>-10.719785</c:v>
                </c:pt>
                <c:pt idx="168">
                  <c:v>-10.791805</c:v>
                </c:pt>
                <c:pt idx="169">
                  <c:v>-10.882455</c:v>
                </c:pt>
                <c:pt idx="170">
                  <c:v>-11.020712</c:v>
                </c:pt>
                <c:pt idx="171">
                  <c:v>-11.210725999999999</c:v>
                </c:pt>
                <c:pt idx="172">
                  <c:v>-11.459409000000001</c:v>
                </c:pt>
                <c:pt idx="173">
                  <c:v>-11.763131</c:v>
                </c:pt>
                <c:pt idx="174">
                  <c:v>-12.025150999999999</c:v>
                </c:pt>
                <c:pt idx="175">
                  <c:v>-12.380566</c:v>
                </c:pt>
                <c:pt idx="176">
                  <c:v>-13.318237999999999</c:v>
                </c:pt>
                <c:pt idx="177">
                  <c:v>-14.594598</c:v>
                </c:pt>
                <c:pt idx="178">
                  <c:v>-15.562051</c:v>
                </c:pt>
                <c:pt idx="179">
                  <c:v>-16.620387999999998</c:v>
                </c:pt>
                <c:pt idx="180">
                  <c:v>-18.439927999999998</c:v>
                </c:pt>
                <c:pt idx="181">
                  <c:v>-20.329546000000001</c:v>
                </c:pt>
                <c:pt idx="182">
                  <c:v>-22.419291000000001</c:v>
                </c:pt>
                <c:pt idx="183">
                  <c:v>-25.450310000000002</c:v>
                </c:pt>
                <c:pt idx="184">
                  <c:v>-28.223291</c:v>
                </c:pt>
                <c:pt idx="185">
                  <c:v>-30.133402</c:v>
                </c:pt>
                <c:pt idx="186">
                  <c:v>-31.778286000000001</c:v>
                </c:pt>
                <c:pt idx="187">
                  <c:v>-32.962769000000002</c:v>
                </c:pt>
                <c:pt idx="188">
                  <c:v>-33.473793000000001</c:v>
                </c:pt>
                <c:pt idx="189">
                  <c:v>-34.199328999999999</c:v>
                </c:pt>
                <c:pt idx="190">
                  <c:v>-34.893023999999997</c:v>
                </c:pt>
                <c:pt idx="191">
                  <c:v>-35.14875</c:v>
                </c:pt>
                <c:pt idx="192">
                  <c:v>-35.539619000000002</c:v>
                </c:pt>
                <c:pt idx="193">
                  <c:v>-35.702316000000003</c:v>
                </c:pt>
                <c:pt idx="194">
                  <c:v>-35.956947</c:v>
                </c:pt>
                <c:pt idx="195">
                  <c:v>-36.130527000000001</c:v>
                </c:pt>
                <c:pt idx="196">
                  <c:v>-36.439937999999998</c:v>
                </c:pt>
                <c:pt idx="197">
                  <c:v>-36.284602999999997</c:v>
                </c:pt>
                <c:pt idx="198">
                  <c:v>-36.171928000000001</c:v>
                </c:pt>
                <c:pt idx="199">
                  <c:v>-35.931716999999999</c:v>
                </c:pt>
                <c:pt idx="200">
                  <c:v>-35.760216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14-40A3-8FF3-7129B99B2001}"/>
            </c:ext>
          </c:extLst>
        </c:ser>
        <c:ser>
          <c:idx val="5"/>
          <c:order val="5"/>
          <c:tx>
            <c:strRef>
              <c:f>CLvsLO!$T$2</c:f>
              <c:strCache>
                <c:ptCount val="1"/>
                <c:pt idx="0">
                  <c:v>+9 dBm</c:v>
                </c:pt>
              </c:strCache>
            </c:strRef>
          </c:tx>
          <c:spPr>
            <a:ln cap="rnd"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CLvsLO!$T$5:$T$205</c:f>
              <c:numCache>
                <c:formatCode>General</c:formatCode>
                <c:ptCount val="201"/>
                <c:pt idx="0">
                  <c:v>-59.70158</c:v>
                </c:pt>
                <c:pt idx="1">
                  <c:v>-54.275928</c:v>
                </c:pt>
                <c:pt idx="2">
                  <c:v>-46.107379999999999</c:v>
                </c:pt>
                <c:pt idx="3">
                  <c:v>-37.242103999999998</c:v>
                </c:pt>
                <c:pt idx="4">
                  <c:v>-31.124345999999999</c:v>
                </c:pt>
                <c:pt idx="5">
                  <c:v>-24.927391</c:v>
                </c:pt>
                <c:pt idx="6">
                  <c:v>-20.665241000000002</c:v>
                </c:pt>
                <c:pt idx="7">
                  <c:v>-18.607980999999999</c:v>
                </c:pt>
                <c:pt idx="8">
                  <c:v>-17.202304999999999</c:v>
                </c:pt>
                <c:pt idx="9">
                  <c:v>-15.764853</c:v>
                </c:pt>
                <c:pt idx="10">
                  <c:v>-13.843439</c:v>
                </c:pt>
                <c:pt idx="11">
                  <c:v>-12.240895999999999</c:v>
                </c:pt>
                <c:pt idx="12">
                  <c:v>-11.004756</c:v>
                </c:pt>
                <c:pt idx="13">
                  <c:v>-9.6396750999999998</c:v>
                </c:pt>
                <c:pt idx="14">
                  <c:v>-8.6432485999999997</c:v>
                </c:pt>
                <c:pt idx="15">
                  <c:v>-8.3454981000000004</c:v>
                </c:pt>
                <c:pt idx="16">
                  <c:v>-8.0786581000000002</c:v>
                </c:pt>
                <c:pt idx="17">
                  <c:v>-8.0373877999999994</c:v>
                </c:pt>
                <c:pt idx="18">
                  <c:v>-8.2270050000000001</c:v>
                </c:pt>
                <c:pt idx="19">
                  <c:v>-8.4338207000000001</c:v>
                </c:pt>
                <c:pt idx="20">
                  <c:v>-8.6157836999999997</c:v>
                </c:pt>
                <c:pt idx="21">
                  <c:v>-8.8382243999999996</c:v>
                </c:pt>
                <c:pt idx="22">
                  <c:v>-9.0091944000000002</c:v>
                </c:pt>
                <c:pt idx="23">
                  <c:v>-9.0742531</c:v>
                </c:pt>
                <c:pt idx="24">
                  <c:v>-9.1164398000000002</c:v>
                </c:pt>
                <c:pt idx="25">
                  <c:v>-9.1098146</c:v>
                </c:pt>
                <c:pt idx="26">
                  <c:v>-9.0890312000000009</c:v>
                </c:pt>
                <c:pt idx="27">
                  <c:v>-9.0506115000000005</c:v>
                </c:pt>
                <c:pt idx="28">
                  <c:v>-9.0810660999999993</c:v>
                </c:pt>
                <c:pt idx="29">
                  <c:v>-9.0850753999999991</c:v>
                </c:pt>
                <c:pt idx="30">
                  <c:v>-9.0777903000000002</c:v>
                </c:pt>
                <c:pt idx="31">
                  <c:v>-9.0705509000000006</c:v>
                </c:pt>
                <c:pt idx="32">
                  <c:v>-9.0417223</c:v>
                </c:pt>
                <c:pt idx="33">
                  <c:v>-8.9937620000000003</c:v>
                </c:pt>
                <c:pt idx="34">
                  <c:v>-8.9636793000000008</c:v>
                </c:pt>
                <c:pt idx="35">
                  <c:v>-8.9104118000000003</c:v>
                </c:pt>
                <c:pt idx="36">
                  <c:v>-8.8433236999999991</c:v>
                </c:pt>
                <c:pt idx="37">
                  <c:v>-8.8153915000000005</c:v>
                </c:pt>
                <c:pt idx="38">
                  <c:v>-8.7875365999999993</c:v>
                </c:pt>
                <c:pt idx="39">
                  <c:v>-8.7413405999999991</c:v>
                </c:pt>
                <c:pt idx="40">
                  <c:v>-8.7218981000000007</c:v>
                </c:pt>
                <c:pt idx="41">
                  <c:v>-8.7170448</c:v>
                </c:pt>
                <c:pt idx="42">
                  <c:v>-8.7126245000000004</c:v>
                </c:pt>
                <c:pt idx="43">
                  <c:v>-8.705864</c:v>
                </c:pt>
                <c:pt idx="44">
                  <c:v>-8.7196007000000009</c:v>
                </c:pt>
                <c:pt idx="45">
                  <c:v>-8.7458714999999998</c:v>
                </c:pt>
                <c:pt idx="46">
                  <c:v>-8.7799530000000008</c:v>
                </c:pt>
                <c:pt idx="47">
                  <c:v>-8.8119029999999992</c:v>
                </c:pt>
                <c:pt idx="48">
                  <c:v>-8.8335904999999997</c:v>
                </c:pt>
                <c:pt idx="49">
                  <c:v>-8.8548279000000001</c:v>
                </c:pt>
                <c:pt idx="50">
                  <c:v>-8.8564624999999992</c:v>
                </c:pt>
                <c:pt idx="51">
                  <c:v>-8.8598908999999999</c:v>
                </c:pt>
                <c:pt idx="52">
                  <c:v>-8.8561192000000002</c:v>
                </c:pt>
                <c:pt idx="53">
                  <c:v>-8.8651914999999999</c:v>
                </c:pt>
                <c:pt idx="54">
                  <c:v>-8.8829422000000005</c:v>
                </c:pt>
                <c:pt idx="55">
                  <c:v>-8.8816605000000006</c:v>
                </c:pt>
                <c:pt idx="56">
                  <c:v>-8.8960475999999993</c:v>
                </c:pt>
                <c:pt idx="57">
                  <c:v>-8.9195212999999995</c:v>
                </c:pt>
                <c:pt idx="58">
                  <c:v>-8.9361849000000007</c:v>
                </c:pt>
                <c:pt idx="59">
                  <c:v>-8.9455031999999992</c:v>
                </c:pt>
                <c:pt idx="60">
                  <c:v>-8.9701357000000002</c:v>
                </c:pt>
                <c:pt idx="61">
                  <c:v>-8.9763794000000008</c:v>
                </c:pt>
                <c:pt idx="62">
                  <c:v>-9.0103215999999993</c:v>
                </c:pt>
                <c:pt idx="63">
                  <c:v>-9.0484285</c:v>
                </c:pt>
                <c:pt idx="64">
                  <c:v>-9.0923099999999994</c:v>
                </c:pt>
                <c:pt idx="65">
                  <c:v>-9.1567822000000003</c:v>
                </c:pt>
                <c:pt idx="66">
                  <c:v>-9.2443047000000007</c:v>
                </c:pt>
                <c:pt idx="67">
                  <c:v>-9.3046626999999997</c:v>
                </c:pt>
                <c:pt idx="68">
                  <c:v>-9.4093245999999997</c:v>
                </c:pt>
                <c:pt idx="69">
                  <c:v>-9.5288629999999994</c:v>
                </c:pt>
                <c:pt idx="70">
                  <c:v>-9.6240071999999994</c:v>
                </c:pt>
                <c:pt idx="71">
                  <c:v>-9.7156649000000002</c:v>
                </c:pt>
                <c:pt idx="72">
                  <c:v>-9.8211583999999998</c:v>
                </c:pt>
                <c:pt idx="73">
                  <c:v>-9.8876866999999997</c:v>
                </c:pt>
                <c:pt idx="74">
                  <c:v>-9.9294252000000007</c:v>
                </c:pt>
                <c:pt idx="75">
                  <c:v>-9.9966974000000004</c:v>
                </c:pt>
                <c:pt idx="76">
                  <c:v>-10.051685000000001</c:v>
                </c:pt>
                <c:pt idx="77">
                  <c:v>-10.086709000000001</c:v>
                </c:pt>
                <c:pt idx="78">
                  <c:v>-10.127255</c:v>
                </c:pt>
                <c:pt idx="79">
                  <c:v>-10.188427000000001</c:v>
                </c:pt>
                <c:pt idx="80">
                  <c:v>-10.242742</c:v>
                </c:pt>
                <c:pt idx="81">
                  <c:v>-10.277234</c:v>
                </c:pt>
                <c:pt idx="82">
                  <c:v>-10.289947</c:v>
                </c:pt>
                <c:pt idx="83">
                  <c:v>-10.316058999999999</c:v>
                </c:pt>
                <c:pt idx="84">
                  <c:v>-10.332545</c:v>
                </c:pt>
                <c:pt idx="85">
                  <c:v>-10.337459000000001</c:v>
                </c:pt>
                <c:pt idx="86">
                  <c:v>-10.344065000000001</c:v>
                </c:pt>
                <c:pt idx="87">
                  <c:v>-10.366225999999999</c:v>
                </c:pt>
                <c:pt idx="88">
                  <c:v>-10.376122000000001</c:v>
                </c:pt>
                <c:pt idx="89">
                  <c:v>-10.383215999999999</c:v>
                </c:pt>
                <c:pt idx="90">
                  <c:v>-10.378238</c:v>
                </c:pt>
                <c:pt idx="91">
                  <c:v>-10.383549</c:v>
                </c:pt>
                <c:pt idx="92">
                  <c:v>-10.379669</c:v>
                </c:pt>
                <c:pt idx="93">
                  <c:v>-10.356109</c:v>
                </c:pt>
                <c:pt idx="94">
                  <c:v>-10.309547999999999</c:v>
                </c:pt>
                <c:pt idx="95">
                  <c:v>-10.264144999999999</c:v>
                </c:pt>
                <c:pt idx="96">
                  <c:v>-10.235328000000001</c:v>
                </c:pt>
                <c:pt idx="97">
                  <c:v>-10.219611</c:v>
                </c:pt>
                <c:pt idx="98">
                  <c:v>-10.210701</c:v>
                </c:pt>
                <c:pt idx="99">
                  <c:v>-10.233790000000001</c:v>
                </c:pt>
                <c:pt idx="100">
                  <c:v>-10.256506</c:v>
                </c:pt>
                <c:pt idx="101">
                  <c:v>-10.249256000000001</c:v>
                </c:pt>
                <c:pt idx="102">
                  <c:v>-10.281943</c:v>
                </c:pt>
                <c:pt idx="103">
                  <c:v>-10.324647000000001</c:v>
                </c:pt>
                <c:pt idx="104">
                  <c:v>-10.323956000000001</c:v>
                </c:pt>
                <c:pt idx="105">
                  <c:v>-10.333546</c:v>
                </c:pt>
                <c:pt idx="106">
                  <c:v>-10.370994</c:v>
                </c:pt>
                <c:pt idx="107">
                  <c:v>-10.361691</c:v>
                </c:pt>
                <c:pt idx="108">
                  <c:v>-10.344606000000001</c:v>
                </c:pt>
                <c:pt idx="109">
                  <c:v>-10.363875</c:v>
                </c:pt>
                <c:pt idx="110">
                  <c:v>-10.385346999999999</c:v>
                </c:pt>
                <c:pt idx="111">
                  <c:v>-10.395061</c:v>
                </c:pt>
                <c:pt idx="112">
                  <c:v>-10.424861</c:v>
                </c:pt>
                <c:pt idx="113">
                  <c:v>-10.443702</c:v>
                </c:pt>
                <c:pt idx="114">
                  <c:v>-10.458446</c:v>
                </c:pt>
                <c:pt idx="115">
                  <c:v>-10.475989</c:v>
                </c:pt>
                <c:pt idx="116">
                  <c:v>-10.460801</c:v>
                </c:pt>
                <c:pt idx="117">
                  <c:v>-10.433811</c:v>
                </c:pt>
                <c:pt idx="118">
                  <c:v>-10.460044</c:v>
                </c:pt>
                <c:pt idx="119">
                  <c:v>-10.432945</c:v>
                </c:pt>
                <c:pt idx="120">
                  <c:v>-10.389398999999999</c:v>
                </c:pt>
                <c:pt idx="121">
                  <c:v>-10.418649</c:v>
                </c:pt>
                <c:pt idx="122">
                  <c:v>-10.426525</c:v>
                </c:pt>
                <c:pt idx="123">
                  <c:v>-10.359244</c:v>
                </c:pt>
                <c:pt idx="124">
                  <c:v>-10.367063999999999</c:v>
                </c:pt>
                <c:pt idx="125">
                  <c:v>-10.369725000000001</c:v>
                </c:pt>
                <c:pt idx="126">
                  <c:v>-10.301512000000001</c:v>
                </c:pt>
                <c:pt idx="127">
                  <c:v>-10.273745999999999</c:v>
                </c:pt>
                <c:pt idx="128">
                  <c:v>-10.277870999999999</c:v>
                </c:pt>
                <c:pt idx="129">
                  <c:v>-10.217409</c:v>
                </c:pt>
                <c:pt idx="130">
                  <c:v>-10.177763000000001</c:v>
                </c:pt>
                <c:pt idx="131">
                  <c:v>-10.183108000000001</c:v>
                </c:pt>
                <c:pt idx="132">
                  <c:v>-10.152336</c:v>
                </c:pt>
                <c:pt idx="133">
                  <c:v>-10.147361999999999</c:v>
                </c:pt>
                <c:pt idx="134">
                  <c:v>-10.182585</c:v>
                </c:pt>
                <c:pt idx="135">
                  <c:v>-10.207264</c:v>
                </c:pt>
                <c:pt idx="136">
                  <c:v>-10.235519</c:v>
                </c:pt>
                <c:pt idx="137">
                  <c:v>-10.304681</c:v>
                </c:pt>
                <c:pt idx="138">
                  <c:v>-10.302417999999999</c:v>
                </c:pt>
                <c:pt idx="139">
                  <c:v>-10.298470999999999</c:v>
                </c:pt>
                <c:pt idx="140">
                  <c:v>-10.345064000000001</c:v>
                </c:pt>
                <c:pt idx="141">
                  <c:v>-10.383029000000001</c:v>
                </c:pt>
                <c:pt idx="142">
                  <c:v>-10.370107000000001</c:v>
                </c:pt>
                <c:pt idx="143">
                  <c:v>-10.410435</c:v>
                </c:pt>
                <c:pt idx="144">
                  <c:v>-10.437486</c:v>
                </c:pt>
                <c:pt idx="145">
                  <c:v>-10.415022</c:v>
                </c:pt>
                <c:pt idx="146">
                  <c:v>-10.409786</c:v>
                </c:pt>
                <c:pt idx="147">
                  <c:v>-10.463708</c:v>
                </c:pt>
                <c:pt idx="148">
                  <c:v>-10.529859</c:v>
                </c:pt>
                <c:pt idx="149">
                  <c:v>-10.61866</c:v>
                </c:pt>
                <c:pt idx="150">
                  <c:v>-10.722792</c:v>
                </c:pt>
                <c:pt idx="151">
                  <c:v>-10.817555</c:v>
                </c:pt>
                <c:pt idx="152">
                  <c:v>-10.894080000000001</c:v>
                </c:pt>
                <c:pt idx="153">
                  <c:v>-10.960504999999999</c:v>
                </c:pt>
                <c:pt idx="154">
                  <c:v>-10.988011999999999</c:v>
                </c:pt>
                <c:pt idx="155">
                  <c:v>-11.011793000000001</c:v>
                </c:pt>
                <c:pt idx="156">
                  <c:v>-11.028896</c:v>
                </c:pt>
                <c:pt idx="157">
                  <c:v>-11.012582</c:v>
                </c:pt>
                <c:pt idx="158">
                  <c:v>-10.993451</c:v>
                </c:pt>
                <c:pt idx="159">
                  <c:v>-10.997547000000001</c:v>
                </c:pt>
                <c:pt idx="160">
                  <c:v>-10.970286</c:v>
                </c:pt>
                <c:pt idx="161">
                  <c:v>-10.947756</c:v>
                </c:pt>
                <c:pt idx="162">
                  <c:v>-10.963704</c:v>
                </c:pt>
                <c:pt idx="163">
                  <c:v>-10.973653000000001</c:v>
                </c:pt>
                <c:pt idx="164">
                  <c:v>-11.012993</c:v>
                </c:pt>
                <c:pt idx="165">
                  <c:v>-11.105302</c:v>
                </c:pt>
                <c:pt idx="166">
                  <c:v>-11.216754</c:v>
                </c:pt>
                <c:pt idx="167">
                  <c:v>-11.373606000000001</c:v>
                </c:pt>
                <c:pt idx="168">
                  <c:v>-11.571115000000001</c:v>
                </c:pt>
                <c:pt idx="169">
                  <c:v>-11.788126999999999</c:v>
                </c:pt>
                <c:pt idx="170">
                  <c:v>-12.127205</c:v>
                </c:pt>
                <c:pt idx="171">
                  <c:v>-12.653102000000001</c:v>
                </c:pt>
                <c:pt idx="172">
                  <c:v>-13.384671000000001</c:v>
                </c:pt>
                <c:pt idx="173">
                  <c:v>-14.29387</c:v>
                </c:pt>
                <c:pt idx="174">
                  <c:v>-15.025719</c:v>
                </c:pt>
                <c:pt idx="175">
                  <c:v>-15.99625</c:v>
                </c:pt>
                <c:pt idx="176">
                  <c:v>-18.182200999999999</c:v>
                </c:pt>
                <c:pt idx="177">
                  <c:v>-20.734044999999998</c:v>
                </c:pt>
                <c:pt idx="178">
                  <c:v>-22.759271999999999</c:v>
                </c:pt>
                <c:pt idx="179">
                  <c:v>-24.900587000000002</c:v>
                </c:pt>
                <c:pt idx="180">
                  <c:v>-27.670431000000001</c:v>
                </c:pt>
                <c:pt idx="181">
                  <c:v>-29.555622</c:v>
                </c:pt>
                <c:pt idx="182">
                  <c:v>-30.889928999999999</c:v>
                </c:pt>
                <c:pt idx="183">
                  <c:v>-32.714129999999997</c:v>
                </c:pt>
                <c:pt idx="184">
                  <c:v>-34.420383000000001</c:v>
                </c:pt>
                <c:pt idx="185">
                  <c:v>-35.087448000000002</c:v>
                </c:pt>
                <c:pt idx="186">
                  <c:v>-35.304671999999997</c:v>
                </c:pt>
                <c:pt idx="187">
                  <c:v>-35.521656</c:v>
                </c:pt>
                <c:pt idx="188">
                  <c:v>-35.591330999999997</c:v>
                </c:pt>
                <c:pt idx="189">
                  <c:v>-35.83963</c:v>
                </c:pt>
                <c:pt idx="190">
                  <c:v>-36.11356</c:v>
                </c:pt>
                <c:pt idx="191">
                  <c:v>-36.312199</c:v>
                </c:pt>
                <c:pt idx="192">
                  <c:v>-36.702686</c:v>
                </c:pt>
                <c:pt idx="193">
                  <c:v>-36.798282999999998</c:v>
                </c:pt>
                <c:pt idx="194">
                  <c:v>-37.064422999999998</c:v>
                </c:pt>
                <c:pt idx="195">
                  <c:v>-37.237761999999996</c:v>
                </c:pt>
                <c:pt idx="196">
                  <c:v>-37.520888999999997</c:v>
                </c:pt>
                <c:pt idx="197">
                  <c:v>-37.378407000000003</c:v>
                </c:pt>
                <c:pt idx="198">
                  <c:v>-37.267513000000001</c:v>
                </c:pt>
                <c:pt idx="199">
                  <c:v>-36.936580999999997</c:v>
                </c:pt>
                <c:pt idx="200">
                  <c:v>-36.691882999999997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14-40A3-8FF3-7129B99B2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88"/>
        <c:axId val="116071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3"/>
                <c:tx>
                  <c:strRef>
                    <c:extLst>
                      <c:ext uri="{02D57815-91ED-43cb-92C2-25804820EDAC}">
                        <c15:formulaRef>
                          <c15:sqref>CLvsLO!$U$2</c15:sqref>
                        </c15:formulaRef>
                      </c:ext>
                    </c:extLst>
                    <c:strCache>
                      <c:ptCount val="1"/>
                      <c:pt idx="0">
                        <c:v>+9 dBm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CLvsLO!$P$5:$P$205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2</c:v>
                      </c:pt>
                      <c:pt idx="1">
                        <c:v>2.0699999999999998</c:v>
                      </c:pt>
                      <c:pt idx="2">
                        <c:v>2.14</c:v>
                      </c:pt>
                      <c:pt idx="3">
                        <c:v>2.21</c:v>
                      </c:pt>
                      <c:pt idx="4">
                        <c:v>2.2799999999999998</c:v>
                      </c:pt>
                      <c:pt idx="5">
                        <c:v>2.35</c:v>
                      </c:pt>
                      <c:pt idx="6">
                        <c:v>2.42</c:v>
                      </c:pt>
                      <c:pt idx="7">
                        <c:v>2.4900000000000002</c:v>
                      </c:pt>
                      <c:pt idx="8">
                        <c:v>2.56</c:v>
                      </c:pt>
                      <c:pt idx="9">
                        <c:v>2.63</c:v>
                      </c:pt>
                      <c:pt idx="10">
                        <c:v>2.7</c:v>
                      </c:pt>
                      <c:pt idx="11">
                        <c:v>2.77</c:v>
                      </c:pt>
                      <c:pt idx="12">
                        <c:v>2.84</c:v>
                      </c:pt>
                      <c:pt idx="13">
                        <c:v>2.91</c:v>
                      </c:pt>
                      <c:pt idx="14">
                        <c:v>2.98</c:v>
                      </c:pt>
                      <c:pt idx="15">
                        <c:v>3.05</c:v>
                      </c:pt>
                      <c:pt idx="16">
                        <c:v>3.12</c:v>
                      </c:pt>
                      <c:pt idx="17">
                        <c:v>3.19</c:v>
                      </c:pt>
                      <c:pt idx="18">
                        <c:v>3.26</c:v>
                      </c:pt>
                      <c:pt idx="19">
                        <c:v>3.33</c:v>
                      </c:pt>
                      <c:pt idx="20">
                        <c:v>3.4</c:v>
                      </c:pt>
                      <c:pt idx="21">
                        <c:v>3.47</c:v>
                      </c:pt>
                      <c:pt idx="22">
                        <c:v>3.54</c:v>
                      </c:pt>
                      <c:pt idx="23">
                        <c:v>3.61</c:v>
                      </c:pt>
                      <c:pt idx="24">
                        <c:v>3.68</c:v>
                      </c:pt>
                      <c:pt idx="25">
                        <c:v>3.75</c:v>
                      </c:pt>
                      <c:pt idx="26">
                        <c:v>3.82</c:v>
                      </c:pt>
                      <c:pt idx="27">
                        <c:v>3.89</c:v>
                      </c:pt>
                      <c:pt idx="28">
                        <c:v>3.96</c:v>
                      </c:pt>
                      <c:pt idx="29">
                        <c:v>4.03</c:v>
                      </c:pt>
                      <c:pt idx="30">
                        <c:v>4.0999999999999996</c:v>
                      </c:pt>
                      <c:pt idx="31">
                        <c:v>4.17</c:v>
                      </c:pt>
                      <c:pt idx="32">
                        <c:v>4.24</c:v>
                      </c:pt>
                      <c:pt idx="33">
                        <c:v>4.3099999999999996</c:v>
                      </c:pt>
                      <c:pt idx="34">
                        <c:v>4.38</c:v>
                      </c:pt>
                      <c:pt idx="35">
                        <c:v>4.45</c:v>
                      </c:pt>
                      <c:pt idx="36">
                        <c:v>4.5199999999999996</c:v>
                      </c:pt>
                      <c:pt idx="37">
                        <c:v>4.59</c:v>
                      </c:pt>
                      <c:pt idx="38">
                        <c:v>4.66</c:v>
                      </c:pt>
                      <c:pt idx="39">
                        <c:v>4.7300000000000004</c:v>
                      </c:pt>
                      <c:pt idx="40">
                        <c:v>4.8</c:v>
                      </c:pt>
                      <c:pt idx="41">
                        <c:v>4.87</c:v>
                      </c:pt>
                      <c:pt idx="42">
                        <c:v>4.9400000000000004</c:v>
                      </c:pt>
                      <c:pt idx="43">
                        <c:v>5.01</c:v>
                      </c:pt>
                      <c:pt idx="44">
                        <c:v>5.08</c:v>
                      </c:pt>
                      <c:pt idx="45">
                        <c:v>5.15</c:v>
                      </c:pt>
                      <c:pt idx="46">
                        <c:v>5.22</c:v>
                      </c:pt>
                      <c:pt idx="47">
                        <c:v>5.29</c:v>
                      </c:pt>
                      <c:pt idx="48">
                        <c:v>5.36</c:v>
                      </c:pt>
                      <c:pt idx="49">
                        <c:v>5.43</c:v>
                      </c:pt>
                      <c:pt idx="50">
                        <c:v>5.5</c:v>
                      </c:pt>
                      <c:pt idx="51">
                        <c:v>5.57</c:v>
                      </c:pt>
                      <c:pt idx="52">
                        <c:v>5.64</c:v>
                      </c:pt>
                      <c:pt idx="53">
                        <c:v>5.71</c:v>
                      </c:pt>
                      <c:pt idx="54">
                        <c:v>5.78</c:v>
                      </c:pt>
                      <c:pt idx="55">
                        <c:v>5.85</c:v>
                      </c:pt>
                      <c:pt idx="56">
                        <c:v>5.92</c:v>
                      </c:pt>
                      <c:pt idx="57">
                        <c:v>5.99</c:v>
                      </c:pt>
                      <c:pt idx="58">
                        <c:v>6.06</c:v>
                      </c:pt>
                      <c:pt idx="59">
                        <c:v>6.13</c:v>
                      </c:pt>
                      <c:pt idx="60">
                        <c:v>6.2</c:v>
                      </c:pt>
                      <c:pt idx="61">
                        <c:v>6.27</c:v>
                      </c:pt>
                      <c:pt idx="62">
                        <c:v>6.34</c:v>
                      </c:pt>
                      <c:pt idx="63">
                        <c:v>6.41</c:v>
                      </c:pt>
                      <c:pt idx="64">
                        <c:v>6.48</c:v>
                      </c:pt>
                      <c:pt idx="65">
                        <c:v>6.55</c:v>
                      </c:pt>
                      <c:pt idx="66">
                        <c:v>6.62</c:v>
                      </c:pt>
                      <c:pt idx="67">
                        <c:v>6.69</c:v>
                      </c:pt>
                      <c:pt idx="68">
                        <c:v>6.76</c:v>
                      </c:pt>
                      <c:pt idx="69">
                        <c:v>6.83</c:v>
                      </c:pt>
                      <c:pt idx="70">
                        <c:v>6.9</c:v>
                      </c:pt>
                      <c:pt idx="71">
                        <c:v>6.97</c:v>
                      </c:pt>
                      <c:pt idx="72">
                        <c:v>7.04</c:v>
                      </c:pt>
                      <c:pt idx="73">
                        <c:v>7.11</c:v>
                      </c:pt>
                      <c:pt idx="74">
                        <c:v>7.18</c:v>
                      </c:pt>
                      <c:pt idx="75">
                        <c:v>7.25</c:v>
                      </c:pt>
                      <c:pt idx="76">
                        <c:v>7.32</c:v>
                      </c:pt>
                      <c:pt idx="77">
                        <c:v>7.39</c:v>
                      </c:pt>
                      <c:pt idx="78">
                        <c:v>7.46</c:v>
                      </c:pt>
                      <c:pt idx="79">
                        <c:v>7.53</c:v>
                      </c:pt>
                      <c:pt idx="80">
                        <c:v>7.6</c:v>
                      </c:pt>
                      <c:pt idx="81">
                        <c:v>7.67</c:v>
                      </c:pt>
                      <c:pt idx="82">
                        <c:v>7.74</c:v>
                      </c:pt>
                      <c:pt idx="83">
                        <c:v>7.81</c:v>
                      </c:pt>
                      <c:pt idx="84">
                        <c:v>7.88</c:v>
                      </c:pt>
                      <c:pt idx="85">
                        <c:v>7.95</c:v>
                      </c:pt>
                      <c:pt idx="86">
                        <c:v>8.02</c:v>
                      </c:pt>
                      <c:pt idx="87">
                        <c:v>8.09</c:v>
                      </c:pt>
                      <c:pt idx="88">
                        <c:v>8.16</c:v>
                      </c:pt>
                      <c:pt idx="89">
                        <c:v>8.23</c:v>
                      </c:pt>
                      <c:pt idx="90">
                        <c:v>8.3000000000000007</c:v>
                      </c:pt>
                      <c:pt idx="91">
                        <c:v>8.3699999999999992</c:v>
                      </c:pt>
                      <c:pt idx="92">
                        <c:v>8.44</c:v>
                      </c:pt>
                      <c:pt idx="93">
                        <c:v>8.51</c:v>
                      </c:pt>
                      <c:pt idx="94">
                        <c:v>8.58</c:v>
                      </c:pt>
                      <c:pt idx="95">
                        <c:v>8.65</c:v>
                      </c:pt>
                      <c:pt idx="96">
                        <c:v>8.7200000000000006</c:v>
                      </c:pt>
                      <c:pt idx="97">
                        <c:v>8.7899999999999991</c:v>
                      </c:pt>
                      <c:pt idx="98">
                        <c:v>8.86</c:v>
                      </c:pt>
                      <c:pt idx="99">
                        <c:v>8.93</c:v>
                      </c:pt>
                      <c:pt idx="100">
                        <c:v>9</c:v>
                      </c:pt>
                      <c:pt idx="101">
                        <c:v>9.07</c:v>
                      </c:pt>
                      <c:pt idx="102">
                        <c:v>9.14</c:v>
                      </c:pt>
                      <c:pt idx="103">
                        <c:v>9.2100000000000009</c:v>
                      </c:pt>
                      <c:pt idx="104">
                        <c:v>9.2799999999999994</c:v>
                      </c:pt>
                      <c:pt idx="105">
                        <c:v>9.35</c:v>
                      </c:pt>
                      <c:pt idx="106">
                        <c:v>9.42</c:v>
                      </c:pt>
                      <c:pt idx="107">
                        <c:v>9.49</c:v>
                      </c:pt>
                      <c:pt idx="108">
                        <c:v>9.56</c:v>
                      </c:pt>
                      <c:pt idx="109">
                        <c:v>9.6300000000000008</c:v>
                      </c:pt>
                      <c:pt idx="110">
                        <c:v>9.6999999999999993</c:v>
                      </c:pt>
                      <c:pt idx="111">
                        <c:v>9.77</c:v>
                      </c:pt>
                      <c:pt idx="112">
                        <c:v>9.84</c:v>
                      </c:pt>
                      <c:pt idx="113">
                        <c:v>9.91</c:v>
                      </c:pt>
                      <c:pt idx="114">
                        <c:v>9.98</c:v>
                      </c:pt>
                      <c:pt idx="115">
                        <c:v>10.050000000000001</c:v>
                      </c:pt>
                      <c:pt idx="116">
                        <c:v>10.119999999999999</c:v>
                      </c:pt>
                      <c:pt idx="117">
                        <c:v>10.19</c:v>
                      </c:pt>
                      <c:pt idx="118">
                        <c:v>10.26</c:v>
                      </c:pt>
                      <c:pt idx="119">
                        <c:v>10.33</c:v>
                      </c:pt>
                      <c:pt idx="120">
                        <c:v>10.4</c:v>
                      </c:pt>
                      <c:pt idx="121">
                        <c:v>10.47</c:v>
                      </c:pt>
                      <c:pt idx="122">
                        <c:v>10.54</c:v>
                      </c:pt>
                      <c:pt idx="123">
                        <c:v>10.61</c:v>
                      </c:pt>
                      <c:pt idx="124">
                        <c:v>10.68</c:v>
                      </c:pt>
                      <c:pt idx="125">
                        <c:v>10.75</c:v>
                      </c:pt>
                      <c:pt idx="126">
                        <c:v>10.82</c:v>
                      </c:pt>
                      <c:pt idx="127">
                        <c:v>10.89</c:v>
                      </c:pt>
                      <c:pt idx="128">
                        <c:v>10.96</c:v>
                      </c:pt>
                      <c:pt idx="129">
                        <c:v>11.03</c:v>
                      </c:pt>
                      <c:pt idx="130">
                        <c:v>11.1</c:v>
                      </c:pt>
                      <c:pt idx="131">
                        <c:v>11.17</c:v>
                      </c:pt>
                      <c:pt idx="132">
                        <c:v>11.24</c:v>
                      </c:pt>
                      <c:pt idx="133">
                        <c:v>11.31</c:v>
                      </c:pt>
                      <c:pt idx="134">
                        <c:v>11.38</c:v>
                      </c:pt>
                      <c:pt idx="135">
                        <c:v>11.45</c:v>
                      </c:pt>
                      <c:pt idx="136">
                        <c:v>11.52</c:v>
                      </c:pt>
                      <c:pt idx="137">
                        <c:v>11.59</c:v>
                      </c:pt>
                      <c:pt idx="138">
                        <c:v>11.66</c:v>
                      </c:pt>
                      <c:pt idx="139">
                        <c:v>11.73</c:v>
                      </c:pt>
                      <c:pt idx="140">
                        <c:v>11.8</c:v>
                      </c:pt>
                      <c:pt idx="141">
                        <c:v>11.87</c:v>
                      </c:pt>
                      <c:pt idx="142">
                        <c:v>11.94</c:v>
                      </c:pt>
                      <c:pt idx="143">
                        <c:v>12.01</c:v>
                      </c:pt>
                      <c:pt idx="144">
                        <c:v>12.08</c:v>
                      </c:pt>
                      <c:pt idx="145">
                        <c:v>12.15</c:v>
                      </c:pt>
                      <c:pt idx="146">
                        <c:v>12.22</c:v>
                      </c:pt>
                      <c:pt idx="147">
                        <c:v>12.29</c:v>
                      </c:pt>
                      <c:pt idx="148">
                        <c:v>12.36</c:v>
                      </c:pt>
                      <c:pt idx="149">
                        <c:v>12.43</c:v>
                      </c:pt>
                      <c:pt idx="150">
                        <c:v>12.5</c:v>
                      </c:pt>
                      <c:pt idx="151">
                        <c:v>12.57</c:v>
                      </c:pt>
                      <c:pt idx="152">
                        <c:v>12.64</c:v>
                      </c:pt>
                      <c:pt idx="153">
                        <c:v>12.71</c:v>
                      </c:pt>
                      <c:pt idx="154">
                        <c:v>12.78</c:v>
                      </c:pt>
                      <c:pt idx="155">
                        <c:v>12.85</c:v>
                      </c:pt>
                      <c:pt idx="156">
                        <c:v>12.92</c:v>
                      </c:pt>
                      <c:pt idx="157">
                        <c:v>12.99</c:v>
                      </c:pt>
                      <c:pt idx="158">
                        <c:v>13.06</c:v>
                      </c:pt>
                      <c:pt idx="159">
                        <c:v>13.13</c:v>
                      </c:pt>
                      <c:pt idx="160">
                        <c:v>13.2</c:v>
                      </c:pt>
                      <c:pt idx="161">
                        <c:v>13.27</c:v>
                      </c:pt>
                      <c:pt idx="162">
                        <c:v>13.34</c:v>
                      </c:pt>
                      <c:pt idx="163">
                        <c:v>13.41</c:v>
                      </c:pt>
                      <c:pt idx="164">
                        <c:v>13.48</c:v>
                      </c:pt>
                      <c:pt idx="165">
                        <c:v>13.55</c:v>
                      </c:pt>
                      <c:pt idx="166">
                        <c:v>13.62</c:v>
                      </c:pt>
                      <c:pt idx="167">
                        <c:v>13.69</c:v>
                      </c:pt>
                      <c:pt idx="168">
                        <c:v>13.76</c:v>
                      </c:pt>
                      <c:pt idx="169">
                        <c:v>13.83</c:v>
                      </c:pt>
                      <c:pt idx="170">
                        <c:v>13.9</c:v>
                      </c:pt>
                      <c:pt idx="171">
                        <c:v>13.97</c:v>
                      </c:pt>
                      <c:pt idx="172">
                        <c:v>14.04</c:v>
                      </c:pt>
                      <c:pt idx="173">
                        <c:v>14.11</c:v>
                      </c:pt>
                      <c:pt idx="174">
                        <c:v>14.18</c:v>
                      </c:pt>
                      <c:pt idx="175">
                        <c:v>14.25</c:v>
                      </c:pt>
                      <c:pt idx="176">
                        <c:v>14.32</c:v>
                      </c:pt>
                      <c:pt idx="177">
                        <c:v>14.39</c:v>
                      </c:pt>
                      <c:pt idx="178">
                        <c:v>14.46</c:v>
                      </c:pt>
                      <c:pt idx="179">
                        <c:v>14.53</c:v>
                      </c:pt>
                      <c:pt idx="180">
                        <c:v>14.6</c:v>
                      </c:pt>
                      <c:pt idx="181">
                        <c:v>14.67</c:v>
                      </c:pt>
                      <c:pt idx="182">
                        <c:v>14.74</c:v>
                      </c:pt>
                      <c:pt idx="183">
                        <c:v>14.81</c:v>
                      </c:pt>
                      <c:pt idx="184">
                        <c:v>14.88</c:v>
                      </c:pt>
                      <c:pt idx="185">
                        <c:v>14.95</c:v>
                      </c:pt>
                      <c:pt idx="186">
                        <c:v>15.02</c:v>
                      </c:pt>
                      <c:pt idx="187">
                        <c:v>15.09</c:v>
                      </c:pt>
                      <c:pt idx="188">
                        <c:v>15.16</c:v>
                      </c:pt>
                      <c:pt idx="189">
                        <c:v>15.23</c:v>
                      </c:pt>
                      <c:pt idx="190">
                        <c:v>15.3</c:v>
                      </c:pt>
                      <c:pt idx="191">
                        <c:v>15.37</c:v>
                      </c:pt>
                      <c:pt idx="192">
                        <c:v>15.44</c:v>
                      </c:pt>
                      <c:pt idx="193">
                        <c:v>15.51</c:v>
                      </c:pt>
                      <c:pt idx="194">
                        <c:v>15.58</c:v>
                      </c:pt>
                      <c:pt idx="195">
                        <c:v>15.65</c:v>
                      </c:pt>
                      <c:pt idx="196">
                        <c:v>15.72</c:v>
                      </c:pt>
                      <c:pt idx="197">
                        <c:v>15.79</c:v>
                      </c:pt>
                      <c:pt idx="198">
                        <c:v>15.86</c:v>
                      </c:pt>
                      <c:pt idx="199">
                        <c:v>15.93</c:v>
                      </c:pt>
                      <c:pt idx="200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CLvsLO!$U$5:$U$205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69E8-46C6-8D57-3AF0D99D948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CLvsLO!$V$2</c15:sqref>
                        </c15:formulaRef>
                      </c:ext>
                    </c:extLst>
                    <c:strCache>
                      <c:ptCount val="1"/>
                      <c:pt idx="0">
                        <c:v>+7 dBm</c:v>
                      </c:pt>
                    </c:strCache>
                  </c:strRef>
                </c:tx>
                <c:spPr>
                  <a:ln cap="rnd"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2</c:v>
                      </c:pt>
                      <c:pt idx="1">
                        <c:v>2.0699999999999998</c:v>
                      </c:pt>
                      <c:pt idx="2">
                        <c:v>2.14</c:v>
                      </c:pt>
                      <c:pt idx="3">
                        <c:v>2.21</c:v>
                      </c:pt>
                      <c:pt idx="4">
                        <c:v>2.2799999999999998</c:v>
                      </c:pt>
                      <c:pt idx="5">
                        <c:v>2.35</c:v>
                      </c:pt>
                      <c:pt idx="6">
                        <c:v>2.42</c:v>
                      </c:pt>
                      <c:pt idx="7">
                        <c:v>2.4900000000000002</c:v>
                      </c:pt>
                      <c:pt idx="8">
                        <c:v>2.56</c:v>
                      </c:pt>
                      <c:pt idx="9">
                        <c:v>2.63</c:v>
                      </c:pt>
                      <c:pt idx="10">
                        <c:v>2.7</c:v>
                      </c:pt>
                      <c:pt idx="11">
                        <c:v>2.77</c:v>
                      </c:pt>
                      <c:pt idx="12">
                        <c:v>2.84</c:v>
                      </c:pt>
                      <c:pt idx="13">
                        <c:v>2.91</c:v>
                      </c:pt>
                      <c:pt idx="14">
                        <c:v>2.98</c:v>
                      </c:pt>
                      <c:pt idx="15">
                        <c:v>3.05</c:v>
                      </c:pt>
                      <c:pt idx="16">
                        <c:v>3.12</c:v>
                      </c:pt>
                      <c:pt idx="17">
                        <c:v>3.19</c:v>
                      </c:pt>
                      <c:pt idx="18">
                        <c:v>3.26</c:v>
                      </c:pt>
                      <c:pt idx="19">
                        <c:v>3.33</c:v>
                      </c:pt>
                      <c:pt idx="20">
                        <c:v>3.4</c:v>
                      </c:pt>
                      <c:pt idx="21">
                        <c:v>3.47</c:v>
                      </c:pt>
                      <c:pt idx="22">
                        <c:v>3.54</c:v>
                      </c:pt>
                      <c:pt idx="23">
                        <c:v>3.61</c:v>
                      </c:pt>
                      <c:pt idx="24">
                        <c:v>3.68</c:v>
                      </c:pt>
                      <c:pt idx="25">
                        <c:v>3.75</c:v>
                      </c:pt>
                      <c:pt idx="26">
                        <c:v>3.82</c:v>
                      </c:pt>
                      <c:pt idx="27">
                        <c:v>3.89</c:v>
                      </c:pt>
                      <c:pt idx="28">
                        <c:v>3.96</c:v>
                      </c:pt>
                      <c:pt idx="29">
                        <c:v>4.03</c:v>
                      </c:pt>
                      <c:pt idx="30">
                        <c:v>4.0999999999999996</c:v>
                      </c:pt>
                      <c:pt idx="31">
                        <c:v>4.17</c:v>
                      </c:pt>
                      <c:pt idx="32">
                        <c:v>4.24</c:v>
                      </c:pt>
                      <c:pt idx="33">
                        <c:v>4.3099999999999996</c:v>
                      </c:pt>
                      <c:pt idx="34">
                        <c:v>4.38</c:v>
                      </c:pt>
                      <c:pt idx="35">
                        <c:v>4.45</c:v>
                      </c:pt>
                      <c:pt idx="36">
                        <c:v>4.5199999999999996</c:v>
                      </c:pt>
                      <c:pt idx="37">
                        <c:v>4.59</c:v>
                      </c:pt>
                      <c:pt idx="38">
                        <c:v>4.66</c:v>
                      </c:pt>
                      <c:pt idx="39">
                        <c:v>4.7300000000000004</c:v>
                      </c:pt>
                      <c:pt idx="40">
                        <c:v>4.8</c:v>
                      </c:pt>
                      <c:pt idx="41">
                        <c:v>4.87</c:v>
                      </c:pt>
                      <c:pt idx="42">
                        <c:v>4.9400000000000004</c:v>
                      </c:pt>
                      <c:pt idx="43">
                        <c:v>5.01</c:v>
                      </c:pt>
                      <c:pt idx="44">
                        <c:v>5.08</c:v>
                      </c:pt>
                      <c:pt idx="45">
                        <c:v>5.15</c:v>
                      </c:pt>
                      <c:pt idx="46">
                        <c:v>5.22</c:v>
                      </c:pt>
                      <c:pt idx="47">
                        <c:v>5.29</c:v>
                      </c:pt>
                      <c:pt idx="48">
                        <c:v>5.36</c:v>
                      </c:pt>
                      <c:pt idx="49">
                        <c:v>5.43</c:v>
                      </c:pt>
                      <c:pt idx="50">
                        <c:v>5.5</c:v>
                      </c:pt>
                      <c:pt idx="51">
                        <c:v>5.57</c:v>
                      </c:pt>
                      <c:pt idx="52">
                        <c:v>5.64</c:v>
                      </c:pt>
                      <c:pt idx="53">
                        <c:v>5.71</c:v>
                      </c:pt>
                      <c:pt idx="54">
                        <c:v>5.78</c:v>
                      </c:pt>
                      <c:pt idx="55">
                        <c:v>5.85</c:v>
                      </c:pt>
                      <c:pt idx="56">
                        <c:v>5.92</c:v>
                      </c:pt>
                      <c:pt idx="57">
                        <c:v>5.99</c:v>
                      </c:pt>
                      <c:pt idx="58">
                        <c:v>6.06</c:v>
                      </c:pt>
                      <c:pt idx="59">
                        <c:v>6.13</c:v>
                      </c:pt>
                      <c:pt idx="60">
                        <c:v>6.2</c:v>
                      </c:pt>
                      <c:pt idx="61">
                        <c:v>6.27</c:v>
                      </c:pt>
                      <c:pt idx="62">
                        <c:v>6.34</c:v>
                      </c:pt>
                      <c:pt idx="63">
                        <c:v>6.41</c:v>
                      </c:pt>
                      <c:pt idx="64">
                        <c:v>6.48</c:v>
                      </c:pt>
                      <c:pt idx="65">
                        <c:v>6.55</c:v>
                      </c:pt>
                      <c:pt idx="66">
                        <c:v>6.62</c:v>
                      </c:pt>
                      <c:pt idx="67">
                        <c:v>6.69</c:v>
                      </c:pt>
                      <c:pt idx="68">
                        <c:v>6.76</c:v>
                      </c:pt>
                      <c:pt idx="69">
                        <c:v>6.83</c:v>
                      </c:pt>
                      <c:pt idx="70">
                        <c:v>6.9</c:v>
                      </c:pt>
                      <c:pt idx="71">
                        <c:v>6.97</c:v>
                      </c:pt>
                      <c:pt idx="72">
                        <c:v>7.04</c:v>
                      </c:pt>
                      <c:pt idx="73">
                        <c:v>7.11</c:v>
                      </c:pt>
                      <c:pt idx="74">
                        <c:v>7.18</c:v>
                      </c:pt>
                      <c:pt idx="75">
                        <c:v>7.25</c:v>
                      </c:pt>
                      <c:pt idx="76">
                        <c:v>7.32</c:v>
                      </c:pt>
                      <c:pt idx="77">
                        <c:v>7.39</c:v>
                      </c:pt>
                      <c:pt idx="78">
                        <c:v>7.46</c:v>
                      </c:pt>
                      <c:pt idx="79">
                        <c:v>7.53</c:v>
                      </c:pt>
                      <c:pt idx="80">
                        <c:v>7.6</c:v>
                      </c:pt>
                      <c:pt idx="81">
                        <c:v>7.67</c:v>
                      </c:pt>
                      <c:pt idx="82">
                        <c:v>7.74</c:v>
                      </c:pt>
                      <c:pt idx="83">
                        <c:v>7.81</c:v>
                      </c:pt>
                      <c:pt idx="84">
                        <c:v>7.88</c:v>
                      </c:pt>
                      <c:pt idx="85">
                        <c:v>7.95</c:v>
                      </c:pt>
                      <c:pt idx="86">
                        <c:v>8.02</c:v>
                      </c:pt>
                      <c:pt idx="87">
                        <c:v>8.09</c:v>
                      </c:pt>
                      <c:pt idx="88">
                        <c:v>8.16</c:v>
                      </c:pt>
                      <c:pt idx="89">
                        <c:v>8.23</c:v>
                      </c:pt>
                      <c:pt idx="90">
                        <c:v>8.3000000000000007</c:v>
                      </c:pt>
                      <c:pt idx="91">
                        <c:v>8.3699999999999992</c:v>
                      </c:pt>
                      <c:pt idx="92">
                        <c:v>8.44</c:v>
                      </c:pt>
                      <c:pt idx="93">
                        <c:v>8.51</c:v>
                      </c:pt>
                      <c:pt idx="94">
                        <c:v>8.58</c:v>
                      </c:pt>
                      <c:pt idx="95">
                        <c:v>8.65</c:v>
                      </c:pt>
                      <c:pt idx="96">
                        <c:v>8.7200000000000006</c:v>
                      </c:pt>
                      <c:pt idx="97">
                        <c:v>8.7899999999999991</c:v>
                      </c:pt>
                      <c:pt idx="98">
                        <c:v>8.86</c:v>
                      </c:pt>
                      <c:pt idx="99">
                        <c:v>8.93</c:v>
                      </c:pt>
                      <c:pt idx="100">
                        <c:v>9</c:v>
                      </c:pt>
                      <c:pt idx="101">
                        <c:v>9.07</c:v>
                      </c:pt>
                      <c:pt idx="102">
                        <c:v>9.14</c:v>
                      </c:pt>
                      <c:pt idx="103">
                        <c:v>9.2100000000000009</c:v>
                      </c:pt>
                      <c:pt idx="104">
                        <c:v>9.2799999999999994</c:v>
                      </c:pt>
                      <c:pt idx="105">
                        <c:v>9.35</c:v>
                      </c:pt>
                      <c:pt idx="106">
                        <c:v>9.42</c:v>
                      </c:pt>
                      <c:pt idx="107">
                        <c:v>9.49</c:v>
                      </c:pt>
                      <c:pt idx="108">
                        <c:v>9.56</c:v>
                      </c:pt>
                      <c:pt idx="109">
                        <c:v>9.6300000000000008</c:v>
                      </c:pt>
                      <c:pt idx="110">
                        <c:v>9.6999999999999993</c:v>
                      </c:pt>
                      <c:pt idx="111">
                        <c:v>9.77</c:v>
                      </c:pt>
                      <c:pt idx="112">
                        <c:v>9.84</c:v>
                      </c:pt>
                      <c:pt idx="113">
                        <c:v>9.91</c:v>
                      </c:pt>
                      <c:pt idx="114">
                        <c:v>9.98</c:v>
                      </c:pt>
                      <c:pt idx="115">
                        <c:v>10.050000000000001</c:v>
                      </c:pt>
                      <c:pt idx="116">
                        <c:v>10.119999999999999</c:v>
                      </c:pt>
                      <c:pt idx="117">
                        <c:v>10.19</c:v>
                      </c:pt>
                      <c:pt idx="118">
                        <c:v>10.26</c:v>
                      </c:pt>
                      <c:pt idx="119">
                        <c:v>10.33</c:v>
                      </c:pt>
                      <c:pt idx="120">
                        <c:v>10.4</c:v>
                      </c:pt>
                      <c:pt idx="121">
                        <c:v>10.47</c:v>
                      </c:pt>
                      <c:pt idx="122">
                        <c:v>10.54</c:v>
                      </c:pt>
                      <c:pt idx="123">
                        <c:v>10.61</c:v>
                      </c:pt>
                      <c:pt idx="124">
                        <c:v>10.68</c:v>
                      </c:pt>
                      <c:pt idx="125">
                        <c:v>10.75</c:v>
                      </c:pt>
                      <c:pt idx="126">
                        <c:v>10.82</c:v>
                      </c:pt>
                      <c:pt idx="127">
                        <c:v>10.89</c:v>
                      </c:pt>
                      <c:pt idx="128">
                        <c:v>10.96</c:v>
                      </c:pt>
                      <c:pt idx="129">
                        <c:v>11.03</c:v>
                      </c:pt>
                      <c:pt idx="130">
                        <c:v>11.1</c:v>
                      </c:pt>
                      <c:pt idx="131">
                        <c:v>11.17</c:v>
                      </c:pt>
                      <c:pt idx="132">
                        <c:v>11.24</c:v>
                      </c:pt>
                      <c:pt idx="133">
                        <c:v>11.31</c:v>
                      </c:pt>
                      <c:pt idx="134">
                        <c:v>11.38</c:v>
                      </c:pt>
                      <c:pt idx="135">
                        <c:v>11.45</c:v>
                      </c:pt>
                      <c:pt idx="136">
                        <c:v>11.52</c:v>
                      </c:pt>
                      <c:pt idx="137">
                        <c:v>11.59</c:v>
                      </c:pt>
                      <c:pt idx="138">
                        <c:v>11.66</c:v>
                      </c:pt>
                      <c:pt idx="139">
                        <c:v>11.73</c:v>
                      </c:pt>
                      <c:pt idx="140">
                        <c:v>11.8</c:v>
                      </c:pt>
                      <c:pt idx="141">
                        <c:v>11.87</c:v>
                      </c:pt>
                      <c:pt idx="142">
                        <c:v>11.94</c:v>
                      </c:pt>
                      <c:pt idx="143">
                        <c:v>12.01</c:v>
                      </c:pt>
                      <c:pt idx="144">
                        <c:v>12.08</c:v>
                      </c:pt>
                      <c:pt idx="145">
                        <c:v>12.15</c:v>
                      </c:pt>
                      <c:pt idx="146">
                        <c:v>12.22</c:v>
                      </c:pt>
                      <c:pt idx="147">
                        <c:v>12.29</c:v>
                      </c:pt>
                      <c:pt idx="148">
                        <c:v>12.36</c:v>
                      </c:pt>
                      <c:pt idx="149">
                        <c:v>12.43</c:v>
                      </c:pt>
                      <c:pt idx="150">
                        <c:v>12.5</c:v>
                      </c:pt>
                      <c:pt idx="151">
                        <c:v>12.57</c:v>
                      </c:pt>
                      <c:pt idx="152">
                        <c:v>12.64</c:v>
                      </c:pt>
                      <c:pt idx="153">
                        <c:v>12.71</c:v>
                      </c:pt>
                      <c:pt idx="154">
                        <c:v>12.78</c:v>
                      </c:pt>
                      <c:pt idx="155">
                        <c:v>12.85</c:v>
                      </c:pt>
                      <c:pt idx="156">
                        <c:v>12.92</c:v>
                      </c:pt>
                      <c:pt idx="157">
                        <c:v>12.99</c:v>
                      </c:pt>
                      <c:pt idx="158">
                        <c:v>13.06</c:v>
                      </c:pt>
                      <c:pt idx="159">
                        <c:v>13.13</c:v>
                      </c:pt>
                      <c:pt idx="160">
                        <c:v>13.2</c:v>
                      </c:pt>
                      <c:pt idx="161">
                        <c:v>13.27</c:v>
                      </c:pt>
                      <c:pt idx="162">
                        <c:v>13.34</c:v>
                      </c:pt>
                      <c:pt idx="163">
                        <c:v>13.41</c:v>
                      </c:pt>
                      <c:pt idx="164">
                        <c:v>13.48</c:v>
                      </c:pt>
                      <c:pt idx="165">
                        <c:v>13.55</c:v>
                      </c:pt>
                      <c:pt idx="166">
                        <c:v>13.62</c:v>
                      </c:pt>
                      <c:pt idx="167">
                        <c:v>13.69</c:v>
                      </c:pt>
                      <c:pt idx="168">
                        <c:v>13.76</c:v>
                      </c:pt>
                      <c:pt idx="169">
                        <c:v>13.83</c:v>
                      </c:pt>
                      <c:pt idx="170">
                        <c:v>13.9</c:v>
                      </c:pt>
                      <c:pt idx="171">
                        <c:v>13.97</c:v>
                      </c:pt>
                      <c:pt idx="172">
                        <c:v>14.04</c:v>
                      </c:pt>
                      <c:pt idx="173">
                        <c:v>14.11</c:v>
                      </c:pt>
                      <c:pt idx="174">
                        <c:v>14.18</c:v>
                      </c:pt>
                      <c:pt idx="175">
                        <c:v>14.25</c:v>
                      </c:pt>
                      <c:pt idx="176">
                        <c:v>14.32</c:v>
                      </c:pt>
                      <c:pt idx="177">
                        <c:v>14.39</c:v>
                      </c:pt>
                      <c:pt idx="178">
                        <c:v>14.46</c:v>
                      </c:pt>
                      <c:pt idx="179">
                        <c:v>14.53</c:v>
                      </c:pt>
                      <c:pt idx="180">
                        <c:v>14.6</c:v>
                      </c:pt>
                      <c:pt idx="181">
                        <c:v>14.67</c:v>
                      </c:pt>
                      <c:pt idx="182">
                        <c:v>14.74</c:v>
                      </c:pt>
                      <c:pt idx="183">
                        <c:v>14.81</c:v>
                      </c:pt>
                      <c:pt idx="184">
                        <c:v>14.88</c:v>
                      </c:pt>
                      <c:pt idx="185">
                        <c:v>14.95</c:v>
                      </c:pt>
                      <c:pt idx="186">
                        <c:v>15.02</c:v>
                      </c:pt>
                      <c:pt idx="187">
                        <c:v>15.09</c:v>
                      </c:pt>
                      <c:pt idx="188">
                        <c:v>15.16</c:v>
                      </c:pt>
                      <c:pt idx="189">
                        <c:v>15.23</c:v>
                      </c:pt>
                      <c:pt idx="190">
                        <c:v>15.3</c:v>
                      </c:pt>
                      <c:pt idx="191">
                        <c:v>15.37</c:v>
                      </c:pt>
                      <c:pt idx="192">
                        <c:v>15.44</c:v>
                      </c:pt>
                      <c:pt idx="193">
                        <c:v>15.51</c:v>
                      </c:pt>
                      <c:pt idx="194">
                        <c:v>15.58</c:v>
                      </c:pt>
                      <c:pt idx="195">
                        <c:v>15.65</c:v>
                      </c:pt>
                      <c:pt idx="196">
                        <c:v>15.72</c:v>
                      </c:pt>
                      <c:pt idx="197">
                        <c:v>15.79</c:v>
                      </c:pt>
                      <c:pt idx="198">
                        <c:v>15.86</c:v>
                      </c:pt>
                      <c:pt idx="199">
                        <c:v>15.93</c:v>
                      </c:pt>
                      <c:pt idx="200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CLvsLO!$V$5:$V$205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223-4609-883B-9F35C5306F81}"/>
                  </c:ext>
                </c:extLst>
              </c15:ser>
            </c15:filteredScatterSeries>
          </c:ext>
        </c:extLst>
      </c:scatterChart>
      <c:valAx>
        <c:axId val="116069888"/>
        <c:scaling>
          <c:orientation val="minMax"/>
          <c:max val="16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071808"/>
        <c:crosses val="autoZero"/>
        <c:crossBetween val="midCat"/>
        <c:majorUnit val="2"/>
      </c:valAx>
      <c:valAx>
        <c:axId val="116071808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069888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1850659502325903"/>
          <c:y val="0.56238152522601337"/>
          <c:w val="0.20314437210621095"/>
          <c:h val="0.23213181685622628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Relative IF Response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12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Response'!$V$3:$V$103</c:f>
              <c:numCache>
                <c:formatCode>General</c:formatCode>
                <c:ptCount val="101"/>
                <c:pt idx="0">
                  <c:v>0.01</c:v>
                </c:pt>
                <c:pt idx="1">
                  <c:v>6.9900000000000004E-2</c:v>
                </c:pt>
                <c:pt idx="2">
                  <c:v>0.1298</c:v>
                </c:pt>
                <c:pt idx="3">
                  <c:v>0.18970000000000001</c:v>
                </c:pt>
                <c:pt idx="4">
                  <c:v>0.24959999999999999</c:v>
                </c:pt>
                <c:pt idx="5">
                  <c:v>0.3095</c:v>
                </c:pt>
                <c:pt idx="6">
                  <c:v>0.36940000000000001</c:v>
                </c:pt>
                <c:pt idx="7">
                  <c:v>0.42930000000000001</c:v>
                </c:pt>
                <c:pt idx="8">
                  <c:v>0.48920000000000002</c:v>
                </c:pt>
                <c:pt idx="9">
                  <c:v>0.54910000000000003</c:v>
                </c:pt>
                <c:pt idx="10">
                  <c:v>0.60899999999999999</c:v>
                </c:pt>
                <c:pt idx="11">
                  <c:v>0.66890000000000005</c:v>
                </c:pt>
                <c:pt idx="12">
                  <c:v>0.7288</c:v>
                </c:pt>
                <c:pt idx="13">
                  <c:v>0.78869999999999996</c:v>
                </c:pt>
                <c:pt idx="14">
                  <c:v>0.84860000000000002</c:v>
                </c:pt>
                <c:pt idx="15">
                  <c:v>0.90849999999999997</c:v>
                </c:pt>
                <c:pt idx="16">
                  <c:v>0.96840000000000004</c:v>
                </c:pt>
                <c:pt idx="17">
                  <c:v>1.0283</c:v>
                </c:pt>
                <c:pt idx="18">
                  <c:v>1.0882000000000001</c:v>
                </c:pt>
                <c:pt idx="19">
                  <c:v>1.1480999999999999</c:v>
                </c:pt>
                <c:pt idx="20">
                  <c:v>1.208</c:v>
                </c:pt>
                <c:pt idx="21">
                  <c:v>1.2679</c:v>
                </c:pt>
                <c:pt idx="22">
                  <c:v>1.3278000000000001</c:v>
                </c:pt>
                <c:pt idx="23">
                  <c:v>1.3876999999999999</c:v>
                </c:pt>
                <c:pt idx="24">
                  <c:v>1.4476</c:v>
                </c:pt>
                <c:pt idx="25">
                  <c:v>1.5075000000000001</c:v>
                </c:pt>
                <c:pt idx="26">
                  <c:v>1.5673999999999999</c:v>
                </c:pt>
                <c:pt idx="27">
                  <c:v>1.6273</c:v>
                </c:pt>
                <c:pt idx="28">
                  <c:v>1.6872</c:v>
                </c:pt>
                <c:pt idx="29">
                  <c:v>1.7471000000000001</c:v>
                </c:pt>
                <c:pt idx="30">
                  <c:v>1.8069999999999999</c:v>
                </c:pt>
                <c:pt idx="31">
                  <c:v>1.8669</c:v>
                </c:pt>
                <c:pt idx="32">
                  <c:v>1.9268000000000001</c:v>
                </c:pt>
                <c:pt idx="33">
                  <c:v>1.9866999999999999</c:v>
                </c:pt>
                <c:pt idx="34">
                  <c:v>2.0466000000000002</c:v>
                </c:pt>
                <c:pt idx="35">
                  <c:v>2.1065</c:v>
                </c:pt>
                <c:pt idx="36">
                  <c:v>2.1663999999999999</c:v>
                </c:pt>
                <c:pt idx="37">
                  <c:v>2.2263000000000002</c:v>
                </c:pt>
                <c:pt idx="38">
                  <c:v>2.2862</c:v>
                </c:pt>
                <c:pt idx="39">
                  <c:v>2.3460999999999999</c:v>
                </c:pt>
                <c:pt idx="40">
                  <c:v>2.4060000000000001</c:v>
                </c:pt>
                <c:pt idx="41">
                  <c:v>2.4659</c:v>
                </c:pt>
                <c:pt idx="42">
                  <c:v>2.5257999999999998</c:v>
                </c:pt>
                <c:pt idx="43">
                  <c:v>2.5857000000000001</c:v>
                </c:pt>
                <c:pt idx="44">
                  <c:v>2.6456</c:v>
                </c:pt>
                <c:pt idx="45">
                  <c:v>2.7054999999999998</c:v>
                </c:pt>
                <c:pt idx="46">
                  <c:v>2.7654000000000001</c:v>
                </c:pt>
                <c:pt idx="47">
                  <c:v>2.8252999999999999</c:v>
                </c:pt>
                <c:pt idx="48">
                  <c:v>2.8852000000000002</c:v>
                </c:pt>
                <c:pt idx="49">
                  <c:v>2.9451000000000001</c:v>
                </c:pt>
                <c:pt idx="50">
                  <c:v>3.0049999999999999</c:v>
                </c:pt>
                <c:pt idx="51">
                  <c:v>3.0649000000000002</c:v>
                </c:pt>
                <c:pt idx="52">
                  <c:v>3.1248</c:v>
                </c:pt>
                <c:pt idx="53">
                  <c:v>3.1846999999999999</c:v>
                </c:pt>
                <c:pt idx="54">
                  <c:v>3.2446000000000002</c:v>
                </c:pt>
                <c:pt idx="55">
                  <c:v>3.3045</c:v>
                </c:pt>
                <c:pt idx="56">
                  <c:v>3.3643999999999998</c:v>
                </c:pt>
                <c:pt idx="57">
                  <c:v>3.4243000000000001</c:v>
                </c:pt>
                <c:pt idx="58">
                  <c:v>3.4842</c:v>
                </c:pt>
                <c:pt idx="59">
                  <c:v>3.5440999999999998</c:v>
                </c:pt>
                <c:pt idx="60">
                  <c:v>3.6040000000000001</c:v>
                </c:pt>
                <c:pt idx="61">
                  <c:v>3.6638999999999999</c:v>
                </c:pt>
                <c:pt idx="62">
                  <c:v>3.7238000000000002</c:v>
                </c:pt>
                <c:pt idx="63">
                  <c:v>3.7837000000000001</c:v>
                </c:pt>
                <c:pt idx="64">
                  <c:v>3.8435999999999999</c:v>
                </c:pt>
                <c:pt idx="65">
                  <c:v>3.9035000000000002</c:v>
                </c:pt>
                <c:pt idx="66">
                  <c:v>3.9634</c:v>
                </c:pt>
                <c:pt idx="67">
                  <c:v>4.0232999999999999</c:v>
                </c:pt>
                <c:pt idx="68">
                  <c:v>4.0831999999999997</c:v>
                </c:pt>
                <c:pt idx="69">
                  <c:v>4.1430999999999996</c:v>
                </c:pt>
                <c:pt idx="70">
                  <c:v>4.2030000000000003</c:v>
                </c:pt>
                <c:pt idx="71">
                  <c:v>4.2629000000000001</c:v>
                </c:pt>
                <c:pt idx="72">
                  <c:v>4.3228</c:v>
                </c:pt>
                <c:pt idx="73">
                  <c:v>4.3826999999999998</c:v>
                </c:pt>
                <c:pt idx="74">
                  <c:v>4.4425999999999997</c:v>
                </c:pt>
                <c:pt idx="75">
                  <c:v>4.5025000000000004</c:v>
                </c:pt>
                <c:pt idx="76">
                  <c:v>4.5624000000000002</c:v>
                </c:pt>
                <c:pt idx="77">
                  <c:v>4.6223000000000001</c:v>
                </c:pt>
                <c:pt idx="78">
                  <c:v>4.6821999999999999</c:v>
                </c:pt>
                <c:pt idx="79">
                  <c:v>4.7420999999999998</c:v>
                </c:pt>
                <c:pt idx="80">
                  <c:v>4.8019999999999996</c:v>
                </c:pt>
                <c:pt idx="81">
                  <c:v>4.8619000000000003</c:v>
                </c:pt>
                <c:pt idx="82">
                  <c:v>4.9218000000000002</c:v>
                </c:pt>
                <c:pt idx="83">
                  <c:v>4.9817</c:v>
                </c:pt>
                <c:pt idx="84">
                  <c:v>5.0415999999999999</c:v>
                </c:pt>
                <c:pt idx="85">
                  <c:v>5.1014999999999997</c:v>
                </c:pt>
                <c:pt idx="86">
                  <c:v>5.1614000000000004</c:v>
                </c:pt>
                <c:pt idx="87">
                  <c:v>5.2213000000000003</c:v>
                </c:pt>
                <c:pt idx="88">
                  <c:v>5.2812000000000001</c:v>
                </c:pt>
                <c:pt idx="89">
                  <c:v>5.3411</c:v>
                </c:pt>
                <c:pt idx="90">
                  <c:v>5.4009999999999998</c:v>
                </c:pt>
                <c:pt idx="91">
                  <c:v>5.4608999999999996</c:v>
                </c:pt>
                <c:pt idx="92">
                  <c:v>5.5208000000000004</c:v>
                </c:pt>
                <c:pt idx="93">
                  <c:v>5.5807000000000002</c:v>
                </c:pt>
                <c:pt idx="94">
                  <c:v>5.6406000000000001</c:v>
                </c:pt>
                <c:pt idx="95">
                  <c:v>5.7004999999999999</c:v>
                </c:pt>
                <c:pt idx="96">
                  <c:v>5.7603999999999997</c:v>
                </c:pt>
                <c:pt idx="97">
                  <c:v>5.8202999999999996</c:v>
                </c:pt>
                <c:pt idx="98">
                  <c:v>5.8802000000000003</c:v>
                </c:pt>
                <c:pt idx="99">
                  <c:v>5.9401000000000002</c:v>
                </c:pt>
                <c:pt idx="100">
                  <c:v>6</c:v>
                </c:pt>
              </c:numCache>
            </c:numRef>
          </c:xVal>
          <c:yVal>
            <c:numRef>
              <c:f>'IF Response'!$I$3:$I$103</c:f>
              <c:numCache>
                <c:formatCode>General</c:formatCode>
                <c:ptCount val="101"/>
                <c:pt idx="0">
                  <c:v>-0.22009569999999989</c:v>
                </c:pt>
                <c:pt idx="1">
                  <c:v>-9.8370600000000863E-2</c:v>
                </c:pt>
                <c:pt idx="2">
                  <c:v>0</c:v>
                </c:pt>
                <c:pt idx="3">
                  <c:v>-6.0320000000047003E-4</c:v>
                </c:pt>
                <c:pt idx="4">
                  <c:v>-7.3039100000000801E-2</c:v>
                </c:pt>
                <c:pt idx="5">
                  <c:v>-9.3880699999999706E-2</c:v>
                </c:pt>
                <c:pt idx="6">
                  <c:v>-0.1069583999999999</c:v>
                </c:pt>
                <c:pt idx="7">
                  <c:v>-7.2292400000000256E-2</c:v>
                </c:pt>
                <c:pt idx="8">
                  <c:v>-9.2867899999999892E-2</c:v>
                </c:pt>
                <c:pt idx="9">
                  <c:v>-9.2318600000000473E-2</c:v>
                </c:pt>
                <c:pt idx="10">
                  <c:v>-0.11567409999999967</c:v>
                </c:pt>
                <c:pt idx="11">
                  <c:v>-0.13128380000000028</c:v>
                </c:pt>
                <c:pt idx="12">
                  <c:v>-0.16424850000000113</c:v>
                </c:pt>
                <c:pt idx="13">
                  <c:v>-0.16892909999999972</c:v>
                </c:pt>
                <c:pt idx="14">
                  <c:v>-0.18146800000000063</c:v>
                </c:pt>
                <c:pt idx="15">
                  <c:v>-0.19394210000000101</c:v>
                </c:pt>
                <c:pt idx="16">
                  <c:v>-0.22367670000000039</c:v>
                </c:pt>
                <c:pt idx="17">
                  <c:v>-0.2202244000000011</c:v>
                </c:pt>
                <c:pt idx="18">
                  <c:v>-0.21347049999999967</c:v>
                </c:pt>
                <c:pt idx="19">
                  <c:v>-0.21260170000000045</c:v>
                </c:pt>
                <c:pt idx="20">
                  <c:v>-0.22845650000000006</c:v>
                </c:pt>
                <c:pt idx="21">
                  <c:v>-0.23481280000000027</c:v>
                </c:pt>
                <c:pt idx="22">
                  <c:v>-0.24575899999999962</c:v>
                </c:pt>
                <c:pt idx="23">
                  <c:v>-0.2305060000000001</c:v>
                </c:pt>
                <c:pt idx="24">
                  <c:v>-0.23922729999999959</c:v>
                </c:pt>
                <c:pt idx="25">
                  <c:v>-0.23512179999999994</c:v>
                </c:pt>
                <c:pt idx="26">
                  <c:v>-0.24930860000000088</c:v>
                </c:pt>
                <c:pt idx="27">
                  <c:v>-0.24793060000000011</c:v>
                </c:pt>
                <c:pt idx="28">
                  <c:v>-0.24421030000000066</c:v>
                </c:pt>
                <c:pt idx="29">
                  <c:v>-0.25412560000000006</c:v>
                </c:pt>
                <c:pt idx="30">
                  <c:v>-0.26761060000000114</c:v>
                </c:pt>
                <c:pt idx="31">
                  <c:v>-0.27756500000000095</c:v>
                </c:pt>
                <c:pt idx="32">
                  <c:v>-0.2693443999999996</c:v>
                </c:pt>
                <c:pt idx="33">
                  <c:v>-0.28596120000000091</c:v>
                </c:pt>
                <c:pt idx="34">
                  <c:v>-0.3187647000000009</c:v>
                </c:pt>
                <c:pt idx="35">
                  <c:v>-0.34428220000000032</c:v>
                </c:pt>
                <c:pt idx="36">
                  <c:v>-0.37878800000000012</c:v>
                </c:pt>
                <c:pt idx="37">
                  <c:v>-0.38339999999999996</c:v>
                </c:pt>
                <c:pt idx="38">
                  <c:v>-0.41064360000000022</c:v>
                </c:pt>
                <c:pt idx="39">
                  <c:v>-0.4361972999999999</c:v>
                </c:pt>
                <c:pt idx="40">
                  <c:v>-0.51136879999999962</c:v>
                </c:pt>
                <c:pt idx="41">
                  <c:v>-0.57924850000000028</c:v>
                </c:pt>
                <c:pt idx="42">
                  <c:v>-0.64649490000000043</c:v>
                </c:pt>
                <c:pt idx="43">
                  <c:v>-0.69346909999999973</c:v>
                </c:pt>
                <c:pt idx="44">
                  <c:v>-0.74704359999999959</c:v>
                </c:pt>
                <c:pt idx="45">
                  <c:v>-0.77014070000000068</c:v>
                </c:pt>
                <c:pt idx="46">
                  <c:v>-0.79266360000000091</c:v>
                </c:pt>
                <c:pt idx="47">
                  <c:v>-0.83795839999999977</c:v>
                </c:pt>
                <c:pt idx="48">
                  <c:v>-0.88330939999999991</c:v>
                </c:pt>
                <c:pt idx="49">
                  <c:v>-0.90405089999999966</c:v>
                </c:pt>
                <c:pt idx="50">
                  <c:v>-0.91075520000000054</c:v>
                </c:pt>
                <c:pt idx="51">
                  <c:v>-0.93071270000000084</c:v>
                </c:pt>
                <c:pt idx="52">
                  <c:v>-0.92084790000000005</c:v>
                </c:pt>
                <c:pt idx="53">
                  <c:v>-0.90591340000000109</c:v>
                </c:pt>
                <c:pt idx="54">
                  <c:v>-0.90952110000000097</c:v>
                </c:pt>
                <c:pt idx="55">
                  <c:v>-0.95547110000000046</c:v>
                </c:pt>
                <c:pt idx="56">
                  <c:v>-1.0034933000000006</c:v>
                </c:pt>
                <c:pt idx="57">
                  <c:v>-1.0662041000000002</c:v>
                </c:pt>
                <c:pt idx="58">
                  <c:v>-1.1506100000000004</c:v>
                </c:pt>
                <c:pt idx="59">
                  <c:v>-1.2015343000000005</c:v>
                </c:pt>
                <c:pt idx="60">
                  <c:v>-1.2507887000000011</c:v>
                </c:pt>
                <c:pt idx="61">
                  <c:v>-1.3100939</c:v>
                </c:pt>
                <c:pt idx="62">
                  <c:v>-1.4261379999999999</c:v>
                </c:pt>
                <c:pt idx="63">
                  <c:v>-1.4960079999999998</c:v>
                </c:pt>
                <c:pt idx="64">
                  <c:v>-1.5590754000000011</c:v>
                </c:pt>
                <c:pt idx="65">
                  <c:v>-1.6187125000000009</c:v>
                </c:pt>
                <c:pt idx="66">
                  <c:v>-1.6791792000000001</c:v>
                </c:pt>
                <c:pt idx="67">
                  <c:v>-1.7263766</c:v>
                </c:pt>
                <c:pt idx="68">
                  <c:v>-1.8073349000000007</c:v>
                </c:pt>
                <c:pt idx="69">
                  <c:v>-1.9118309</c:v>
                </c:pt>
                <c:pt idx="70">
                  <c:v>-2.0112801000000005</c:v>
                </c:pt>
                <c:pt idx="71">
                  <c:v>-2.0196448</c:v>
                </c:pt>
                <c:pt idx="72">
                  <c:v>-2.0403225999999997</c:v>
                </c:pt>
                <c:pt idx="73">
                  <c:v>-2.0593085999999996</c:v>
                </c:pt>
                <c:pt idx="74">
                  <c:v>-2.1003836000000007</c:v>
                </c:pt>
                <c:pt idx="75">
                  <c:v>-2.1370316000000003</c:v>
                </c:pt>
                <c:pt idx="76">
                  <c:v>-2.192229600000001</c:v>
                </c:pt>
                <c:pt idx="77">
                  <c:v>-2.288438600000001</c:v>
                </c:pt>
                <c:pt idx="78">
                  <c:v>-2.505631600000001</c:v>
                </c:pt>
                <c:pt idx="79">
                  <c:v>-2.8543566000000009</c:v>
                </c:pt>
                <c:pt idx="80">
                  <c:v>-3.3495615999999995</c:v>
                </c:pt>
                <c:pt idx="81">
                  <c:v>-3.9014196000000005</c:v>
                </c:pt>
                <c:pt idx="82">
                  <c:v>-4.4780106000000011</c:v>
                </c:pt>
                <c:pt idx="83">
                  <c:v>-5.0589975999999997</c:v>
                </c:pt>
                <c:pt idx="84">
                  <c:v>-5.6149356000000008</c:v>
                </c:pt>
                <c:pt idx="85">
                  <c:v>-6.1584706000000011</c:v>
                </c:pt>
                <c:pt idx="86">
                  <c:v>-6.5866056000000004</c:v>
                </c:pt>
                <c:pt idx="87">
                  <c:v>-6.9824935999999997</c:v>
                </c:pt>
                <c:pt idx="88">
                  <c:v>-7.3047786000000006</c:v>
                </c:pt>
                <c:pt idx="89">
                  <c:v>-7.6918965999999998</c:v>
                </c:pt>
                <c:pt idx="90">
                  <c:v>-8.0260895999999988</c:v>
                </c:pt>
                <c:pt idx="91">
                  <c:v>-8.4068995999999991</c:v>
                </c:pt>
                <c:pt idx="92">
                  <c:v>-8.7444866000000019</c:v>
                </c:pt>
                <c:pt idx="93">
                  <c:v>-9.1179436000000003</c:v>
                </c:pt>
                <c:pt idx="94">
                  <c:v>-9.4513366000000012</c:v>
                </c:pt>
                <c:pt idx="95">
                  <c:v>-9.8196556000000008</c:v>
                </c:pt>
                <c:pt idx="96">
                  <c:v>-10.2185606</c:v>
                </c:pt>
                <c:pt idx="97">
                  <c:v>-10.6985636</c:v>
                </c:pt>
                <c:pt idx="98">
                  <c:v>-11.2364526</c:v>
                </c:pt>
                <c:pt idx="99">
                  <c:v>-7.5343575999999999</c:v>
                </c:pt>
                <c:pt idx="100">
                  <c:v>-3.6461876000000011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59-4324-8BCC-67FE79EEC80B}"/>
            </c:ext>
          </c:extLst>
        </c:ser>
        <c:ser>
          <c:idx val="0"/>
          <c:order val="1"/>
          <c:tx>
            <c:v>12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Response'!$V$3:$V$103</c:f>
              <c:numCache>
                <c:formatCode>General</c:formatCode>
                <c:ptCount val="101"/>
                <c:pt idx="0">
                  <c:v>0.01</c:v>
                </c:pt>
                <c:pt idx="1">
                  <c:v>6.9900000000000004E-2</c:v>
                </c:pt>
                <c:pt idx="2">
                  <c:v>0.1298</c:v>
                </c:pt>
                <c:pt idx="3">
                  <c:v>0.18970000000000001</c:v>
                </c:pt>
                <c:pt idx="4">
                  <c:v>0.24959999999999999</c:v>
                </c:pt>
                <c:pt idx="5">
                  <c:v>0.3095</c:v>
                </c:pt>
                <c:pt idx="6">
                  <c:v>0.36940000000000001</c:v>
                </c:pt>
                <c:pt idx="7">
                  <c:v>0.42930000000000001</c:v>
                </c:pt>
                <c:pt idx="8">
                  <c:v>0.48920000000000002</c:v>
                </c:pt>
                <c:pt idx="9">
                  <c:v>0.54910000000000003</c:v>
                </c:pt>
                <c:pt idx="10">
                  <c:v>0.60899999999999999</c:v>
                </c:pt>
                <c:pt idx="11">
                  <c:v>0.66890000000000005</c:v>
                </c:pt>
                <c:pt idx="12">
                  <c:v>0.7288</c:v>
                </c:pt>
                <c:pt idx="13">
                  <c:v>0.78869999999999996</c:v>
                </c:pt>
                <c:pt idx="14">
                  <c:v>0.84860000000000002</c:v>
                </c:pt>
                <c:pt idx="15">
                  <c:v>0.90849999999999997</c:v>
                </c:pt>
                <c:pt idx="16">
                  <c:v>0.96840000000000004</c:v>
                </c:pt>
                <c:pt idx="17">
                  <c:v>1.0283</c:v>
                </c:pt>
                <c:pt idx="18">
                  <c:v>1.0882000000000001</c:v>
                </c:pt>
                <c:pt idx="19">
                  <c:v>1.1480999999999999</c:v>
                </c:pt>
                <c:pt idx="20">
                  <c:v>1.208</c:v>
                </c:pt>
                <c:pt idx="21">
                  <c:v>1.2679</c:v>
                </c:pt>
                <c:pt idx="22">
                  <c:v>1.3278000000000001</c:v>
                </c:pt>
                <c:pt idx="23">
                  <c:v>1.3876999999999999</c:v>
                </c:pt>
                <c:pt idx="24">
                  <c:v>1.4476</c:v>
                </c:pt>
                <c:pt idx="25">
                  <c:v>1.5075000000000001</c:v>
                </c:pt>
                <c:pt idx="26">
                  <c:v>1.5673999999999999</c:v>
                </c:pt>
                <c:pt idx="27">
                  <c:v>1.6273</c:v>
                </c:pt>
                <c:pt idx="28">
                  <c:v>1.6872</c:v>
                </c:pt>
                <c:pt idx="29">
                  <c:v>1.7471000000000001</c:v>
                </c:pt>
                <c:pt idx="30">
                  <c:v>1.8069999999999999</c:v>
                </c:pt>
                <c:pt idx="31">
                  <c:v>1.8669</c:v>
                </c:pt>
                <c:pt idx="32">
                  <c:v>1.9268000000000001</c:v>
                </c:pt>
                <c:pt idx="33">
                  <c:v>1.9866999999999999</c:v>
                </c:pt>
                <c:pt idx="34">
                  <c:v>2.0466000000000002</c:v>
                </c:pt>
                <c:pt idx="35">
                  <c:v>2.1065</c:v>
                </c:pt>
                <c:pt idx="36">
                  <c:v>2.1663999999999999</c:v>
                </c:pt>
                <c:pt idx="37">
                  <c:v>2.2263000000000002</c:v>
                </c:pt>
                <c:pt idx="38">
                  <c:v>2.2862</c:v>
                </c:pt>
                <c:pt idx="39">
                  <c:v>2.3460999999999999</c:v>
                </c:pt>
                <c:pt idx="40">
                  <c:v>2.4060000000000001</c:v>
                </c:pt>
                <c:pt idx="41">
                  <c:v>2.4659</c:v>
                </c:pt>
                <c:pt idx="42">
                  <c:v>2.5257999999999998</c:v>
                </c:pt>
                <c:pt idx="43">
                  <c:v>2.5857000000000001</c:v>
                </c:pt>
                <c:pt idx="44">
                  <c:v>2.6456</c:v>
                </c:pt>
                <c:pt idx="45">
                  <c:v>2.7054999999999998</c:v>
                </c:pt>
                <c:pt idx="46">
                  <c:v>2.7654000000000001</c:v>
                </c:pt>
                <c:pt idx="47">
                  <c:v>2.8252999999999999</c:v>
                </c:pt>
                <c:pt idx="48">
                  <c:v>2.8852000000000002</c:v>
                </c:pt>
                <c:pt idx="49">
                  <c:v>2.9451000000000001</c:v>
                </c:pt>
                <c:pt idx="50">
                  <c:v>3.0049999999999999</c:v>
                </c:pt>
                <c:pt idx="51">
                  <c:v>3.0649000000000002</c:v>
                </c:pt>
                <c:pt idx="52">
                  <c:v>3.1248</c:v>
                </c:pt>
                <c:pt idx="53">
                  <c:v>3.1846999999999999</c:v>
                </c:pt>
                <c:pt idx="54">
                  <c:v>3.2446000000000002</c:v>
                </c:pt>
                <c:pt idx="55">
                  <c:v>3.3045</c:v>
                </c:pt>
                <c:pt idx="56">
                  <c:v>3.3643999999999998</c:v>
                </c:pt>
                <c:pt idx="57">
                  <c:v>3.4243000000000001</c:v>
                </c:pt>
                <c:pt idx="58">
                  <c:v>3.4842</c:v>
                </c:pt>
                <c:pt idx="59">
                  <c:v>3.5440999999999998</c:v>
                </c:pt>
                <c:pt idx="60">
                  <c:v>3.6040000000000001</c:v>
                </c:pt>
                <c:pt idx="61">
                  <c:v>3.6638999999999999</c:v>
                </c:pt>
                <c:pt idx="62">
                  <c:v>3.7238000000000002</c:v>
                </c:pt>
                <c:pt idx="63">
                  <c:v>3.7837000000000001</c:v>
                </c:pt>
                <c:pt idx="64">
                  <c:v>3.8435999999999999</c:v>
                </c:pt>
                <c:pt idx="65">
                  <c:v>3.9035000000000002</c:v>
                </c:pt>
                <c:pt idx="66">
                  <c:v>3.9634</c:v>
                </c:pt>
                <c:pt idx="67">
                  <c:v>4.0232999999999999</c:v>
                </c:pt>
                <c:pt idx="68">
                  <c:v>4.0831999999999997</c:v>
                </c:pt>
                <c:pt idx="69">
                  <c:v>4.1430999999999996</c:v>
                </c:pt>
                <c:pt idx="70">
                  <c:v>4.2030000000000003</c:v>
                </c:pt>
                <c:pt idx="71">
                  <c:v>4.2629000000000001</c:v>
                </c:pt>
                <c:pt idx="72">
                  <c:v>4.3228</c:v>
                </c:pt>
                <c:pt idx="73">
                  <c:v>4.3826999999999998</c:v>
                </c:pt>
                <c:pt idx="74">
                  <c:v>4.4425999999999997</c:v>
                </c:pt>
                <c:pt idx="75">
                  <c:v>4.5025000000000004</c:v>
                </c:pt>
                <c:pt idx="76">
                  <c:v>4.5624000000000002</c:v>
                </c:pt>
                <c:pt idx="77">
                  <c:v>4.6223000000000001</c:v>
                </c:pt>
                <c:pt idx="78">
                  <c:v>4.6821999999999999</c:v>
                </c:pt>
                <c:pt idx="79">
                  <c:v>4.7420999999999998</c:v>
                </c:pt>
                <c:pt idx="80">
                  <c:v>4.8019999999999996</c:v>
                </c:pt>
                <c:pt idx="81">
                  <c:v>4.8619000000000003</c:v>
                </c:pt>
                <c:pt idx="82">
                  <c:v>4.9218000000000002</c:v>
                </c:pt>
                <c:pt idx="83">
                  <c:v>4.9817</c:v>
                </c:pt>
                <c:pt idx="84">
                  <c:v>5.0415999999999999</c:v>
                </c:pt>
                <c:pt idx="85">
                  <c:v>5.1014999999999997</c:v>
                </c:pt>
                <c:pt idx="86">
                  <c:v>5.1614000000000004</c:v>
                </c:pt>
                <c:pt idx="87">
                  <c:v>5.2213000000000003</c:v>
                </c:pt>
                <c:pt idx="88">
                  <c:v>5.2812000000000001</c:v>
                </c:pt>
                <c:pt idx="89">
                  <c:v>5.3411</c:v>
                </c:pt>
                <c:pt idx="90">
                  <c:v>5.4009999999999998</c:v>
                </c:pt>
                <c:pt idx="91">
                  <c:v>5.4608999999999996</c:v>
                </c:pt>
                <c:pt idx="92">
                  <c:v>5.5208000000000004</c:v>
                </c:pt>
                <c:pt idx="93">
                  <c:v>5.5807000000000002</c:v>
                </c:pt>
                <c:pt idx="94">
                  <c:v>5.6406000000000001</c:v>
                </c:pt>
                <c:pt idx="95">
                  <c:v>5.7004999999999999</c:v>
                </c:pt>
                <c:pt idx="96">
                  <c:v>5.7603999999999997</c:v>
                </c:pt>
                <c:pt idx="97">
                  <c:v>5.8202999999999996</c:v>
                </c:pt>
                <c:pt idx="98">
                  <c:v>5.8802000000000003</c:v>
                </c:pt>
                <c:pt idx="99">
                  <c:v>5.9401000000000002</c:v>
                </c:pt>
                <c:pt idx="100">
                  <c:v>6</c:v>
                </c:pt>
              </c:numCache>
            </c:numRef>
          </c:xVal>
          <c:yVal>
            <c:numRef>
              <c:f>'IF Response'!$S$3:$S$103</c:f>
              <c:numCache>
                <c:formatCode>General</c:formatCode>
                <c:ptCount val="101"/>
                <c:pt idx="0">
                  <c:v>-0.84369929999999904</c:v>
                </c:pt>
                <c:pt idx="1">
                  <c:v>-0.5674172999999989</c:v>
                </c:pt>
                <c:pt idx="2">
                  <c:v>-0.30215359999999869</c:v>
                </c:pt>
                <c:pt idx="3">
                  <c:v>-0.26360509999999948</c:v>
                </c:pt>
                <c:pt idx="4">
                  <c:v>-0.29483789999999921</c:v>
                </c:pt>
                <c:pt idx="5">
                  <c:v>-0.28401180000000004</c:v>
                </c:pt>
                <c:pt idx="6">
                  <c:v>-0.2990769999999987</c:v>
                </c:pt>
                <c:pt idx="7">
                  <c:v>-0.25445839999999897</c:v>
                </c:pt>
                <c:pt idx="8">
                  <c:v>-0.24908729999999935</c:v>
                </c:pt>
                <c:pt idx="9">
                  <c:v>-0.22993660000000027</c:v>
                </c:pt>
                <c:pt idx="10">
                  <c:v>-0.25160499999999963</c:v>
                </c:pt>
                <c:pt idx="11">
                  <c:v>-0.23259829999999937</c:v>
                </c:pt>
                <c:pt idx="12">
                  <c:v>-0.23041249999999991</c:v>
                </c:pt>
                <c:pt idx="13">
                  <c:v>-0.19037050000000022</c:v>
                </c:pt>
                <c:pt idx="14">
                  <c:v>-0.19520759999999981</c:v>
                </c:pt>
                <c:pt idx="15">
                  <c:v>-0.18065359999999941</c:v>
                </c:pt>
                <c:pt idx="16">
                  <c:v>-0.19068530000000017</c:v>
                </c:pt>
                <c:pt idx="17">
                  <c:v>-0.17263789999999979</c:v>
                </c:pt>
                <c:pt idx="18">
                  <c:v>-0.1658811</c:v>
                </c:pt>
                <c:pt idx="19">
                  <c:v>-0.12891669999999955</c:v>
                </c:pt>
                <c:pt idx="20">
                  <c:v>-0.131943699999999</c:v>
                </c:pt>
                <c:pt idx="21">
                  <c:v>-0.11439609999999867</c:v>
                </c:pt>
                <c:pt idx="22">
                  <c:v>-0.11814590000000003</c:v>
                </c:pt>
                <c:pt idx="23">
                  <c:v>-9.4058000000000419E-2</c:v>
                </c:pt>
                <c:pt idx="24">
                  <c:v>-9.0390199999999865E-2</c:v>
                </c:pt>
                <c:pt idx="25">
                  <c:v>-6.4551299999999756E-2</c:v>
                </c:pt>
                <c:pt idx="26">
                  <c:v>-3.9910299999998955E-2</c:v>
                </c:pt>
                <c:pt idx="27">
                  <c:v>-2.3946699999999765E-2</c:v>
                </c:pt>
                <c:pt idx="28">
                  <c:v>-3.7005399999999966E-2</c:v>
                </c:pt>
                <c:pt idx="29">
                  <c:v>-2.5845499999999078E-2</c:v>
                </c:pt>
                <c:pt idx="30">
                  <c:v>-1.6131399999999019E-2</c:v>
                </c:pt>
                <c:pt idx="31">
                  <c:v>0</c:v>
                </c:pt>
                <c:pt idx="32">
                  <c:v>-2.1761899999999557E-2</c:v>
                </c:pt>
                <c:pt idx="33">
                  <c:v>-1.448629999999973E-2</c:v>
                </c:pt>
                <c:pt idx="34">
                  <c:v>-3.3516900000000405E-2</c:v>
                </c:pt>
                <c:pt idx="35">
                  <c:v>-3.7892299999999324E-2</c:v>
                </c:pt>
                <c:pt idx="36">
                  <c:v>-6.6181199999999052E-2</c:v>
                </c:pt>
                <c:pt idx="37">
                  <c:v>-7.4490499999999571E-2</c:v>
                </c:pt>
                <c:pt idx="38">
                  <c:v>-0.12069699999999983</c:v>
                </c:pt>
                <c:pt idx="39">
                  <c:v>-0.13902760000000036</c:v>
                </c:pt>
                <c:pt idx="40">
                  <c:v>-0.17791839999999937</c:v>
                </c:pt>
                <c:pt idx="41">
                  <c:v>-0.18873310000000032</c:v>
                </c:pt>
                <c:pt idx="42">
                  <c:v>-0.21965690000000038</c:v>
                </c:pt>
                <c:pt idx="43">
                  <c:v>-0.23277090000000022</c:v>
                </c:pt>
                <c:pt idx="44">
                  <c:v>-0.2549752999999999</c:v>
                </c:pt>
                <c:pt idx="45">
                  <c:v>-0.26124949999999991</c:v>
                </c:pt>
                <c:pt idx="46">
                  <c:v>-0.27930830000000029</c:v>
                </c:pt>
                <c:pt idx="47">
                  <c:v>-0.2794837999999995</c:v>
                </c:pt>
                <c:pt idx="48">
                  <c:v>-0.28846639999999901</c:v>
                </c:pt>
                <c:pt idx="49">
                  <c:v>-0.30578609999999884</c:v>
                </c:pt>
                <c:pt idx="50">
                  <c:v>-0.33358479999999879</c:v>
                </c:pt>
                <c:pt idx="51">
                  <c:v>-0.35530370000000033</c:v>
                </c:pt>
                <c:pt idx="52">
                  <c:v>-0.37805839999999868</c:v>
                </c:pt>
                <c:pt idx="53">
                  <c:v>-0.40711310000000012</c:v>
                </c:pt>
                <c:pt idx="54">
                  <c:v>-0.47135639999999945</c:v>
                </c:pt>
                <c:pt idx="55">
                  <c:v>-0.53835679999999897</c:v>
                </c:pt>
                <c:pt idx="56">
                  <c:v>-0.61127029999999927</c:v>
                </c:pt>
                <c:pt idx="57">
                  <c:v>-0.70770529999999887</c:v>
                </c:pt>
                <c:pt idx="58">
                  <c:v>-0.82029930000000029</c:v>
                </c:pt>
                <c:pt idx="59">
                  <c:v>-0.94844129999999893</c:v>
                </c:pt>
                <c:pt idx="60">
                  <c:v>-1.083640299999999</c:v>
                </c:pt>
                <c:pt idx="61">
                  <c:v>-1.2233912999999994</c:v>
                </c:pt>
                <c:pt idx="62">
                  <c:v>-1.377249299999999</c:v>
                </c:pt>
                <c:pt idx="63">
                  <c:v>-1.5123062999999988</c:v>
                </c:pt>
                <c:pt idx="64">
                  <c:v>-1.6500553</c:v>
                </c:pt>
                <c:pt idx="65">
                  <c:v>-1.7943712999999999</c:v>
                </c:pt>
                <c:pt idx="66">
                  <c:v>-1.9251223</c:v>
                </c:pt>
                <c:pt idx="67">
                  <c:v>-2.0793672999999995</c:v>
                </c:pt>
                <c:pt idx="68">
                  <c:v>-2.1758223000000001</c:v>
                </c:pt>
                <c:pt idx="69">
                  <c:v>-2.2778972999999993</c:v>
                </c:pt>
                <c:pt idx="70">
                  <c:v>-2.2939983000000002</c:v>
                </c:pt>
                <c:pt idx="71">
                  <c:v>-2.3320582999999999</c:v>
                </c:pt>
                <c:pt idx="72">
                  <c:v>-2.3580302999999994</c:v>
                </c:pt>
                <c:pt idx="73">
                  <c:v>-2.3890992999999998</c:v>
                </c:pt>
                <c:pt idx="74">
                  <c:v>-2.4053372999999993</c:v>
                </c:pt>
                <c:pt idx="75">
                  <c:v>-2.4291923000000004</c:v>
                </c:pt>
                <c:pt idx="76">
                  <c:v>-2.5430902999999994</c:v>
                </c:pt>
                <c:pt idx="77">
                  <c:v>-2.7706242999999997</c:v>
                </c:pt>
                <c:pt idx="78">
                  <c:v>-3.1570383</c:v>
                </c:pt>
                <c:pt idx="79">
                  <c:v>-3.6208492999999997</c:v>
                </c:pt>
                <c:pt idx="80">
                  <c:v>-4.1432012999999994</c:v>
                </c:pt>
                <c:pt idx="81">
                  <c:v>-4.6299562999999999</c:v>
                </c:pt>
                <c:pt idx="82">
                  <c:v>-5.1241202999999995</c:v>
                </c:pt>
                <c:pt idx="83">
                  <c:v>-5.5765862999999989</c:v>
                </c:pt>
                <c:pt idx="84">
                  <c:v>-6.0419833000000001</c:v>
                </c:pt>
                <c:pt idx="85">
                  <c:v>-6.4622502999999991</c:v>
                </c:pt>
                <c:pt idx="86">
                  <c:v>-6.8964882999999997</c:v>
                </c:pt>
                <c:pt idx="87">
                  <c:v>-7.3027132999999989</c:v>
                </c:pt>
                <c:pt idx="88">
                  <c:v>-7.7265493000000003</c:v>
                </c:pt>
                <c:pt idx="89">
                  <c:v>-8.1246542999999978</c:v>
                </c:pt>
                <c:pt idx="90">
                  <c:v>-8.5131913000000008</c:v>
                </c:pt>
                <c:pt idx="91">
                  <c:v>-8.8815553000000005</c:v>
                </c:pt>
                <c:pt idx="92">
                  <c:v>-9.2600062999999988</c:v>
                </c:pt>
                <c:pt idx="93">
                  <c:v>-9.6602072999999979</c:v>
                </c:pt>
                <c:pt idx="94">
                  <c:v>-10.1087173</c:v>
                </c:pt>
                <c:pt idx="95">
                  <c:v>-10.587701300000001</c:v>
                </c:pt>
                <c:pt idx="96">
                  <c:v>-11.1101613</c:v>
                </c:pt>
                <c:pt idx="97">
                  <c:v>-11.646089299999998</c:v>
                </c:pt>
                <c:pt idx="98">
                  <c:v>-12.219431299999998</c:v>
                </c:pt>
                <c:pt idx="99">
                  <c:v>-6.8271393000000007</c:v>
                </c:pt>
                <c:pt idx="100">
                  <c:v>-1.2516342999999992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59-4324-8BCC-67FE79EEC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34272"/>
        <c:axId val="116136192"/>
      </c:scatterChart>
      <c:valAx>
        <c:axId val="116134272"/>
        <c:scaling>
          <c:orientation val="minMax"/>
          <c:max val="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136192"/>
        <c:crosses val="autoZero"/>
        <c:crossBetween val="midCat"/>
        <c:majorUnit val="1"/>
      </c:valAx>
      <c:valAx>
        <c:axId val="116136192"/>
        <c:scaling>
          <c:orientation val="minMax"/>
          <c:max val="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134272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415963329373244"/>
          <c:y val="0.68226778944298638"/>
          <c:w val="0.46321612880848689"/>
          <c:h val="0.116780338877346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IF Return Loss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IF RL-LSLO 14 GHz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Response'!$V$3:$V$103</c:f>
              <c:numCache>
                <c:formatCode>General</c:formatCode>
                <c:ptCount val="101"/>
                <c:pt idx="0">
                  <c:v>0.01</c:v>
                </c:pt>
                <c:pt idx="1">
                  <c:v>6.9900000000000004E-2</c:v>
                </c:pt>
                <c:pt idx="2">
                  <c:v>0.1298</c:v>
                </c:pt>
                <c:pt idx="3">
                  <c:v>0.18970000000000001</c:v>
                </c:pt>
                <c:pt idx="4">
                  <c:v>0.24959999999999999</c:v>
                </c:pt>
                <c:pt idx="5">
                  <c:v>0.3095</c:v>
                </c:pt>
                <c:pt idx="6">
                  <c:v>0.36940000000000001</c:v>
                </c:pt>
                <c:pt idx="7">
                  <c:v>0.42930000000000001</c:v>
                </c:pt>
                <c:pt idx="8">
                  <c:v>0.48920000000000002</c:v>
                </c:pt>
                <c:pt idx="9">
                  <c:v>0.54910000000000003</c:v>
                </c:pt>
                <c:pt idx="10">
                  <c:v>0.60899999999999999</c:v>
                </c:pt>
                <c:pt idx="11">
                  <c:v>0.66890000000000005</c:v>
                </c:pt>
                <c:pt idx="12">
                  <c:v>0.7288</c:v>
                </c:pt>
                <c:pt idx="13">
                  <c:v>0.78869999999999996</c:v>
                </c:pt>
                <c:pt idx="14">
                  <c:v>0.84860000000000002</c:v>
                </c:pt>
                <c:pt idx="15">
                  <c:v>0.90849999999999997</c:v>
                </c:pt>
                <c:pt idx="16">
                  <c:v>0.96840000000000004</c:v>
                </c:pt>
                <c:pt idx="17">
                  <c:v>1.0283</c:v>
                </c:pt>
                <c:pt idx="18">
                  <c:v>1.0882000000000001</c:v>
                </c:pt>
                <c:pt idx="19">
                  <c:v>1.1480999999999999</c:v>
                </c:pt>
                <c:pt idx="20">
                  <c:v>1.208</c:v>
                </c:pt>
                <c:pt idx="21">
                  <c:v>1.2679</c:v>
                </c:pt>
                <c:pt idx="22">
                  <c:v>1.3278000000000001</c:v>
                </c:pt>
                <c:pt idx="23">
                  <c:v>1.3876999999999999</c:v>
                </c:pt>
                <c:pt idx="24">
                  <c:v>1.4476</c:v>
                </c:pt>
                <c:pt idx="25">
                  <c:v>1.5075000000000001</c:v>
                </c:pt>
                <c:pt idx="26">
                  <c:v>1.5673999999999999</c:v>
                </c:pt>
                <c:pt idx="27">
                  <c:v>1.6273</c:v>
                </c:pt>
                <c:pt idx="28">
                  <c:v>1.6872</c:v>
                </c:pt>
                <c:pt idx="29">
                  <c:v>1.7471000000000001</c:v>
                </c:pt>
                <c:pt idx="30">
                  <c:v>1.8069999999999999</c:v>
                </c:pt>
                <c:pt idx="31">
                  <c:v>1.8669</c:v>
                </c:pt>
                <c:pt idx="32">
                  <c:v>1.9268000000000001</c:v>
                </c:pt>
                <c:pt idx="33">
                  <c:v>1.9866999999999999</c:v>
                </c:pt>
                <c:pt idx="34">
                  <c:v>2.0466000000000002</c:v>
                </c:pt>
                <c:pt idx="35">
                  <c:v>2.1065</c:v>
                </c:pt>
                <c:pt idx="36">
                  <c:v>2.1663999999999999</c:v>
                </c:pt>
                <c:pt idx="37">
                  <c:v>2.2263000000000002</c:v>
                </c:pt>
                <c:pt idx="38">
                  <c:v>2.2862</c:v>
                </c:pt>
                <c:pt idx="39">
                  <c:v>2.3460999999999999</c:v>
                </c:pt>
                <c:pt idx="40">
                  <c:v>2.4060000000000001</c:v>
                </c:pt>
                <c:pt idx="41">
                  <c:v>2.4659</c:v>
                </c:pt>
                <c:pt idx="42">
                  <c:v>2.5257999999999998</c:v>
                </c:pt>
                <c:pt idx="43">
                  <c:v>2.5857000000000001</c:v>
                </c:pt>
                <c:pt idx="44">
                  <c:v>2.6456</c:v>
                </c:pt>
                <c:pt idx="45">
                  <c:v>2.7054999999999998</c:v>
                </c:pt>
                <c:pt idx="46">
                  <c:v>2.7654000000000001</c:v>
                </c:pt>
                <c:pt idx="47">
                  <c:v>2.8252999999999999</c:v>
                </c:pt>
                <c:pt idx="48">
                  <c:v>2.8852000000000002</c:v>
                </c:pt>
                <c:pt idx="49">
                  <c:v>2.9451000000000001</c:v>
                </c:pt>
                <c:pt idx="50">
                  <c:v>3.0049999999999999</c:v>
                </c:pt>
                <c:pt idx="51">
                  <c:v>3.0649000000000002</c:v>
                </c:pt>
                <c:pt idx="52">
                  <c:v>3.1248</c:v>
                </c:pt>
                <c:pt idx="53">
                  <c:v>3.1846999999999999</c:v>
                </c:pt>
                <c:pt idx="54">
                  <c:v>3.2446000000000002</c:v>
                </c:pt>
                <c:pt idx="55">
                  <c:v>3.3045</c:v>
                </c:pt>
                <c:pt idx="56">
                  <c:v>3.3643999999999998</c:v>
                </c:pt>
                <c:pt idx="57">
                  <c:v>3.4243000000000001</c:v>
                </c:pt>
                <c:pt idx="58">
                  <c:v>3.4842</c:v>
                </c:pt>
                <c:pt idx="59">
                  <c:v>3.5440999999999998</c:v>
                </c:pt>
                <c:pt idx="60">
                  <c:v>3.6040000000000001</c:v>
                </c:pt>
                <c:pt idx="61">
                  <c:v>3.6638999999999999</c:v>
                </c:pt>
                <c:pt idx="62">
                  <c:v>3.7238000000000002</c:v>
                </c:pt>
                <c:pt idx="63">
                  <c:v>3.7837000000000001</c:v>
                </c:pt>
                <c:pt idx="64">
                  <c:v>3.8435999999999999</c:v>
                </c:pt>
                <c:pt idx="65">
                  <c:v>3.9035000000000002</c:v>
                </c:pt>
                <c:pt idx="66">
                  <c:v>3.9634</c:v>
                </c:pt>
                <c:pt idx="67">
                  <c:v>4.0232999999999999</c:v>
                </c:pt>
                <c:pt idx="68">
                  <c:v>4.0831999999999997</c:v>
                </c:pt>
                <c:pt idx="69">
                  <c:v>4.1430999999999996</c:v>
                </c:pt>
                <c:pt idx="70">
                  <c:v>4.2030000000000003</c:v>
                </c:pt>
                <c:pt idx="71">
                  <c:v>4.2629000000000001</c:v>
                </c:pt>
                <c:pt idx="72">
                  <c:v>4.3228</c:v>
                </c:pt>
                <c:pt idx="73">
                  <c:v>4.3826999999999998</c:v>
                </c:pt>
                <c:pt idx="74">
                  <c:v>4.4425999999999997</c:v>
                </c:pt>
                <c:pt idx="75">
                  <c:v>4.5025000000000004</c:v>
                </c:pt>
                <c:pt idx="76">
                  <c:v>4.5624000000000002</c:v>
                </c:pt>
                <c:pt idx="77">
                  <c:v>4.6223000000000001</c:v>
                </c:pt>
                <c:pt idx="78">
                  <c:v>4.6821999999999999</c:v>
                </c:pt>
                <c:pt idx="79">
                  <c:v>4.7420999999999998</c:v>
                </c:pt>
                <c:pt idx="80">
                  <c:v>4.8019999999999996</c:v>
                </c:pt>
                <c:pt idx="81">
                  <c:v>4.8619000000000003</c:v>
                </c:pt>
                <c:pt idx="82">
                  <c:v>4.9218000000000002</c:v>
                </c:pt>
                <c:pt idx="83">
                  <c:v>4.9817</c:v>
                </c:pt>
                <c:pt idx="84">
                  <c:v>5.0415999999999999</c:v>
                </c:pt>
                <c:pt idx="85">
                  <c:v>5.1014999999999997</c:v>
                </c:pt>
                <c:pt idx="86">
                  <c:v>5.1614000000000004</c:v>
                </c:pt>
                <c:pt idx="87">
                  <c:v>5.2213000000000003</c:v>
                </c:pt>
                <c:pt idx="88">
                  <c:v>5.2812000000000001</c:v>
                </c:pt>
                <c:pt idx="89">
                  <c:v>5.3411</c:v>
                </c:pt>
                <c:pt idx="90">
                  <c:v>5.4009999999999998</c:v>
                </c:pt>
                <c:pt idx="91">
                  <c:v>5.4608999999999996</c:v>
                </c:pt>
                <c:pt idx="92">
                  <c:v>5.5208000000000004</c:v>
                </c:pt>
                <c:pt idx="93">
                  <c:v>5.5807000000000002</c:v>
                </c:pt>
                <c:pt idx="94">
                  <c:v>5.6406000000000001</c:v>
                </c:pt>
                <c:pt idx="95">
                  <c:v>5.7004999999999999</c:v>
                </c:pt>
                <c:pt idx="96">
                  <c:v>5.7603999999999997</c:v>
                </c:pt>
                <c:pt idx="97">
                  <c:v>5.8202999999999996</c:v>
                </c:pt>
                <c:pt idx="98">
                  <c:v>5.8802000000000003</c:v>
                </c:pt>
                <c:pt idx="99">
                  <c:v>5.9401000000000002</c:v>
                </c:pt>
                <c:pt idx="100">
                  <c:v>6</c:v>
                </c:pt>
              </c:numCache>
            </c:numRef>
          </c:xVal>
          <c:yVal>
            <c:numRef>
              <c:f>'IF Response'!$J$3:$J$103</c:f>
              <c:numCache>
                <c:formatCode>General</c:formatCode>
                <c:ptCount val="101"/>
                <c:pt idx="0">
                  <c:v>-21.868666000000001</c:v>
                </c:pt>
                <c:pt idx="1">
                  <c:v>-23.036711</c:v>
                </c:pt>
                <c:pt idx="2">
                  <c:v>-24.248131000000001</c:v>
                </c:pt>
                <c:pt idx="3">
                  <c:v>-24.943985000000001</c:v>
                </c:pt>
                <c:pt idx="4">
                  <c:v>-25.616457</c:v>
                </c:pt>
                <c:pt idx="5">
                  <c:v>-25.962682999999998</c:v>
                </c:pt>
                <c:pt idx="6">
                  <c:v>-25.563129</c:v>
                </c:pt>
                <c:pt idx="7">
                  <c:v>-25.189088999999999</c:v>
                </c:pt>
                <c:pt idx="8">
                  <c:v>-25.365503</c:v>
                </c:pt>
                <c:pt idx="9">
                  <c:v>-24.236339999999998</c:v>
                </c:pt>
                <c:pt idx="10">
                  <c:v>-23.319607000000001</c:v>
                </c:pt>
                <c:pt idx="11">
                  <c:v>-22.657482000000002</c:v>
                </c:pt>
                <c:pt idx="12">
                  <c:v>-22.051167</c:v>
                </c:pt>
                <c:pt idx="13">
                  <c:v>-21.174330000000001</c:v>
                </c:pt>
                <c:pt idx="14">
                  <c:v>-20.602782999999999</c:v>
                </c:pt>
                <c:pt idx="15">
                  <c:v>-20.548883</c:v>
                </c:pt>
                <c:pt idx="16">
                  <c:v>-20.442408</c:v>
                </c:pt>
                <c:pt idx="17">
                  <c:v>-20.091685999999999</c:v>
                </c:pt>
                <c:pt idx="18">
                  <c:v>-19.96604</c:v>
                </c:pt>
                <c:pt idx="19">
                  <c:v>-20.019112</c:v>
                </c:pt>
                <c:pt idx="20">
                  <c:v>-19.566998999999999</c:v>
                </c:pt>
                <c:pt idx="21">
                  <c:v>-19.298977000000001</c:v>
                </c:pt>
                <c:pt idx="22">
                  <c:v>-19.213971999999998</c:v>
                </c:pt>
                <c:pt idx="23">
                  <c:v>-19.220441999999998</c:v>
                </c:pt>
                <c:pt idx="24">
                  <c:v>-19.360258000000002</c:v>
                </c:pt>
                <c:pt idx="25">
                  <c:v>-19.461272999999998</c:v>
                </c:pt>
                <c:pt idx="26">
                  <c:v>-19.868732000000001</c:v>
                </c:pt>
                <c:pt idx="27">
                  <c:v>-20.246981000000002</c:v>
                </c:pt>
                <c:pt idx="28">
                  <c:v>-20.408663000000001</c:v>
                </c:pt>
                <c:pt idx="29">
                  <c:v>-20.612988999999999</c:v>
                </c:pt>
                <c:pt idx="30">
                  <c:v>-20.852858999999999</c:v>
                </c:pt>
                <c:pt idx="31">
                  <c:v>-20.732337999999999</c:v>
                </c:pt>
                <c:pt idx="32">
                  <c:v>-20.650003000000002</c:v>
                </c:pt>
                <c:pt idx="33">
                  <c:v>-20.447082999999999</c:v>
                </c:pt>
                <c:pt idx="34">
                  <c:v>-20.170341000000001</c:v>
                </c:pt>
                <c:pt idx="35">
                  <c:v>-19.926297999999999</c:v>
                </c:pt>
                <c:pt idx="36">
                  <c:v>-19.562636999999999</c:v>
                </c:pt>
                <c:pt idx="37">
                  <c:v>-19.417137</c:v>
                </c:pt>
                <c:pt idx="38">
                  <c:v>-19.154292999999999</c:v>
                </c:pt>
                <c:pt idx="39">
                  <c:v>-18.81147</c:v>
                </c:pt>
                <c:pt idx="40">
                  <c:v>-18.469356999999999</c:v>
                </c:pt>
                <c:pt idx="41">
                  <c:v>-18.168939999999999</c:v>
                </c:pt>
                <c:pt idx="42">
                  <c:v>-17.501839</c:v>
                </c:pt>
                <c:pt idx="43">
                  <c:v>-17.117864999999998</c:v>
                </c:pt>
                <c:pt idx="44">
                  <c:v>-16.758379000000001</c:v>
                </c:pt>
                <c:pt idx="45">
                  <c:v>-16.231798000000001</c:v>
                </c:pt>
                <c:pt idx="46">
                  <c:v>-15.857547</c:v>
                </c:pt>
                <c:pt idx="47">
                  <c:v>-15.553551000000001</c:v>
                </c:pt>
                <c:pt idx="48">
                  <c:v>-15.407223999999999</c:v>
                </c:pt>
                <c:pt idx="49">
                  <c:v>-15.229272</c:v>
                </c:pt>
                <c:pt idx="50">
                  <c:v>-15.148377999999999</c:v>
                </c:pt>
                <c:pt idx="51">
                  <c:v>-15.263066999999999</c:v>
                </c:pt>
                <c:pt idx="52">
                  <c:v>-15.306321000000001</c:v>
                </c:pt>
                <c:pt idx="53">
                  <c:v>-15.171244</c:v>
                </c:pt>
                <c:pt idx="54">
                  <c:v>-15.140981999999999</c:v>
                </c:pt>
                <c:pt idx="55">
                  <c:v>-15.034038000000001</c:v>
                </c:pt>
                <c:pt idx="56">
                  <c:v>-14.646689</c:v>
                </c:pt>
                <c:pt idx="57">
                  <c:v>-14.280872</c:v>
                </c:pt>
                <c:pt idx="58">
                  <c:v>-14.048949</c:v>
                </c:pt>
                <c:pt idx="59">
                  <c:v>-13.619840999999999</c:v>
                </c:pt>
                <c:pt idx="60">
                  <c:v>-13.216338</c:v>
                </c:pt>
                <c:pt idx="61">
                  <c:v>-12.96148</c:v>
                </c:pt>
                <c:pt idx="62">
                  <c:v>-12.693317</c:v>
                </c:pt>
                <c:pt idx="63">
                  <c:v>-12.341913999999999</c:v>
                </c:pt>
                <c:pt idx="64">
                  <c:v>-12.043082</c:v>
                </c:pt>
                <c:pt idx="65">
                  <c:v>-11.844156999999999</c:v>
                </c:pt>
                <c:pt idx="66">
                  <c:v>-11.603692000000001</c:v>
                </c:pt>
                <c:pt idx="67">
                  <c:v>-11.28729</c:v>
                </c:pt>
                <c:pt idx="68">
                  <c:v>-11.067708</c:v>
                </c:pt>
                <c:pt idx="69">
                  <c:v>-10.989255999999999</c:v>
                </c:pt>
                <c:pt idx="70">
                  <c:v>-10.856824</c:v>
                </c:pt>
                <c:pt idx="71">
                  <c:v>-10.852941</c:v>
                </c:pt>
                <c:pt idx="72">
                  <c:v>-11.077218</c:v>
                </c:pt>
                <c:pt idx="73">
                  <c:v>-11.409287000000001</c:v>
                </c:pt>
                <c:pt idx="74">
                  <c:v>-11.675812000000001</c:v>
                </c:pt>
                <c:pt idx="75">
                  <c:v>-11.972410999999999</c:v>
                </c:pt>
                <c:pt idx="76">
                  <c:v>-11.817894000000001</c:v>
                </c:pt>
                <c:pt idx="77">
                  <c:v>-11.221469000000001</c:v>
                </c:pt>
                <c:pt idx="78">
                  <c:v>-10.197098</c:v>
                </c:pt>
                <c:pt idx="79">
                  <c:v>-8.9693726999999992</c:v>
                </c:pt>
                <c:pt idx="80">
                  <c:v>-7.6165003999999996</c:v>
                </c:pt>
                <c:pt idx="81">
                  <c:v>-6.4858264999999999</c:v>
                </c:pt>
                <c:pt idx="82">
                  <c:v>-5.6278762999999996</c:v>
                </c:pt>
                <c:pt idx="83">
                  <c:v>-4.9893093000000004</c:v>
                </c:pt>
                <c:pt idx="84">
                  <c:v>-4.5085850000000001</c:v>
                </c:pt>
                <c:pt idx="85">
                  <c:v>-4.1539277999999999</c:v>
                </c:pt>
                <c:pt idx="86">
                  <c:v>-3.8889239</c:v>
                </c:pt>
                <c:pt idx="87">
                  <c:v>-3.6768386</c:v>
                </c:pt>
                <c:pt idx="88">
                  <c:v>-3.4994481</c:v>
                </c:pt>
                <c:pt idx="89">
                  <c:v>-3.3659534</c:v>
                </c:pt>
                <c:pt idx="90">
                  <c:v>-3.2379920000000002</c:v>
                </c:pt>
                <c:pt idx="91">
                  <c:v>-3.1132342999999998</c:v>
                </c:pt>
                <c:pt idx="92">
                  <c:v>-3.0090699000000001</c:v>
                </c:pt>
                <c:pt idx="93">
                  <c:v>-2.9274336999999999</c:v>
                </c:pt>
                <c:pt idx="94">
                  <c:v>-2.8344414000000002</c:v>
                </c:pt>
                <c:pt idx="95">
                  <c:v>-2.7491241</c:v>
                </c:pt>
                <c:pt idx="96">
                  <c:v>-2.6785491000000001</c:v>
                </c:pt>
                <c:pt idx="97">
                  <c:v>-2.6021307</c:v>
                </c:pt>
                <c:pt idx="98">
                  <c:v>-2.1662116</c:v>
                </c:pt>
                <c:pt idx="99">
                  <c:v>-1.7527549</c:v>
                </c:pt>
                <c:pt idx="100">
                  <c:v>-1.3566012000000001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EB-4A1E-A080-14B740E739BA}"/>
            </c:ext>
          </c:extLst>
        </c:ser>
        <c:ser>
          <c:idx val="0"/>
          <c:order val="1"/>
          <c:tx>
            <c:v>IF RL-LSLO 14 GHz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Response'!$V$3:$V$103</c:f>
              <c:numCache>
                <c:formatCode>General</c:formatCode>
                <c:ptCount val="101"/>
                <c:pt idx="0">
                  <c:v>0.01</c:v>
                </c:pt>
                <c:pt idx="1">
                  <c:v>6.9900000000000004E-2</c:v>
                </c:pt>
                <c:pt idx="2">
                  <c:v>0.1298</c:v>
                </c:pt>
                <c:pt idx="3">
                  <c:v>0.18970000000000001</c:v>
                </c:pt>
                <c:pt idx="4">
                  <c:v>0.24959999999999999</c:v>
                </c:pt>
                <c:pt idx="5">
                  <c:v>0.3095</c:v>
                </c:pt>
                <c:pt idx="6">
                  <c:v>0.36940000000000001</c:v>
                </c:pt>
                <c:pt idx="7">
                  <c:v>0.42930000000000001</c:v>
                </c:pt>
                <c:pt idx="8">
                  <c:v>0.48920000000000002</c:v>
                </c:pt>
                <c:pt idx="9">
                  <c:v>0.54910000000000003</c:v>
                </c:pt>
                <c:pt idx="10">
                  <c:v>0.60899999999999999</c:v>
                </c:pt>
                <c:pt idx="11">
                  <c:v>0.66890000000000005</c:v>
                </c:pt>
                <c:pt idx="12">
                  <c:v>0.7288</c:v>
                </c:pt>
                <c:pt idx="13">
                  <c:v>0.78869999999999996</c:v>
                </c:pt>
                <c:pt idx="14">
                  <c:v>0.84860000000000002</c:v>
                </c:pt>
                <c:pt idx="15">
                  <c:v>0.90849999999999997</c:v>
                </c:pt>
                <c:pt idx="16">
                  <c:v>0.96840000000000004</c:v>
                </c:pt>
                <c:pt idx="17">
                  <c:v>1.0283</c:v>
                </c:pt>
                <c:pt idx="18">
                  <c:v>1.0882000000000001</c:v>
                </c:pt>
                <c:pt idx="19">
                  <c:v>1.1480999999999999</c:v>
                </c:pt>
                <c:pt idx="20">
                  <c:v>1.208</c:v>
                </c:pt>
                <c:pt idx="21">
                  <c:v>1.2679</c:v>
                </c:pt>
                <c:pt idx="22">
                  <c:v>1.3278000000000001</c:v>
                </c:pt>
                <c:pt idx="23">
                  <c:v>1.3876999999999999</c:v>
                </c:pt>
                <c:pt idx="24">
                  <c:v>1.4476</c:v>
                </c:pt>
                <c:pt idx="25">
                  <c:v>1.5075000000000001</c:v>
                </c:pt>
                <c:pt idx="26">
                  <c:v>1.5673999999999999</c:v>
                </c:pt>
                <c:pt idx="27">
                  <c:v>1.6273</c:v>
                </c:pt>
                <c:pt idx="28">
                  <c:v>1.6872</c:v>
                </c:pt>
                <c:pt idx="29">
                  <c:v>1.7471000000000001</c:v>
                </c:pt>
                <c:pt idx="30">
                  <c:v>1.8069999999999999</c:v>
                </c:pt>
                <c:pt idx="31">
                  <c:v>1.8669</c:v>
                </c:pt>
                <c:pt idx="32">
                  <c:v>1.9268000000000001</c:v>
                </c:pt>
                <c:pt idx="33">
                  <c:v>1.9866999999999999</c:v>
                </c:pt>
                <c:pt idx="34">
                  <c:v>2.0466000000000002</c:v>
                </c:pt>
                <c:pt idx="35">
                  <c:v>2.1065</c:v>
                </c:pt>
                <c:pt idx="36">
                  <c:v>2.1663999999999999</c:v>
                </c:pt>
                <c:pt idx="37">
                  <c:v>2.2263000000000002</c:v>
                </c:pt>
                <c:pt idx="38">
                  <c:v>2.2862</c:v>
                </c:pt>
                <c:pt idx="39">
                  <c:v>2.3460999999999999</c:v>
                </c:pt>
                <c:pt idx="40">
                  <c:v>2.4060000000000001</c:v>
                </c:pt>
                <c:pt idx="41">
                  <c:v>2.4659</c:v>
                </c:pt>
                <c:pt idx="42">
                  <c:v>2.5257999999999998</c:v>
                </c:pt>
                <c:pt idx="43">
                  <c:v>2.5857000000000001</c:v>
                </c:pt>
                <c:pt idx="44">
                  <c:v>2.6456</c:v>
                </c:pt>
                <c:pt idx="45">
                  <c:v>2.7054999999999998</c:v>
                </c:pt>
                <c:pt idx="46">
                  <c:v>2.7654000000000001</c:v>
                </c:pt>
                <c:pt idx="47">
                  <c:v>2.8252999999999999</c:v>
                </c:pt>
                <c:pt idx="48">
                  <c:v>2.8852000000000002</c:v>
                </c:pt>
                <c:pt idx="49">
                  <c:v>2.9451000000000001</c:v>
                </c:pt>
                <c:pt idx="50">
                  <c:v>3.0049999999999999</c:v>
                </c:pt>
                <c:pt idx="51">
                  <c:v>3.0649000000000002</c:v>
                </c:pt>
                <c:pt idx="52">
                  <c:v>3.1248</c:v>
                </c:pt>
                <c:pt idx="53">
                  <c:v>3.1846999999999999</c:v>
                </c:pt>
                <c:pt idx="54">
                  <c:v>3.2446000000000002</c:v>
                </c:pt>
                <c:pt idx="55">
                  <c:v>3.3045</c:v>
                </c:pt>
                <c:pt idx="56">
                  <c:v>3.3643999999999998</c:v>
                </c:pt>
                <c:pt idx="57">
                  <c:v>3.4243000000000001</c:v>
                </c:pt>
                <c:pt idx="58">
                  <c:v>3.4842</c:v>
                </c:pt>
                <c:pt idx="59">
                  <c:v>3.5440999999999998</c:v>
                </c:pt>
                <c:pt idx="60">
                  <c:v>3.6040000000000001</c:v>
                </c:pt>
                <c:pt idx="61">
                  <c:v>3.6638999999999999</c:v>
                </c:pt>
                <c:pt idx="62">
                  <c:v>3.7238000000000002</c:v>
                </c:pt>
                <c:pt idx="63">
                  <c:v>3.7837000000000001</c:v>
                </c:pt>
                <c:pt idx="64">
                  <c:v>3.8435999999999999</c:v>
                </c:pt>
                <c:pt idx="65">
                  <c:v>3.9035000000000002</c:v>
                </c:pt>
                <c:pt idx="66">
                  <c:v>3.9634</c:v>
                </c:pt>
                <c:pt idx="67">
                  <c:v>4.0232999999999999</c:v>
                </c:pt>
                <c:pt idx="68">
                  <c:v>4.0831999999999997</c:v>
                </c:pt>
                <c:pt idx="69">
                  <c:v>4.1430999999999996</c:v>
                </c:pt>
                <c:pt idx="70">
                  <c:v>4.2030000000000003</c:v>
                </c:pt>
                <c:pt idx="71">
                  <c:v>4.2629000000000001</c:v>
                </c:pt>
                <c:pt idx="72">
                  <c:v>4.3228</c:v>
                </c:pt>
                <c:pt idx="73">
                  <c:v>4.3826999999999998</c:v>
                </c:pt>
                <c:pt idx="74">
                  <c:v>4.4425999999999997</c:v>
                </c:pt>
                <c:pt idx="75">
                  <c:v>4.5025000000000004</c:v>
                </c:pt>
                <c:pt idx="76">
                  <c:v>4.5624000000000002</c:v>
                </c:pt>
                <c:pt idx="77">
                  <c:v>4.6223000000000001</c:v>
                </c:pt>
                <c:pt idx="78">
                  <c:v>4.6821999999999999</c:v>
                </c:pt>
                <c:pt idx="79">
                  <c:v>4.7420999999999998</c:v>
                </c:pt>
                <c:pt idx="80">
                  <c:v>4.8019999999999996</c:v>
                </c:pt>
                <c:pt idx="81">
                  <c:v>4.8619000000000003</c:v>
                </c:pt>
                <c:pt idx="82">
                  <c:v>4.9218000000000002</c:v>
                </c:pt>
                <c:pt idx="83">
                  <c:v>4.9817</c:v>
                </c:pt>
                <c:pt idx="84">
                  <c:v>5.0415999999999999</c:v>
                </c:pt>
                <c:pt idx="85">
                  <c:v>5.1014999999999997</c:v>
                </c:pt>
                <c:pt idx="86">
                  <c:v>5.1614000000000004</c:v>
                </c:pt>
                <c:pt idx="87">
                  <c:v>5.2213000000000003</c:v>
                </c:pt>
                <c:pt idx="88">
                  <c:v>5.2812000000000001</c:v>
                </c:pt>
                <c:pt idx="89">
                  <c:v>5.3411</c:v>
                </c:pt>
                <c:pt idx="90">
                  <c:v>5.4009999999999998</c:v>
                </c:pt>
                <c:pt idx="91">
                  <c:v>5.4608999999999996</c:v>
                </c:pt>
                <c:pt idx="92">
                  <c:v>5.5208000000000004</c:v>
                </c:pt>
                <c:pt idx="93">
                  <c:v>5.5807000000000002</c:v>
                </c:pt>
                <c:pt idx="94">
                  <c:v>5.6406000000000001</c:v>
                </c:pt>
                <c:pt idx="95">
                  <c:v>5.7004999999999999</c:v>
                </c:pt>
                <c:pt idx="96">
                  <c:v>5.7603999999999997</c:v>
                </c:pt>
                <c:pt idx="97">
                  <c:v>5.8202999999999996</c:v>
                </c:pt>
                <c:pt idx="98">
                  <c:v>5.8802000000000003</c:v>
                </c:pt>
                <c:pt idx="99">
                  <c:v>5.9401000000000002</c:v>
                </c:pt>
                <c:pt idx="100">
                  <c:v>6</c:v>
                </c:pt>
              </c:numCache>
            </c:numRef>
          </c:xVal>
          <c:yVal>
            <c:numRef>
              <c:f>'IF Response'!$T$3:$T$103</c:f>
              <c:numCache>
                <c:formatCode>General</c:formatCode>
                <c:ptCount val="101"/>
                <c:pt idx="0">
                  <c:v>-27.761282000000001</c:v>
                </c:pt>
                <c:pt idx="1">
                  <c:v>-27.081216999999999</c:v>
                </c:pt>
                <c:pt idx="2">
                  <c:v>-26.070285999999999</c:v>
                </c:pt>
                <c:pt idx="3">
                  <c:v>-24.878679000000002</c:v>
                </c:pt>
                <c:pt idx="4">
                  <c:v>-24.556379</c:v>
                </c:pt>
                <c:pt idx="5">
                  <c:v>-24.150898000000002</c:v>
                </c:pt>
                <c:pt idx="6">
                  <c:v>-23.692170999999998</c:v>
                </c:pt>
                <c:pt idx="7">
                  <c:v>-23.29073</c:v>
                </c:pt>
                <c:pt idx="8">
                  <c:v>-23.262889999999999</c:v>
                </c:pt>
                <c:pt idx="9">
                  <c:v>-23.277794</c:v>
                </c:pt>
                <c:pt idx="10">
                  <c:v>-22.689339</c:v>
                </c:pt>
                <c:pt idx="11">
                  <c:v>-22.397116</c:v>
                </c:pt>
                <c:pt idx="12">
                  <c:v>-22.267847</c:v>
                </c:pt>
                <c:pt idx="13">
                  <c:v>-21.769295</c:v>
                </c:pt>
                <c:pt idx="14">
                  <c:v>-21.047203</c:v>
                </c:pt>
                <c:pt idx="15">
                  <c:v>-20.919723999999999</c:v>
                </c:pt>
                <c:pt idx="16">
                  <c:v>-20.543423000000001</c:v>
                </c:pt>
                <c:pt idx="17">
                  <c:v>-20.141791999999999</c:v>
                </c:pt>
                <c:pt idx="18">
                  <c:v>-19.790741000000001</c:v>
                </c:pt>
                <c:pt idx="19">
                  <c:v>-19.650552999999999</c:v>
                </c:pt>
                <c:pt idx="20">
                  <c:v>-19.396584000000001</c:v>
                </c:pt>
                <c:pt idx="21">
                  <c:v>-19.015122999999999</c:v>
                </c:pt>
                <c:pt idx="22">
                  <c:v>-18.924509</c:v>
                </c:pt>
                <c:pt idx="23">
                  <c:v>-18.938568</c:v>
                </c:pt>
                <c:pt idx="24">
                  <c:v>-18.705202</c:v>
                </c:pt>
                <c:pt idx="25">
                  <c:v>-18.407774</c:v>
                </c:pt>
                <c:pt idx="26">
                  <c:v>-18.412873999999999</c:v>
                </c:pt>
                <c:pt idx="27">
                  <c:v>-18.239871999999998</c:v>
                </c:pt>
                <c:pt idx="28">
                  <c:v>-18.031566999999999</c:v>
                </c:pt>
                <c:pt idx="29">
                  <c:v>-18.049917000000001</c:v>
                </c:pt>
                <c:pt idx="30">
                  <c:v>-18.159464</c:v>
                </c:pt>
                <c:pt idx="31">
                  <c:v>-18.218078999999999</c:v>
                </c:pt>
                <c:pt idx="32">
                  <c:v>-18.278193999999999</c:v>
                </c:pt>
                <c:pt idx="33">
                  <c:v>-18.410129999999999</c:v>
                </c:pt>
                <c:pt idx="34">
                  <c:v>-18.453779000000001</c:v>
                </c:pt>
                <c:pt idx="35">
                  <c:v>-18.56184</c:v>
                </c:pt>
                <c:pt idx="36">
                  <c:v>-18.586663999999999</c:v>
                </c:pt>
                <c:pt idx="37">
                  <c:v>-18.785271000000002</c:v>
                </c:pt>
                <c:pt idx="38">
                  <c:v>-18.910902</c:v>
                </c:pt>
                <c:pt idx="39">
                  <c:v>-19.002707999999998</c:v>
                </c:pt>
                <c:pt idx="40">
                  <c:v>-19.088395999999999</c:v>
                </c:pt>
                <c:pt idx="41">
                  <c:v>-19.078119000000001</c:v>
                </c:pt>
                <c:pt idx="42">
                  <c:v>-18.93244</c:v>
                </c:pt>
                <c:pt idx="43">
                  <c:v>-18.741955000000001</c:v>
                </c:pt>
                <c:pt idx="44">
                  <c:v>-18.530729000000001</c:v>
                </c:pt>
                <c:pt idx="45">
                  <c:v>-18.246161000000001</c:v>
                </c:pt>
                <c:pt idx="46">
                  <c:v>-17.979393000000002</c:v>
                </c:pt>
                <c:pt idx="47">
                  <c:v>-17.520094</c:v>
                </c:pt>
                <c:pt idx="48">
                  <c:v>-17.184574000000001</c:v>
                </c:pt>
                <c:pt idx="49">
                  <c:v>-16.758472000000001</c:v>
                </c:pt>
                <c:pt idx="50">
                  <c:v>-16.23348</c:v>
                </c:pt>
                <c:pt idx="51">
                  <c:v>-15.796915</c:v>
                </c:pt>
                <c:pt idx="52">
                  <c:v>-15.406302</c:v>
                </c:pt>
                <c:pt idx="53">
                  <c:v>-14.904244</c:v>
                </c:pt>
                <c:pt idx="54">
                  <c:v>-14.509935</c:v>
                </c:pt>
                <c:pt idx="55">
                  <c:v>-14.136892</c:v>
                </c:pt>
                <c:pt idx="56">
                  <c:v>-13.668468000000001</c:v>
                </c:pt>
                <c:pt idx="57">
                  <c:v>-13.202833999999999</c:v>
                </c:pt>
                <c:pt idx="58">
                  <c:v>-12.807980000000001</c:v>
                </c:pt>
                <c:pt idx="59">
                  <c:v>-12.367018</c:v>
                </c:pt>
                <c:pt idx="60">
                  <c:v>-11.927303999999999</c:v>
                </c:pt>
                <c:pt idx="61">
                  <c:v>-11.515807000000001</c:v>
                </c:pt>
                <c:pt idx="62">
                  <c:v>-11.204912999999999</c:v>
                </c:pt>
                <c:pt idx="63">
                  <c:v>-10.826031</c:v>
                </c:pt>
                <c:pt idx="64">
                  <c:v>-10.449187999999999</c:v>
                </c:pt>
                <c:pt idx="65">
                  <c:v>-10.182138999999999</c:v>
                </c:pt>
                <c:pt idx="66">
                  <c:v>-9.9573259000000007</c:v>
                </c:pt>
                <c:pt idx="67">
                  <c:v>-9.7074709000000006</c:v>
                </c:pt>
                <c:pt idx="68">
                  <c:v>-9.5696983000000007</c:v>
                </c:pt>
                <c:pt idx="69">
                  <c:v>-9.5790471999999998</c:v>
                </c:pt>
                <c:pt idx="70">
                  <c:v>-9.5978116999999994</c:v>
                </c:pt>
                <c:pt idx="71">
                  <c:v>-9.7784119</c:v>
                </c:pt>
                <c:pt idx="72">
                  <c:v>-10.209455</c:v>
                </c:pt>
                <c:pt idx="73">
                  <c:v>-10.792749000000001</c:v>
                </c:pt>
                <c:pt idx="74">
                  <c:v>-11.234332</c:v>
                </c:pt>
                <c:pt idx="75">
                  <c:v>-11.362266999999999</c:v>
                </c:pt>
                <c:pt idx="76">
                  <c:v>-10.94998</c:v>
                </c:pt>
                <c:pt idx="77">
                  <c:v>-10.027927999999999</c:v>
                </c:pt>
                <c:pt idx="78">
                  <c:v>-8.7321223999999997</c:v>
                </c:pt>
                <c:pt idx="79">
                  <c:v>-7.3867297000000001</c:v>
                </c:pt>
                <c:pt idx="80">
                  <c:v>-6.2428803000000004</c:v>
                </c:pt>
                <c:pt idx="81">
                  <c:v>-5.4224629000000002</c:v>
                </c:pt>
                <c:pt idx="82">
                  <c:v>-4.8621587999999996</c:v>
                </c:pt>
                <c:pt idx="83">
                  <c:v>-4.4496164</c:v>
                </c:pt>
                <c:pt idx="84">
                  <c:v>-4.1278572000000002</c:v>
                </c:pt>
                <c:pt idx="85">
                  <c:v>-3.8767276000000002</c:v>
                </c:pt>
                <c:pt idx="86">
                  <c:v>-3.6812420000000001</c:v>
                </c:pt>
                <c:pt idx="87">
                  <c:v>-3.5021993999999999</c:v>
                </c:pt>
                <c:pt idx="88">
                  <c:v>-3.3513763000000001</c:v>
                </c:pt>
                <c:pt idx="89">
                  <c:v>-3.2304175000000002</c:v>
                </c:pt>
                <c:pt idx="90">
                  <c:v>-3.1178086</c:v>
                </c:pt>
                <c:pt idx="91">
                  <c:v>-3.0050576000000002</c:v>
                </c:pt>
                <c:pt idx="92">
                  <c:v>-2.9165173000000002</c:v>
                </c:pt>
                <c:pt idx="93">
                  <c:v>-2.8333457000000002</c:v>
                </c:pt>
                <c:pt idx="94">
                  <c:v>-2.7366347000000002</c:v>
                </c:pt>
                <c:pt idx="95">
                  <c:v>-2.6463990000000002</c:v>
                </c:pt>
                <c:pt idx="96">
                  <c:v>-2.5743901999999999</c:v>
                </c:pt>
                <c:pt idx="97">
                  <c:v>-2.4928007000000001</c:v>
                </c:pt>
                <c:pt idx="98">
                  <c:v>-1.4588814999999999</c:v>
                </c:pt>
                <c:pt idx="99">
                  <c:v>-0.44945364999999998</c:v>
                </c:pt>
                <c:pt idx="100">
                  <c:v>0.54501878999999998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EB-4A1E-A080-14B740E73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63936"/>
        <c:axId val="116274304"/>
      </c:scatterChart>
      <c:valAx>
        <c:axId val="116263936"/>
        <c:scaling>
          <c:orientation val="minMax"/>
          <c:max val="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274304"/>
        <c:crosses val="autoZero"/>
        <c:crossBetween val="midCat"/>
        <c:majorUnit val="1"/>
      </c:valAx>
      <c:valAx>
        <c:axId val="116274304"/>
        <c:scaling>
          <c:orientation val="minMax"/>
          <c:max val="0"/>
          <c:min val="-4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26393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228279157339824"/>
          <c:y val="0.69686548535507686"/>
          <c:w val="0.51389494002361769"/>
          <c:h val="0.1024879003931502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to IF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Isolations!$R$5:$R$205</c:f>
              <c:numCache>
                <c:formatCode>General</c:formatCode>
                <c:ptCount val="201"/>
                <c:pt idx="0">
                  <c:v>-36.128506000000002</c:v>
                </c:pt>
                <c:pt idx="1">
                  <c:v>-35.547328999999998</c:v>
                </c:pt>
                <c:pt idx="2">
                  <c:v>-34.866165000000002</c:v>
                </c:pt>
                <c:pt idx="3">
                  <c:v>-34.113148000000002</c:v>
                </c:pt>
                <c:pt idx="4">
                  <c:v>-33.649788000000001</c:v>
                </c:pt>
                <c:pt idx="5">
                  <c:v>-33.319096000000002</c:v>
                </c:pt>
                <c:pt idx="6">
                  <c:v>-33.053592999999999</c:v>
                </c:pt>
                <c:pt idx="7">
                  <c:v>-32.868828000000001</c:v>
                </c:pt>
                <c:pt idx="8">
                  <c:v>-32.737312000000003</c:v>
                </c:pt>
                <c:pt idx="9">
                  <c:v>-32.629078</c:v>
                </c:pt>
                <c:pt idx="10">
                  <c:v>-32.461185</c:v>
                </c:pt>
                <c:pt idx="11">
                  <c:v>-32.321938000000003</c:v>
                </c:pt>
                <c:pt idx="12">
                  <c:v>-32.167968999999999</c:v>
                </c:pt>
                <c:pt idx="13">
                  <c:v>-32.018313999999997</c:v>
                </c:pt>
                <c:pt idx="14">
                  <c:v>-31.869305000000001</c:v>
                </c:pt>
                <c:pt idx="15">
                  <c:v>-31.802790000000002</c:v>
                </c:pt>
                <c:pt idx="16">
                  <c:v>-31.729668</c:v>
                </c:pt>
                <c:pt idx="17">
                  <c:v>-31.663844999999998</c:v>
                </c:pt>
                <c:pt idx="18">
                  <c:v>-31.611145</c:v>
                </c:pt>
                <c:pt idx="19">
                  <c:v>-31.599613000000002</c:v>
                </c:pt>
                <c:pt idx="20">
                  <c:v>-31.558235</c:v>
                </c:pt>
                <c:pt idx="21">
                  <c:v>-31.528970999999999</c:v>
                </c:pt>
                <c:pt idx="22">
                  <c:v>-31.576516999999999</c:v>
                </c:pt>
                <c:pt idx="23">
                  <c:v>-31.615317999999998</c:v>
                </c:pt>
                <c:pt idx="24">
                  <c:v>-31.674790999999999</c:v>
                </c:pt>
                <c:pt idx="25">
                  <c:v>-31.771217</c:v>
                </c:pt>
                <c:pt idx="26">
                  <c:v>-31.865244000000001</c:v>
                </c:pt>
                <c:pt idx="27">
                  <c:v>-31.930531999999999</c:v>
                </c:pt>
                <c:pt idx="28">
                  <c:v>-32.037247000000001</c:v>
                </c:pt>
                <c:pt idx="29">
                  <c:v>-32.132145000000001</c:v>
                </c:pt>
                <c:pt idx="30">
                  <c:v>-32.223568</c:v>
                </c:pt>
                <c:pt idx="31">
                  <c:v>-32.346645000000002</c:v>
                </c:pt>
                <c:pt idx="32">
                  <c:v>-32.457797999999997</c:v>
                </c:pt>
                <c:pt idx="33">
                  <c:v>-32.588611999999998</c:v>
                </c:pt>
                <c:pt idx="34">
                  <c:v>-32.717838</c:v>
                </c:pt>
                <c:pt idx="35">
                  <c:v>-32.840763000000003</c:v>
                </c:pt>
                <c:pt idx="36">
                  <c:v>-32.987068000000001</c:v>
                </c:pt>
                <c:pt idx="37">
                  <c:v>-33.144184000000003</c:v>
                </c:pt>
                <c:pt idx="38">
                  <c:v>-33.310467000000003</c:v>
                </c:pt>
                <c:pt idx="39">
                  <c:v>-33.456631000000002</c:v>
                </c:pt>
                <c:pt idx="40">
                  <c:v>-33.577572000000004</c:v>
                </c:pt>
                <c:pt idx="41">
                  <c:v>-33.656993999999997</c:v>
                </c:pt>
                <c:pt idx="42">
                  <c:v>-33.699406000000003</c:v>
                </c:pt>
                <c:pt idx="43">
                  <c:v>-33.718620000000001</c:v>
                </c:pt>
                <c:pt idx="44">
                  <c:v>-33.780914000000003</c:v>
                </c:pt>
                <c:pt idx="45">
                  <c:v>-33.869072000000003</c:v>
                </c:pt>
                <c:pt idx="46">
                  <c:v>-33.992274999999999</c:v>
                </c:pt>
                <c:pt idx="47">
                  <c:v>-34.156593000000001</c:v>
                </c:pt>
                <c:pt idx="48">
                  <c:v>-34.299416000000001</c:v>
                </c:pt>
                <c:pt idx="49">
                  <c:v>-34.408065999999998</c:v>
                </c:pt>
                <c:pt idx="50">
                  <c:v>-34.535350999999999</c:v>
                </c:pt>
                <c:pt idx="51">
                  <c:v>-34.630127000000002</c:v>
                </c:pt>
                <c:pt idx="52">
                  <c:v>-34.736359</c:v>
                </c:pt>
                <c:pt idx="53">
                  <c:v>-34.854785999999997</c:v>
                </c:pt>
                <c:pt idx="54">
                  <c:v>-35.012936000000003</c:v>
                </c:pt>
                <c:pt idx="55">
                  <c:v>-35.158535000000001</c:v>
                </c:pt>
                <c:pt idx="56">
                  <c:v>-35.297584999999998</c:v>
                </c:pt>
                <c:pt idx="57">
                  <c:v>-35.438118000000003</c:v>
                </c:pt>
                <c:pt idx="58">
                  <c:v>-35.575606999999998</c:v>
                </c:pt>
                <c:pt idx="59">
                  <c:v>-35.718918000000002</c:v>
                </c:pt>
                <c:pt idx="60">
                  <c:v>-35.872017</c:v>
                </c:pt>
                <c:pt idx="61">
                  <c:v>-36.078102000000001</c:v>
                </c:pt>
                <c:pt idx="62">
                  <c:v>-36.292248000000001</c:v>
                </c:pt>
                <c:pt idx="63">
                  <c:v>-36.533875000000002</c:v>
                </c:pt>
                <c:pt idx="64">
                  <c:v>-36.771450000000002</c:v>
                </c:pt>
                <c:pt idx="65">
                  <c:v>-37.028796999999997</c:v>
                </c:pt>
                <c:pt idx="66">
                  <c:v>-37.296936000000002</c:v>
                </c:pt>
                <c:pt idx="67">
                  <c:v>-37.588943</c:v>
                </c:pt>
                <c:pt idx="68">
                  <c:v>-37.892024999999997</c:v>
                </c:pt>
                <c:pt idx="69">
                  <c:v>-38.251399999999997</c:v>
                </c:pt>
                <c:pt idx="70">
                  <c:v>-38.617851000000002</c:v>
                </c:pt>
                <c:pt idx="71">
                  <c:v>-39.027301999999999</c:v>
                </c:pt>
                <c:pt idx="72">
                  <c:v>-39.480705</c:v>
                </c:pt>
                <c:pt idx="73">
                  <c:v>-39.956493000000002</c:v>
                </c:pt>
                <c:pt idx="74">
                  <c:v>-40.47316</c:v>
                </c:pt>
                <c:pt idx="75">
                  <c:v>-41.007961000000002</c:v>
                </c:pt>
                <c:pt idx="76">
                  <c:v>-41.573791999999997</c:v>
                </c:pt>
                <c:pt idx="77">
                  <c:v>-42.165894000000002</c:v>
                </c:pt>
                <c:pt idx="78">
                  <c:v>-42.793723999999997</c:v>
                </c:pt>
                <c:pt idx="79">
                  <c:v>-43.451369999999997</c:v>
                </c:pt>
                <c:pt idx="80">
                  <c:v>-44.169593999999996</c:v>
                </c:pt>
                <c:pt idx="81">
                  <c:v>-44.907310000000003</c:v>
                </c:pt>
                <c:pt idx="82">
                  <c:v>-45.688046</c:v>
                </c:pt>
                <c:pt idx="83">
                  <c:v>-46.523251000000002</c:v>
                </c:pt>
                <c:pt idx="84">
                  <c:v>-47.382652</c:v>
                </c:pt>
                <c:pt idx="85">
                  <c:v>-48.301074999999997</c:v>
                </c:pt>
                <c:pt idx="86">
                  <c:v>-49.185783000000001</c:v>
                </c:pt>
                <c:pt idx="87">
                  <c:v>-50.044936999999997</c:v>
                </c:pt>
                <c:pt idx="88">
                  <c:v>-50.819775</c:v>
                </c:pt>
                <c:pt idx="89">
                  <c:v>-51.410846999999997</c:v>
                </c:pt>
                <c:pt idx="90">
                  <c:v>-51.721722</c:v>
                </c:pt>
                <c:pt idx="91">
                  <c:v>-51.74004</c:v>
                </c:pt>
                <c:pt idx="92">
                  <c:v>-51.330520999999997</c:v>
                </c:pt>
                <c:pt idx="93">
                  <c:v>-50.617553999999998</c:v>
                </c:pt>
                <c:pt idx="94">
                  <c:v>-49.638111000000002</c:v>
                </c:pt>
                <c:pt idx="95">
                  <c:v>-48.513283000000001</c:v>
                </c:pt>
                <c:pt idx="96">
                  <c:v>-47.337981999999997</c:v>
                </c:pt>
                <c:pt idx="97">
                  <c:v>-46.258704999999999</c:v>
                </c:pt>
                <c:pt idx="98">
                  <c:v>-45.249690999999999</c:v>
                </c:pt>
                <c:pt idx="99">
                  <c:v>-44.354846999999999</c:v>
                </c:pt>
                <c:pt idx="100">
                  <c:v>-43.535876999999999</c:v>
                </c:pt>
                <c:pt idx="101">
                  <c:v>-42.821559999999998</c:v>
                </c:pt>
                <c:pt idx="102">
                  <c:v>-42.163322000000001</c:v>
                </c:pt>
                <c:pt idx="103">
                  <c:v>-41.537925999999999</c:v>
                </c:pt>
                <c:pt idx="104">
                  <c:v>-40.933070999999998</c:v>
                </c:pt>
                <c:pt idx="105">
                  <c:v>-40.376831000000003</c:v>
                </c:pt>
                <c:pt idx="106">
                  <c:v>-39.838673</c:v>
                </c:pt>
                <c:pt idx="107">
                  <c:v>-39.33717</c:v>
                </c:pt>
                <c:pt idx="108">
                  <c:v>-38.867007999999998</c:v>
                </c:pt>
                <c:pt idx="109">
                  <c:v>-38.436382000000002</c:v>
                </c:pt>
                <c:pt idx="110">
                  <c:v>-38.010178000000003</c:v>
                </c:pt>
                <c:pt idx="111">
                  <c:v>-37.606704999999998</c:v>
                </c:pt>
                <c:pt idx="112">
                  <c:v>-37.185509000000003</c:v>
                </c:pt>
                <c:pt idx="113">
                  <c:v>-36.739975000000001</c:v>
                </c:pt>
                <c:pt idx="114">
                  <c:v>-36.277321000000001</c:v>
                </c:pt>
                <c:pt idx="115">
                  <c:v>-35.803085000000003</c:v>
                </c:pt>
                <c:pt idx="116">
                  <c:v>-35.292717000000003</c:v>
                </c:pt>
                <c:pt idx="117">
                  <c:v>-34.795161999999998</c:v>
                </c:pt>
                <c:pt idx="118">
                  <c:v>-34.268776000000003</c:v>
                </c:pt>
                <c:pt idx="119">
                  <c:v>-33.717959999999998</c:v>
                </c:pt>
                <c:pt idx="120">
                  <c:v>-33.180819999999997</c:v>
                </c:pt>
                <c:pt idx="121">
                  <c:v>-32.604950000000002</c:v>
                </c:pt>
                <c:pt idx="122">
                  <c:v>-32.059353000000002</c:v>
                </c:pt>
                <c:pt idx="123">
                  <c:v>-31.494871</c:v>
                </c:pt>
                <c:pt idx="124">
                  <c:v>-30.953624999999999</c:v>
                </c:pt>
                <c:pt idx="125">
                  <c:v>-30.386658000000001</c:v>
                </c:pt>
                <c:pt idx="126">
                  <c:v>-29.88381</c:v>
                </c:pt>
                <c:pt idx="127">
                  <c:v>-29.296472999999999</c:v>
                </c:pt>
                <c:pt idx="128">
                  <c:v>-28.757069000000001</c:v>
                </c:pt>
                <c:pt idx="129">
                  <c:v>-28.178834999999999</c:v>
                </c:pt>
                <c:pt idx="130">
                  <c:v>-27.615856000000001</c:v>
                </c:pt>
                <c:pt idx="131">
                  <c:v>-27.020357000000001</c:v>
                </c:pt>
                <c:pt idx="132">
                  <c:v>-26.473044999999999</c:v>
                </c:pt>
                <c:pt idx="133">
                  <c:v>-25.915444999999998</c:v>
                </c:pt>
                <c:pt idx="134">
                  <c:v>-25.395309000000001</c:v>
                </c:pt>
                <c:pt idx="135">
                  <c:v>-24.900562000000001</c:v>
                </c:pt>
                <c:pt idx="136">
                  <c:v>-24.41011</c:v>
                </c:pt>
                <c:pt idx="137">
                  <c:v>-23.895256</c:v>
                </c:pt>
                <c:pt idx="138">
                  <c:v>-23.416224</c:v>
                </c:pt>
                <c:pt idx="139">
                  <c:v>-22.940453999999999</c:v>
                </c:pt>
                <c:pt idx="140">
                  <c:v>-22.446037</c:v>
                </c:pt>
                <c:pt idx="141">
                  <c:v>-21.994976000000001</c:v>
                </c:pt>
                <c:pt idx="142">
                  <c:v>-21.578474</c:v>
                </c:pt>
                <c:pt idx="143">
                  <c:v>-21.153632999999999</c:v>
                </c:pt>
                <c:pt idx="144">
                  <c:v>-20.759357000000001</c:v>
                </c:pt>
                <c:pt idx="145">
                  <c:v>-20.380621000000001</c:v>
                </c:pt>
                <c:pt idx="146">
                  <c:v>-20.007283999999999</c:v>
                </c:pt>
                <c:pt idx="147">
                  <c:v>-19.652697</c:v>
                </c:pt>
                <c:pt idx="148">
                  <c:v>-19.301649000000001</c:v>
                </c:pt>
                <c:pt idx="149">
                  <c:v>-18.915751</c:v>
                </c:pt>
                <c:pt idx="150">
                  <c:v>-18.546866999999999</c:v>
                </c:pt>
                <c:pt idx="151">
                  <c:v>-18.171506999999998</c:v>
                </c:pt>
                <c:pt idx="152">
                  <c:v>-17.769915000000001</c:v>
                </c:pt>
                <c:pt idx="153">
                  <c:v>-17.395589999999999</c:v>
                </c:pt>
                <c:pt idx="154">
                  <c:v>-17.069628000000002</c:v>
                </c:pt>
                <c:pt idx="155">
                  <c:v>-16.750254000000002</c:v>
                </c:pt>
                <c:pt idx="156">
                  <c:v>-16.443531</c:v>
                </c:pt>
                <c:pt idx="157">
                  <c:v>-16.174928999999999</c:v>
                </c:pt>
                <c:pt idx="158">
                  <c:v>-15.909177</c:v>
                </c:pt>
                <c:pt idx="159">
                  <c:v>-15.650468999999999</c:v>
                </c:pt>
                <c:pt idx="160">
                  <c:v>-15.371159</c:v>
                </c:pt>
                <c:pt idx="161">
                  <c:v>-15.108955999999999</c:v>
                </c:pt>
                <c:pt idx="162">
                  <c:v>-14.881799000000001</c:v>
                </c:pt>
                <c:pt idx="163">
                  <c:v>-14.643106</c:v>
                </c:pt>
                <c:pt idx="164">
                  <c:v>-14.425606</c:v>
                </c:pt>
                <c:pt idx="165">
                  <c:v>-14.256385999999999</c:v>
                </c:pt>
                <c:pt idx="166">
                  <c:v>-14.112297999999999</c:v>
                </c:pt>
                <c:pt idx="167">
                  <c:v>-13.957084999999999</c:v>
                </c:pt>
                <c:pt idx="168">
                  <c:v>-13.832107000000001</c:v>
                </c:pt>
                <c:pt idx="169">
                  <c:v>-13.664774</c:v>
                </c:pt>
                <c:pt idx="170">
                  <c:v>-13.537766</c:v>
                </c:pt>
                <c:pt idx="171">
                  <c:v>-13.397717</c:v>
                </c:pt>
                <c:pt idx="172">
                  <c:v>-13.233722999999999</c:v>
                </c:pt>
                <c:pt idx="173">
                  <c:v>-13.093714</c:v>
                </c:pt>
                <c:pt idx="174">
                  <c:v>-12.974038</c:v>
                </c:pt>
                <c:pt idx="175">
                  <c:v>-12.832366</c:v>
                </c:pt>
                <c:pt idx="176">
                  <c:v>-12.719396</c:v>
                </c:pt>
                <c:pt idx="177">
                  <c:v>-12.598825</c:v>
                </c:pt>
                <c:pt idx="178">
                  <c:v>-12.465745999999999</c:v>
                </c:pt>
                <c:pt idx="179">
                  <c:v>-12.365646999999999</c:v>
                </c:pt>
                <c:pt idx="180">
                  <c:v>-12.213532000000001</c:v>
                </c:pt>
                <c:pt idx="181">
                  <c:v>-12.125370999999999</c:v>
                </c:pt>
                <c:pt idx="182">
                  <c:v>-12.044991</c:v>
                </c:pt>
                <c:pt idx="183">
                  <c:v>-11.949097999999999</c:v>
                </c:pt>
                <c:pt idx="184">
                  <c:v>-11.870979999999999</c:v>
                </c:pt>
                <c:pt idx="185">
                  <c:v>-11.828279</c:v>
                </c:pt>
                <c:pt idx="186">
                  <c:v>-11.720067</c:v>
                </c:pt>
                <c:pt idx="187">
                  <c:v>-11.682135000000001</c:v>
                </c:pt>
                <c:pt idx="188">
                  <c:v>-11.615717999999999</c:v>
                </c:pt>
                <c:pt idx="189">
                  <c:v>-11.568502000000001</c:v>
                </c:pt>
                <c:pt idx="190">
                  <c:v>-11.561385</c:v>
                </c:pt>
                <c:pt idx="191">
                  <c:v>-11.534750000000001</c:v>
                </c:pt>
                <c:pt idx="192">
                  <c:v>-11.529164</c:v>
                </c:pt>
                <c:pt idx="193">
                  <c:v>-11.577711000000001</c:v>
                </c:pt>
                <c:pt idx="194">
                  <c:v>-11.615071</c:v>
                </c:pt>
                <c:pt idx="195">
                  <c:v>-11.660524000000001</c:v>
                </c:pt>
                <c:pt idx="196">
                  <c:v>-11.720675</c:v>
                </c:pt>
                <c:pt idx="197">
                  <c:v>-11.765427000000001</c:v>
                </c:pt>
                <c:pt idx="198">
                  <c:v>-11.817023000000001</c:v>
                </c:pt>
                <c:pt idx="199">
                  <c:v>-11.859518</c:v>
                </c:pt>
                <c:pt idx="200">
                  <c:v>-11.877637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26-407A-A578-F0807B1A2F67}"/>
            </c:ext>
          </c:extLst>
        </c:ser>
        <c:ser>
          <c:idx val="1"/>
          <c:order val="1"/>
          <c:tx>
            <c:v>Configuration B</c:v>
          </c:tx>
          <c:spPr>
            <a:ln>
              <a:solidFill>
                <a:prstClr val="black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Isolations!$H$5:$H$205</c:f>
              <c:numCache>
                <c:formatCode>General</c:formatCode>
                <c:ptCount val="201"/>
                <c:pt idx="0">
                  <c:v>-40.980559999999997</c:v>
                </c:pt>
                <c:pt idx="1">
                  <c:v>-40.511631000000001</c:v>
                </c:pt>
                <c:pt idx="2">
                  <c:v>-39.928547000000002</c:v>
                </c:pt>
                <c:pt idx="3">
                  <c:v>-39.269257000000003</c:v>
                </c:pt>
                <c:pt idx="4">
                  <c:v>-38.631084000000001</c:v>
                </c:pt>
                <c:pt idx="5">
                  <c:v>-37.963963</c:v>
                </c:pt>
                <c:pt idx="6">
                  <c:v>-37.623748999999997</c:v>
                </c:pt>
                <c:pt idx="7">
                  <c:v>-37.335518</c:v>
                </c:pt>
                <c:pt idx="8">
                  <c:v>-37.087336999999998</c:v>
                </c:pt>
                <c:pt idx="9">
                  <c:v>-36.968578000000001</c:v>
                </c:pt>
                <c:pt idx="10">
                  <c:v>-37.010094000000002</c:v>
                </c:pt>
                <c:pt idx="11">
                  <c:v>-36.871848999999997</c:v>
                </c:pt>
                <c:pt idx="12">
                  <c:v>-36.840584</c:v>
                </c:pt>
                <c:pt idx="13">
                  <c:v>-36.924053000000001</c:v>
                </c:pt>
                <c:pt idx="14">
                  <c:v>-37.032265000000002</c:v>
                </c:pt>
                <c:pt idx="15">
                  <c:v>-37.078045000000003</c:v>
                </c:pt>
                <c:pt idx="16">
                  <c:v>-37.278492</c:v>
                </c:pt>
                <c:pt idx="17">
                  <c:v>-37.381408999999998</c:v>
                </c:pt>
                <c:pt idx="18">
                  <c:v>-37.438496000000001</c:v>
                </c:pt>
                <c:pt idx="19">
                  <c:v>-37.456634999999999</c:v>
                </c:pt>
                <c:pt idx="20">
                  <c:v>-37.425899999999999</c:v>
                </c:pt>
                <c:pt idx="21">
                  <c:v>-37.339191</c:v>
                </c:pt>
                <c:pt idx="22">
                  <c:v>-37.285998999999997</c:v>
                </c:pt>
                <c:pt idx="23">
                  <c:v>-37.212161999999999</c:v>
                </c:pt>
                <c:pt idx="24">
                  <c:v>-37.142848999999998</c:v>
                </c:pt>
                <c:pt idx="25">
                  <c:v>-37.090401</c:v>
                </c:pt>
                <c:pt idx="26">
                  <c:v>-36.945006999999997</c:v>
                </c:pt>
                <c:pt idx="27">
                  <c:v>-36.726199999999999</c:v>
                </c:pt>
                <c:pt idx="28">
                  <c:v>-36.411011000000002</c:v>
                </c:pt>
                <c:pt idx="29">
                  <c:v>-36.073977999999997</c:v>
                </c:pt>
                <c:pt idx="30">
                  <c:v>-35.652714000000003</c:v>
                </c:pt>
                <c:pt idx="31">
                  <c:v>-35.288741999999999</c:v>
                </c:pt>
                <c:pt idx="32">
                  <c:v>-34.939346</c:v>
                </c:pt>
                <c:pt idx="33">
                  <c:v>-34.663944000000001</c:v>
                </c:pt>
                <c:pt idx="34">
                  <c:v>-34.363106000000002</c:v>
                </c:pt>
                <c:pt idx="35">
                  <c:v>-34.189692999999998</c:v>
                </c:pt>
                <c:pt idx="36">
                  <c:v>-33.998322000000002</c:v>
                </c:pt>
                <c:pt idx="37">
                  <c:v>-33.866638000000002</c:v>
                </c:pt>
                <c:pt idx="38">
                  <c:v>-33.759585999999999</c:v>
                </c:pt>
                <c:pt idx="39">
                  <c:v>-33.715778</c:v>
                </c:pt>
                <c:pt idx="40">
                  <c:v>-33.698886999999999</c:v>
                </c:pt>
                <c:pt idx="41">
                  <c:v>-33.746994000000001</c:v>
                </c:pt>
                <c:pt idx="42">
                  <c:v>-33.874619000000003</c:v>
                </c:pt>
                <c:pt idx="43">
                  <c:v>-34.023479000000002</c:v>
                </c:pt>
                <c:pt idx="44">
                  <c:v>-34.200802000000003</c:v>
                </c:pt>
                <c:pt idx="45">
                  <c:v>-34.385277000000002</c:v>
                </c:pt>
                <c:pt idx="46">
                  <c:v>-34.628162000000003</c:v>
                </c:pt>
                <c:pt idx="47">
                  <c:v>-34.853436000000002</c:v>
                </c:pt>
                <c:pt idx="48">
                  <c:v>-35.120505999999999</c:v>
                </c:pt>
                <c:pt idx="49">
                  <c:v>-35.427424999999999</c:v>
                </c:pt>
                <c:pt idx="50">
                  <c:v>-35.769416999999997</c:v>
                </c:pt>
                <c:pt idx="51">
                  <c:v>-36.112513999999997</c:v>
                </c:pt>
                <c:pt idx="52">
                  <c:v>-36.500458000000002</c:v>
                </c:pt>
                <c:pt idx="53">
                  <c:v>-36.898659000000002</c:v>
                </c:pt>
                <c:pt idx="54">
                  <c:v>-37.318461999999997</c:v>
                </c:pt>
                <c:pt idx="55">
                  <c:v>-37.753650999999998</c:v>
                </c:pt>
                <c:pt idx="56">
                  <c:v>-38.165188000000001</c:v>
                </c:pt>
                <c:pt idx="57">
                  <c:v>-38.543731999999999</c:v>
                </c:pt>
                <c:pt idx="58">
                  <c:v>-38.863655000000001</c:v>
                </c:pt>
                <c:pt idx="59">
                  <c:v>-39.099784999999997</c:v>
                </c:pt>
                <c:pt idx="60">
                  <c:v>-39.261951000000003</c:v>
                </c:pt>
                <c:pt idx="61">
                  <c:v>-39.352612000000001</c:v>
                </c:pt>
                <c:pt idx="62">
                  <c:v>-39.384785000000001</c:v>
                </c:pt>
                <c:pt idx="63">
                  <c:v>-39.387974</c:v>
                </c:pt>
                <c:pt idx="64">
                  <c:v>-39.377673999999999</c:v>
                </c:pt>
                <c:pt idx="65">
                  <c:v>-39.339095999999998</c:v>
                </c:pt>
                <c:pt idx="66">
                  <c:v>-39.291106999999997</c:v>
                </c:pt>
                <c:pt idx="67">
                  <c:v>-39.221316999999999</c:v>
                </c:pt>
                <c:pt idx="68">
                  <c:v>-39.119430999999999</c:v>
                </c:pt>
                <c:pt idx="69">
                  <c:v>-38.993606999999997</c:v>
                </c:pt>
                <c:pt idx="70">
                  <c:v>-38.821007000000002</c:v>
                </c:pt>
                <c:pt idx="71">
                  <c:v>-38.663921000000002</c:v>
                </c:pt>
                <c:pt idx="72">
                  <c:v>-38.474007</c:v>
                </c:pt>
                <c:pt idx="73">
                  <c:v>-38.253554999999999</c:v>
                </c:pt>
                <c:pt idx="74">
                  <c:v>-37.991202999999999</c:v>
                </c:pt>
                <c:pt idx="75">
                  <c:v>-37.745663</c:v>
                </c:pt>
                <c:pt idx="76">
                  <c:v>-37.399802999999999</c:v>
                </c:pt>
                <c:pt idx="77">
                  <c:v>-37.049312999999998</c:v>
                </c:pt>
                <c:pt idx="78">
                  <c:v>-36.660778000000001</c:v>
                </c:pt>
                <c:pt idx="79">
                  <c:v>-36.230110000000003</c:v>
                </c:pt>
                <c:pt idx="80">
                  <c:v>-35.724777000000003</c:v>
                </c:pt>
                <c:pt idx="81">
                  <c:v>-35.227161000000002</c:v>
                </c:pt>
                <c:pt idx="82">
                  <c:v>-34.733406000000002</c:v>
                </c:pt>
                <c:pt idx="83">
                  <c:v>-34.222434999999997</c:v>
                </c:pt>
                <c:pt idx="84">
                  <c:v>-33.737755</c:v>
                </c:pt>
                <c:pt idx="85">
                  <c:v>-33.245125000000002</c:v>
                </c:pt>
                <c:pt idx="86">
                  <c:v>-32.803260999999999</c:v>
                </c:pt>
                <c:pt idx="87">
                  <c:v>-32.309052000000001</c:v>
                </c:pt>
                <c:pt idx="88">
                  <c:v>-31.844286</c:v>
                </c:pt>
                <c:pt idx="89">
                  <c:v>-31.374357</c:v>
                </c:pt>
                <c:pt idx="90">
                  <c:v>-30.917905999999999</c:v>
                </c:pt>
                <c:pt idx="91">
                  <c:v>-30.406500000000001</c:v>
                </c:pt>
                <c:pt idx="92">
                  <c:v>-29.936167000000001</c:v>
                </c:pt>
                <c:pt idx="93">
                  <c:v>-29.450703000000001</c:v>
                </c:pt>
                <c:pt idx="94">
                  <c:v>-28.974084999999999</c:v>
                </c:pt>
                <c:pt idx="95">
                  <c:v>-28.504975999999999</c:v>
                </c:pt>
                <c:pt idx="96">
                  <c:v>-28.02589</c:v>
                </c:pt>
                <c:pt idx="97">
                  <c:v>-27.562798999999998</c:v>
                </c:pt>
                <c:pt idx="98">
                  <c:v>-27.109870999999998</c:v>
                </c:pt>
                <c:pt idx="99">
                  <c:v>-26.672561999999999</c:v>
                </c:pt>
                <c:pt idx="100">
                  <c:v>-26.254197999999999</c:v>
                </c:pt>
                <c:pt idx="101">
                  <c:v>-25.887646</c:v>
                </c:pt>
                <c:pt idx="102">
                  <c:v>-25.502746999999999</c:v>
                </c:pt>
                <c:pt idx="103">
                  <c:v>-25.145496000000001</c:v>
                </c:pt>
                <c:pt idx="104">
                  <c:v>-24.791333999999999</c:v>
                </c:pt>
                <c:pt idx="105">
                  <c:v>-24.454198999999999</c:v>
                </c:pt>
                <c:pt idx="106">
                  <c:v>-24.121893</c:v>
                </c:pt>
                <c:pt idx="107">
                  <c:v>-23.800007000000001</c:v>
                </c:pt>
                <c:pt idx="108">
                  <c:v>-23.476178999999998</c:v>
                </c:pt>
                <c:pt idx="109">
                  <c:v>-23.160678999999998</c:v>
                </c:pt>
                <c:pt idx="110">
                  <c:v>-22.843938999999999</c:v>
                </c:pt>
                <c:pt idx="111">
                  <c:v>-22.538477</c:v>
                </c:pt>
                <c:pt idx="112">
                  <c:v>-22.234967999999999</c:v>
                </c:pt>
                <c:pt idx="113">
                  <c:v>-21.937909999999999</c:v>
                </c:pt>
                <c:pt idx="114">
                  <c:v>-21.652647000000002</c:v>
                </c:pt>
                <c:pt idx="115">
                  <c:v>-21.398001000000001</c:v>
                </c:pt>
                <c:pt idx="116">
                  <c:v>-21.153044000000001</c:v>
                </c:pt>
                <c:pt idx="117">
                  <c:v>-20.929549999999999</c:v>
                </c:pt>
                <c:pt idx="118">
                  <c:v>-20.736359</c:v>
                </c:pt>
                <c:pt idx="119">
                  <c:v>-20.559031000000001</c:v>
                </c:pt>
                <c:pt idx="120">
                  <c:v>-20.391607</c:v>
                </c:pt>
                <c:pt idx="121">
                  <c:v>-20.237867000000001</c:v>
                </c:pt>
                <c:pt idx="122">
                  <c:v>-20.106110000000001</c:v>
                </c:pt>
                <c:pt idx="123">
                  <c:v>-19.983131</c:v>
                </c:pt>
                <c:pt idx="124">
                  <c:v>-19.868514999999999</c:v>
                </c:pt>
                <c:pt idx="125">
                  <c:v>-19.763901000000001</c:v>
                </c:pt>
                <c:pt idx="126">
                  <c:v>-19.675488000000001</c:v>
                </c:pt>
                <c:pt idx="127">
                  <c:v>-19.595576999999999</c:v>
                </c:pt>
                <c:pt idx="128">
                  <c:v>-19.530902999999999</c:v>
                </c:pt>
                <c:pt idx="129">
                  <c:v>-19.475072999999998</c:v>
                </c:pt>
                <c:pt idx="130">
                  <c:v>-19.428439999999998</c:v>
                </c:pt>
                <c:pt idx="131">
                  <c:v>-19.396329999999999</c:v>
                </c:pt>
                <c:pt idx="132">
                  <c:v>-19.361626000000001</c:v>
                </c:pt>
                <c:pt idx="133">
                  <c:v>-19.347875999999999</c:v>
                </c:pt>
                <c:pt idx="134">
                  <c:v>-19.363472000000002</c:v>
                </c:pt>
                <c:pt idx="135">
                  <c:v>-19.396996999999999</c:v>
                </c:pt>
                <c:pt idx="136">
                  <c:v>-19.458368</c:v>
                </c:pt>
                <c:pt idx="137">
                  <c:v>-19.565608999999998</c:v>
                </c:pt>
                <c:pt idx="138">
                  <c:v>-19.681298999999999</c:v>
                </c:pt>
                <c:pt idx="139">
                  <c:v>-19.820824000000002</c:v>
                </c:pt>
                <c:pt idx="140">
                  <c:v>-19.980695999999998</c:v>
                </c:pt>
                <c:pt idx="141">
                  <c:v>-20.136818000000002</c:v>
                </c:pt>
                <c:pt idx="142">
                  <c:v>-20.298424000000001</c:v>
                </c:pt>
                <c:pt idx="143">
                  <c:v>-20.450458999999999</c:v>
                </c:pt>
                <c:pt idx="144">
                  <c:v>-20.611256000000001</c:v>
                </c:pt>
                <c:pt idx="145">
                  <c:v>-20.756969000000002</c:v>
                </c:pt>
                <c:pt idx="146">
                  <c:v>-20.894817</c:v>
                </c:pt>
                <c:pt idx="147">
                  <c:v>-21.018991</c:v>
                </c:pt>
                <c:pt idx="148">
                  <c:v>-21.165575</c:v>
                </c:pt>
                <c:pt idx="149">
                  <c:v>-21.232444999999998</c:v>
                </c:pt>
                <c:pt idx="150">
                  <c:v>-21.305592000000001</c:v>
                </c:pt>
                <c:pt idx="151">
                  <c:v>-21.379446000000002</c:v>
                </c:pt>
                <c:pt idx="152">
                  <c:v>-21.361431</c:v>
                </c:pt>
                <c:pt idx="153">
                  <c:v>-21.328875</c:v>
                </c:pt>
                <c:pt idx="154">
                  <c:v>-21.324444</c:v>
                </c:pt>
                <c:pt idx="155">
                  <c:v>-21.320367999999998</c:v>
                </c:pt>
                <c:pt idx="156">
                  <c:v>-21.300339000000001</c:v>
                </c:pt>
                <c:pt idx="157">
                  <c:v>-21.356166999999999</c:v>
                </c:pt>
                <c:pt idx="158">
                  <c:v>-21.412597999999999</c:v>
                </c:pt>
                <c:pt idx="159">
                  <c:v>-21.529713000000001</c:v>
                </c:pt>
                <c:pt idx="160">
                  <c:v>-21.573048</c:v>
                </c:pt>
                <c:pt idx="161">
                  <c:v>-21.632652</c:v>
                </c:pt>
                <c:pt idx="162">
                  <c:v>-21.674731999999999</c:v>
                </c:pt>
                <c:pt idx="163">
                  <c:v>-21.688248000000002</c:v>
                </c:pt>
                <c:pt idx="164">
                  <c:v>-21.596056000000001</c:v>
                </c:pt>
                <c:pt idx="165">
                  <c:v>-21.517769000000001</c:v>
                </c:pt>
                <c:pt idx="166">
                  <c:v>-21.366060000000001</c:v>
                </c:pt>
                <c:pt idx="167">
                  <c:v>-21.139626</c:v>
                </c:pt>
                <c:pt idx="168">
                  <c:v>-20.861450000000001</c:v>
                </c:pt>
                <c:pt idx="169">
                  <c:v>-20.562141</c:v>
                </c:pt>
                <c:pt idx="170">
                  <c:v>-20.206786999999998</c:v>
                </c:pt>
                <c:pt idx="171">
                  <c:v>-19.847923000000002</c:v>
                </c:pt>
                <c:pt idx="172">
                  <c:v>-19.477381000000001</c:v>
                </c:pt>
                <c:pt idx="173">
                  <c:v>-19.093465999999999</c:v>
                </c:pt>
                <c:pt idx="174">
                  <c:v>-18.697823</c:v>
                </c:pt>
                <c:pt idx="175">
                  <c:v>-18.321043</c:v>
                </c:pt>
                <c:pt idx="176">
                  <c:v>-17.959833</c:v>
                </c:pt>
                <c:pt idx="177">
                  <c:v>-17.605709000000001</c:v>
                </c:pt>
                <c:pt idx="178">
                  <c:v>-17.253231</c:v>
                </c:pt>
                <c:pt idx="179">
                  <c:v>-16.942862000000002</c:v>
                </c:pt>
                <c:pt idx="180">
                  <c:v>-16.607572999999999</c:v>
                </c:pt>
                <c:pt idx="181">
                  <c:v>-16.318325000000002</c:v>
                </c:pt>
                <c:pt idx="182">
                  <c:v>-16.02948</c:v>
                </c:pt>
                <c:pt idx="183">
                  <c:v>-15.751873</c:v>
                </c:pt>
                <c:pt idx="184">
                  <c:v>-15.493102</c:v>
                </c:pt>
                <c:pt idx="185">
                  <c:v>-15.272299</c:v>
                </c:pt>
                <c:pt idx="186">
                  <c:v>-15.031559</c:v>
                </c:pt>
                <c:pt idx="187">
                  <c:v>-14.860974000000001</c:v>
                </c:pt>
                <c:pt idx="188">
                  <c:v>-14.698188999999999</c:v>
                </c:pt>
                <c:pt idx="189">
                  <c:v>-14.576169999999999</c:v>
                </c:pt>
                <c:pt idx="190">
                  <c:v>-14.499969</c:v>
                </c:pt>
                <c:pt idx="191">
                  <c:v>-14.400304999999999</c:v>
                </c:pt>
                <c:pt idx="192">
                  <c:v>-14.337752999999999</c:v>
                </c:pt>
                <c:pt idx="193">
                  <c:v>-14.292873999999999</c:v>
                </c:pt>
                <c:pt idx="194">
                  <c:v>-14.217692</c:v>
                </c:pt>
                <c:pt idx="195">
                  <c:v>-14.165392000000001</c:v>
                </c:pt>
                <c:pt idx="196">
                  <c:v>-14.116163999999999</c:v>
                </c:pt>
                <c:pt idx="197">
                  <c:v>-14.053119000000001</c:v>
                </c:pt>
                <c:pt idx="198">
                  <c:v>-14.004104</c:v>
                </c:pt>
                <c:pt idx="199">
                  <c:v>-13.96664</c:v>
                </c:pt>
                <c:pt idx="200">
                  <c:v>-13.920870000000001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26-407A-A578-F0807B1A2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06144"/>
        <c:axId val="116412416"/>
      </c:scatterChart>
      <c:valAx>
        <c:axId val="116406144"/>
        <c:scaling>
          <c:orientation val="minMax"/>
          <c:max val="16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412416"/>
        <c:crosses val="autoZero"/>
        <c:crossBetween val="midCat"/>
        <c:majorUnit val="2"/>
      </c:valAx>
      <c:valAx>
        <c:axId val="116412416"/>
        <c:scaling>
          <c:orientation val="minMax"/>
          <c:max val="0"/>
          <c:min val="-7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40614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020438066126662"/>
          <c:y val="0.69520231846019254"/>
          <c:w val="0.28184035736801683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3xLO Harmonic to RF Isolation (dB)</a:t>
            </a:r>
          </a:p>
        </c:rich>
      </c:tx>
      <c:layout>
        <c:manualLayout>
          <c:xMode val="edge"/>
          <c:yMode val="edge"/>
          <c:x val="0.31037292771183889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35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-67.565376000000001</c:v>
              </c:pt>
              <c:pt idx="1">
                <c:v>-66.835875999999999</c:v>
              </c:pt>
              <c:pt idx="2">
                <c:v>-65.854118</c:v>
              </c:pt>
              <c:pt idx="3">
                <c:v>-64.304878000000002</c:v>
              </c:pt>
              <c:pt idx="4">
                <c:v>-63.861046000000002</c:v>
              </c:pt>
              <c:pt idx="5">
                <c:v>-63.461441000000001</c:v>
              </c:pt>
              <c:pt idx="6">
                <c:v>-64.443222000000006</c:v>
              </c:pt>
              <c:pt idx="7">
                <c:v>-65.252212999999998</c:v>
              </c:pt>
              <c:pt idx="8">
                <c:v>-67.598213000000001</c:v>
              </c:pt>
              <c:pt idx="9">
                <c:v>-68.810531999999995</c:v>
              </c:pt>
              <c:pt idx="10">
                <c:v>-70.007407999999998</c:v>
              </c:pt>
              <c:pt idx="11">
                <c:v>-67.411118000000002</c:v>
              </c:pt>
              <c:pt idx="12">
                <c:v>-64.543960999999996</c:v>
              </c:pt>
              <c:pt idx="13">
                <c:v>-61.006962000000001</c:v>
              </c:pt>
              <c:pt idx="14">
                <c:v>-59.436607000000002</c:v>
              </c:pt>
              <c:pt idx="15">
                <c:v>-57.813282000000001</c:v>
              </c:pt>
              <c:pt idx="16">
                <c:v>-56.329605000000001</c:v>
              </c:pt>
              <c:pt idx="17">
                <c:v>-54.865524000000001</c:v>
              </c:pt>
              <c:pt idx="18">
                <c:v>-53.897033999999998</c:v>
              </c:pt>
              <c:pt idx="19">
                <c:v>-53.034973000000001</c:v>
              </c:pt>
              <c:pt idx="20">
                <c:v>-52.398701000000003</c:v>
              </c:pt>
              <c:pt idx="21">
                <c:v>-51.629795000000001</c:v>
              </c:pt>
              <c:pt idx="22">
                <c:v>-50.960299999999997</c:v>
              </c:pt>
              <c:pt idx="23">
                <c:v>-50.461101999999997</c:v>
              </c:pt>
              <c:pt idx="24">
                <c:v>-50.341911000000003</c:v>
              </c:pt>
              <c:pt idx="25">
                <c:v>-50.085144</c:v>
              </c:pt>
              <c:pt idx="26">
                <c:v>-50.140887999999997</c:v>
              </c:pt>
              <c:pt idx="27">
                <c:v>-50.055999999999997</c:v>
              </c:pt>
              <c:pt idx="28">
                <c:v>-50.375762999999999</c:v>
              </c:pt>
              <c:pt idx="29">
                <c:v>-50.250293999999997</c:v>
              </c:pt>
              <c:pt idx="30">
                <c:v>-50.282642000000003</c:v>
              </c:pt>
              <c:pt idx="31">
                <c:v>-50.302914000000001</c:v>
              </c:pt>
              <c:pt idx="32">
                <c:v>-50.519371</c:v>
              </c:pt>
              <c:pt idx="33">
                <c:v>-50.919846</c:v>
              </c:pt>
              <c:pt idx="34">
                <c:v>-51.332980999999997</c:v>
              </c:pt>
              <c:pt idx="35">
                <c:v>-51.995978999999998</c:v>
              </c:pt>
              <c:pt idx="36">
                <c:v>-52.403441999999998</c:v>
              </c:pt>
              <c:pt idx="37">
                <c:v>-52.872841000000001</c:v>
              </c:pt>
              <c:pt idx="38">
                <c:v>-53.076110999999997</c:v>
              </c:pt>
              <c:pt idx="39">
                <c:v>-53.314613000000001</c:v>
              </c:pt>
              <c:pt idx="40">
                <c:v>-53.312130000000003</c:v>
              </c:pt>
              <c:pt idx="41">
                <c:v>-53.213745000000003</c:v>
              </c:pt>
              <c:pt idx="42">
                <c:v>-52.846245000000003</c:v>
              </c:pt>
              <c:pt idx="43">
                <c:v>-52.326447000000002</c:v>
              </c:pt>
              <c:pt idx="44">
                <c:v>-51.974570999999997</c:v>
              </c:pt>
              <c:pt idx="45">
                <c:v>-51.613422</c:v>
              </c:pt>
              <c:pt idx="46">
                <c:v>-51.656543999999997</c:v>
              </c:pt>
              <c:pt idx="47">
                <c:v>-51.217784999999999</c:v>
              </c:pt>
              <c:pt idx="48">
                <c:v>-50.952655999999998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B6A-4465-97EA-53C6AB8E1EB6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-66.813957000000002</c:v>
              </c:pt>
              <c:pt idx="1">
                <c:v>-63.347282</c:v>
              </c:pt>
              <c:pt idx="2">
                <c:v>-59.395511999999997</c:v>
              </c:pt>
              <c:pt idx="3">
                <c:v>-57.795009999999998</c:v>
              </c:pt>
              <c:pt idx="4">
                <c:v>-57.370220000000003</c:v>
              </c:pt>
              <c:pt idx="5">
                <c:v>-57.492393</c:v>
              </c:pt>
              <c:pt idx="6">
                <c:v>-56.387596000000002</c:v>
              </c:pt>
              <c:pt idx="7">
                <c:v>-55.618732000000001</c:v>
              </c:pt>
              <c:pt idx="8">
                <c:v>-54.655124999999998</c:v>
              </c:pt>
              <c:pt idx="9">
                <c:v>-53.898299999999999</c:v>
              </c:pt>
              <c:pt idx="10">
                <c:v>-53.512844000000001</c:v>
              </c:pt>
              <c:pt idx="11">
                <c:v>-52.891818999999998</c:v>
              </c:pt>
              <c:pt idx="12">
                <c:v>-52.212173</c:v>
              </c:pt>
              <c:pt idx="13">
                <c:v>-51.432555999999998</c:v>
              </c:pt>
              <c:pt idx="14">
                <c:v>-50.845207000000002</c:v>
              </c:pt>
              <c:pt idx="15">
                <c:v>-50.404162999999997</c:v>
              </c:pt>
              <c:pt idx="16">
                <c:v>-50.108806999999999</c:v>
              </c:pt>
              <c:pt idx="17">
                <c:v>-49.848605999999997</c:v>
              </c:pt>
              <c:pt idx="18">
                <c:v>-49.831726000000003</c:v>
              </c:pt>
              <c:pt idx="19">
                <c:v>-49.702357999999997</c:v>
              </c:pt>
              <c:pt idx="20">
                <c:v>-49.517158999999999</c:v>
              </c:pt>
              <c:pt idx="21">
                <c:v>-49.124415999999997</c:v>
              </c:pt>
              <c:pt idx="22">
                <c:v>-48.600731000000003</c:v>
              </c:pt>
              <c:pt idx="23">
                <c:v>-48.289433000000002</c:v>
              </c:pt>
              <c:pt idx="24">
                <c:v>-48.394202999999997</c:v>
              </c:pt>
              <c:pt idx="25">
                <c:v>-48.383259000000002</c:v>
              </c:pt>
              <c:pt idx="26">
                <c:v>-47.958064999999998</c:v>
              </c:pt>
              <c:pt idx="27">
                <c:v>-47.038955999999999</c:v>
              </c:pt>
              <c:pt idx="28">
                <c:v>-46.432507000000001</c:v>
              </c:pt>
              <c:pt idx="29">
                <c:v>-46.157646</c:v>
              </c:pt>
              <c:pt idx="30">
                <c:v>-45.907058999999997</c:v>
              </c:pt>
              <c:pt idx="31">
                <c:v>-45.495975000000001</c:v>
              </c:pt>
              <c:pt idx="32">
                <c:v>-45.293467999999997</c:v>
              </c:pt>
              <c:pt idx="33">
                <c:v>-45.454163000000001</c:v>
              </c:pt>
              <c:pt idx="34">
                <c:v>-46.200226000000001</c:v>
              </c:pt>
              <c:pt idx="35">
                <c:v>-47.012816999999998</c:v>
              </c:pt>
              <c:pt idx="36">
                <c:v>-47.785496000000002</c:v>
              </c:pt>
              <c:pt idx="37">
                <c:v>-47.976871000000003</c:v>
              </c:pt>
              <c:pt idx="38">
                <c:v>-48.264561</c:v>
              </c:pt>
              <c:pt idx="39">
                <c:v>-48.831454999999998</c:v>
              </c:pt>
              <c:pt idx="40">
                <c:v>-49.801743000000002</c:v>
              </c:pt>
              <c:pt idx="41">
                <c:v>-50.058757999999997</c:v>
              </c:pt>
              <c:pt idx="42">
                <c:v>-50.175217000000004</c:v>
              </c:pt>
              <c:pt idx="43">
                <c:v>-50.252029</c:v>
              </c:pt>
              <c:pt idx="44">
                <c:v>-50.968510000000002</c:v>
              </c:pt>
              <c:pt idx="45">
                <c:v>-51.267155000000002</c:v>
              </c:pt>
              <c:pt idx="46">
                <c:v>-51.15213</c:v>
              </c:pt>
              <c:pt idx="47">
                <c:v>-50.384574999999998</c:v>
              </c:pt>
              <c:pt idx="48">
                <c:v>-49.749564999999997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B6A-4465-97EA-53C6AB8E1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12480"/>
        <c:axId val="116622848"/>
      </c:scatterChart>
      <c:valAx>
        <c:axId val="116612480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23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622848"/>
        <c:crosses val="autoZero"/>
        <c:crossBetween val="midCat"/>
        <c:majorUnit val="2"/>
      </c:valAx>
      <c:valAx>
        <c:axId val="116622848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612480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57672977907241"/>
          <c:y val="0.66444262175561386"/>
          <c:w val="0.29035663797577083"/>
          <c:h val="0.13037122154034647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Relative IF Response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4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6.9900000000000004E-2</c:v>
                </c:pt>
                <c:pt idx="2">
                  <c:v>0.1298</c:v>
                </c:pt>
                <c:pt idx="3">
                  <c:v>0.18970000000000001</c:v>
                </c:pt>
                <c:pt idx="4">
                  <c:v>0.24959999999999999</c:v>
                </c:pt>
                <c:pt idx="5">
                  <c:v>0.3095</c:v>
                </c:pt>
                <c:pt idx="6">
                  <c:v>0.36940000000000001</c:v>
                </c:pt>
                <c:pt idx="7">
                  <c:v>0.42930000000000001</c:v>
                </c:pt>
                <c:pt idx="8">
                  <c:v>0.48920000000000002</c:v>
                </c:pt>
                <c:pt idx="9">
                  <c:v>0.54910000000000003</c:v>
                </c:pt>
                <c:pt idx="10">
                  <c:v>0.60899999999999999</c:v>
                </c:pt>
                <c:pt idx="11">
                  <c:v>0.66890000000000005</c:v>
                </c:pt>
                <c:pt idx="12">
                  <c:v>0.7288</c:v>
                </c:pt>
                <c:pt idx="13">
                  <c:v>0.78869999999999996</c:v>
                </c:pt>
                <c:pt idx="14">
                  <c:v>0.84860000000000002</c:v>
                </c:pt>
                <c:pt idx="15">
                  <c:v>0.90849999999999997</c:v>
                </c:pt>
                <c:pt idx="16">
                  <c:v>0.96840000000000004</c:v>
                </c:pt>
                <c:pt idx="17">
                  <c:v>1.0283</c:v>
                </c:pt>
                <c:pt idx="18">
                  <c:v>1.0882000000000001</c:v>
                </c:pt>
                <c:pt idx="19">
                  <c:v>1.1480999999999999</c:v>
                </c:pt>
                <c:pt idx="20">
                  <c:v>1.208</c:v>
                </c:pt>
                <c:pt idx="21">
                  <c:v>1.2679</c:v>
                </c:pt>
                <c:pt idx="22">
                  <c:v>1.3278000000000001</c:v>
                </c:pt>
                <c:pt idx="23">
                  <c:v>1.3876999999999999</c:v>
                </c:pt>
                <c:pt idx="24">
                  <c:v>1.4476</c:v>
                </c:pt>
                <c:pt idx="25">
                  <c:v>1.5075000000000001</c:v>
                </c:pt>
                <c:pt idx="26">
                  <c:v>1.5673999999999999</c:v>
                </c:pt>
                <c:pt idx="27">
                  <c:v>1.6273</c:v>
                </c:pt>
                <c:pt idx="28">
                  <c:v>1.6872</c:v>
                </c:pt>
                <c:pt idx="29">
                  <c:v>1.7471000000000001</c:v>
                </c:pt>
                <c:pt idx="30">
                  <c:v>1.8069999999999999</c:v>
                </c:pt>
                <c:pt idx="31">
                  <c:v>1.8669</c:v>
                </c:pt>
                <c:pt idx="32">
                  <c:v>1.9268000000000001</c:v>
                </c:pt>
                <c:pt idx="33">
                  <c:v>1.9866999999999999</c:v>
                </c:pt>
                <c:pt idx="34">
                  <c:v>2.0466000000000002</c:v>
                </c:pt>
                <c:pt idx="35">
                  <c:v>2.1065</c:v>
                </c:pt>
                <c:pt idx="36">
                  <c:v>2.1663999999999999</c:v>
                </c:pt>
                <c:pt idx="37">
                  <c:v>2.2263000000000002</c:v>
                </c:pt>
                <c:pt idx="38">
                  <c:v>2.2862</c:v>
                </c:pt>
                <c:pt idx="39">
                  <c:v>2.3460999999999999</c:v>
                </c:pt>
                <c:pt idx="40">
                  <c:v>2.4060000000000001</c:v>
                </c:pt>
                <c:pt idx="41">
                  <c:v>2.4659</c:v>
                </c:pt>
                <c:pt idx="42">
                  <c:v>2.5257999999999998</c:v>
                </c:pt>
                <c:pt idx="43">
                  <c:v>2.5857000000000001</c:v>
                </c:pt>
                <c:pt idx="44">
                  <c:v>2.6456</c:v>
                </c:pt>
                <c:pt idx="45">
                  <c:v>2.7054999999999998</c:v>
                </c:pt>
                <c:pt idx="46">
                  <c:v>2.7654000000000001</c:v>
                </c:pt>
                <c:pt idx="47">
                  <c:v>2.8252999999999999</c:v>
                </c:pt>
                <c:pt idx="48">
                  <c:v>2.8852000000000002</c:v>
                </c:pt>
                <c:pt idx="49">
                  <c:v>2.9451000000000001</c:v>
                </c:pt>
                <c:pt idx="50">
                  <c:v>3.0049999999999999</c:v>
                </c:pt>
                <c:pt idx="51">
                  <c:v>3.0649000000000002</c:v>
                </c:pt>
                <c:pt idx="52">
                  <c:v>3.1248</c:v>
                </c:pt>
                <c:pt idx="53">
                  <c:v>3.1846999999999999</c:v>
                </c:pt>
                <c:pt idx="54">
                  <c:v>3.2446000000000002</c:v>
                </c:pt>
                <c:pt idx="55">
                  <c:v>3.3045</c:v>
                </c:pt>
                <c:pt idx="56">
                  <c:v>3.3643999999999998</c:v>
                </c:pt>
                <c:pt idx="57">
                  <c:v>3.4243000000000001</c:v>
                </c:pt>
                <c:pt idx="58">
                  <c:v>3.4842</c:v>
                </c:pt>
                <c:pt idx="59">
                  <c:v>3.5440999999999998</c:v>
                </c:pt>
                <c:pt idx="60">
                  <c:v>3.6040000000000001</c:v>
                </c:pt>
                <c:pt idx="61">
                  <c:v>3.6638999999999999</c:v>
                </c:pt>
                <c:pt idx="62">
                  <c:v>3.7238000000000002</c:v>
                </c:pt>
                <c:pt idx="63">
                  <c:v>3.7837000000000001</c:v>
                </c:pt>
                <c:pt idx="64">
                  <c:v>3.8435999999999999</c:v>
                </c:pt>
                <c:pt idx="65">
                  <c:v>3.9035000000000002</c:v>
                </c:pt>
                <c:pt idx="66">
                  <c:v>3.9634</c:v>
                </c:pt>
                <c:pt idx="67">
                  <c:v>4.0232999999999999</c:v>
                </c:pt>
                <c:pt idx="68">
                  <c:v>4.0831999999999997</c:v>
                </c:pt>
                <c:pt idx="69">
                  <c:v>4.1430999999999996</c:v>
                </c:pt>
                <c:pt idx="70">
                  <c:v>4.2030000000000003</c:v>
                </c:pt>
                <c:pt idx="71">
                  <c:v>4.2629000000000001</c:v>
                </c:pt>
                <c:pt idx="72">
                  <c:v>4.3228</c:v>
                </c:pt>
                <c:pt idx="73">
                  <c:v>4.3826999999999998</c:v>
                </c:pt>
                <c:pt idx="74">
                  <c:v>4.4425999999999997</c:v>
                </c:pt>
                <c:pt idx="75">
                  <c:v>4.5025000000000004</c:v>
                </c:pt>
                <c:pt idx="76">
                  <c:v>4.5624000000000002</c:v>
                </c:pt>
                <c:pt idx="77">
                  <c:v>4.6223000000000001</c:v>
                </c:pt>
                <c:pt idx="78">
                  <c:v>4.6821999999999999</c:v>
                </c:pt>
                <c:pt idx="79">
                  <c:v>4.7420999999999998</c:v>
                </c:pt>
                <c:pt idx="80">
                  <c:v>4.8019999999999996</c:v>
                </c:pt>
                <c:pt idx="81">
                  <c:v>4.8619000000000003</c:v>
                </c:pt>
                <c:pt idx="82">
                  <c:v>4.9218000000000002</c:v>
                </c:pt>
                <c:pt idx="83">
                  <c:v>4.9817</c:v>
                </c:pt>
                <c:pt idx="84">
                  <c:v>5.0415999999999999</c:v>
                </c:pt>
                <c:pt idx="85">
                  <c:v>5.1014999999999997</c:v>
                </c:pt>
                <c:pt idx="86">
                  <c:v>5.1614000000000004</c:v>
                </c:pt>
                <c:pt idx="87">
                  <c:v>5.2213000000000003</c:v>
                </c:pt>
                <c:pt idx="88">
                  <c:v>5.2812000000000001</c:v>
                </c:pt>
                <c:pt idx="89">
                  <c:v>5.3411</c:v>
                </c:pt>
                <c:pt idx="90">
                  <c:v>5.4009999999999998</c:v>
                </c:pt>
                <c:pt idx="91">
                  <c:v>5.4608999999999996</c:v>
                </c:pt>
                <c:pt idx="92">
                  <c:v>5.5208000000000004</c:v>
                </c:pt>
                <c:pt idx="93">
                  <c:v>5.5807000000000002</c:v>
                </c:pt>
                <c:pt idx="94">
                  <c:v>5.6406000000000001</c:v>
                </c:pt>
                <c:pt idx="95">
                  <c:v>5.7004999999999999</c:v>
                </c:pt>
                <c:pt idx="96">
                  <c:v>5.7603999999999997</c:v>
                </c:pt>
                <c:pt idx="97">
                  <c:v>5.8202999999999996</c:v>
                </c:pt>
                <c:pt idx="98">
                  <c:v>5.8802000000000003</c:v>
                </c:pt>
                <c:pt idx="99">
                  <c:v>5.9401000000000002</c:v>
                </c:pt>
                <c:pt idx="100">
                  <c:v>6</c:v>
                </c:pt>
              </c:numCache>
            </c:numRef>
          </c:xVal>
          <c:yVal>
            <c:numRef>
              <c:f>'IF Response'!$E$3:$E$103</c:f>
              <c:numCache>
                <c:formatCode>General</c:formatCode>
                <c:ptCount val="101"/>
                <c:pt idx="0">
                  <c:v>-0.61553149999999945</c:v>
                </c:pt>
                <c:pt idx="1">
                  <c:v>-0.53010659999999987</c:v>
                </c:pt>
                <c:pt idx="2">
                  <c:v>-0.44611499999999982</c:v>
                </c:pt>
                <c:pt idx="3">
                  <c:v>-0.40507369999999998</c:v>
                </c:pt>
                <c:pt idx="4">
                  <c:v>-0.41551259999999957</c:v>
                </c:pt>
                <c:pt idx="5">
                  <c:v>-0.3977965999999995</c:v>
                </c:pt>
                <c:pt idx="6">
                  <c:v>-0.38288449999999941</c:v>
                </c:pt>
                <c:pt idx="7">
                  <c:v>-0.32307149999999929</c:v>
                </c:pt>
                <c:pt idx="8">
                  <c:v>-0.29269699999999954</c:v>
                </c:pt>
                <c:pt idx="9">
                  <c:v>-0.28277639999999948</c:v>
                </c:pt>
                <c:pt idx="10">
                  <c:v>-0.27601239999999994</c:v>
                </c:pt>
                <c:pt idx="11">
                  <c:v>-0.26000219999999974</c:v>
                </c:pt>
                <c:pt idx="12">
                  <c:v>-0.24538949999999993</c:v>
                </c:pt>
                <c:pt idx="13">
                  <c:v>-0.22155099999999983</c:v>
                </c:pt>
                <c:pt idx="14">
                  <c:v>-0.20405249999999953</c:v>
                </c:pt>
                <c:pt idx="15">
                  <c:v>-0.16485599999999945</c:v>
                </c:pt>
                <c:pt idx="16">
                  <c:v>-0.12017729999999993</c:v>
                </c:pt>
                <c:pt idx="17">
                  <c:v>-7.1792099999999692E-2</c:v>
                </c:pt>
                <c:pt idx="18">
                  <c:v>-3.0364500000000127E-2</c:v>
                </c:pt>
                <c:pt idx="19">
                  <c:v>-7.0972999999998621E-3</c:v>
                </c:pt>
                <c:pt idx="20">
                  <c:v>0</c:v>
                </c:pt>
                <c:pt idx="21">
                  <c:v>-2.1748999999999796E-3</c:v>
                </c:pt>
                <c:pt idx="22">
                  <c:v>-2.5612799999999325E-2</c:v>
                </c:pt>
                <c:pt idx="23">
                  <c:v>-4.2039899999999797E-2</c:v>
                </c:pt>
                <c:pt idx="24">
                  <c:v>-8.392139999999948E-2</c:v>
                </c:pt>
                <c:pt idx="25">
                  <c:v>-0.12033419999999939</c:v>
                </c:pt>
                <c:pt idx="26">
                  <c:v>-0.19247679999999967</c:v>
                </c:pt>
                <c:pt idx="27">
                  <c:v>-0.24924999999999997</c:v>
                </c:pt>
                <c:pt idx="28">
                  <c:v>-0.30512139999999999</c:v>
                </c:pt>
                <c:pt idx="29">
                  <c:v>-0.33526569999999989</c:v>
                </c:pt>
                <c:pt idx="30">
                  <c:v>-0.3663754999999993</c:v>
                </c:pt>
                <c:pt idx="31">
                  <c:v>-0.42182729999999946</c:v>
                </c:pt>
                <c:pt idx="32">
                  <c:v>-0.43032079999999961</c:v>
                </c:pt>
                <c:pt idx="33">
                  <c:v>-0.47614429999999963</c:v>
                </c:pt>
                <c:pt idx="34">
                  <c:v>-0.49441579999999963</c:v>
                </c:pt>
                <c:pt idx="35">
                  <c:v>-0.54165409999999969</c:v>
                </c:pt>
                <c:pt idx="36">
                  <c:v>-0.56841519999999957</c:v>
                </c:pt>
                <c:pt idx="37">
                  <c:v>-0.58130079999999928</c:v>
                </c:pt>
                <c:pt idx="38">
                  <c:v>-0.59968039999999956</c:v>
                </c:pt>
                <c:pt idx="39">
                  <c:v>-0.5754904999999999</c:v>
                </c:pt>
                <c:pt idx="40">
                  <c:v>-0.57645079999999993</c:v>
                </c:pt>
                <c:pt idx="41">
                  <c:v>-0.55720569999999991</c:v>
                </c:pt>
                <c:pt idx="42">
                  <c:v>-0.57939099999999932</c:v>
                </c:pt>
                <c:pt idx="43">
                  <c:v>-0.57712990000000008</c:v>
                </c:pt>
                <c:pt idx="44">
                  <c:v>-0.60701990000000006</c:v>
                </c:pt>
                <c:pt idx="45">
                  <c:v>-0.62101839999999964</c:v>
                </c:pt>
                <c:pt idx="46">
                  <c:v>-0.63141629999999971</c:v>
                </c:pt>
                <c:pt idx="47">
                  <c:v>-0.65906289999999945</c:v>
                </c:pt>
                <c:pt idx="48">
                  <c:v>-0.69271229999999928</c:v>
                </c:pt>
                <c:pt idx="49">
                  <c:v>-0.75433349999999955</c:v>
                </c:pt>
                <c:pt idx="50">
                  <c:v>-0.80155419999999999</c:v>
                </c:pt>
                <c:pt idx="51">
                  <c:v>-0.85276510000000005</c:v>
                </c:pt>
                <c:pt idx="52">
                  <c:v>-0.87464999999999993</c:v>
                </c:pt>
                <c:pt idx="53">
                  <c:v>-0.90054940000000006</c:v>
                </c:pt>
                <c:pt idx="54">
                  <c:v>-0.90189269999999944</c:v>
                </c:pt>
                <c:pt idx="55">
                  <c:v>-0.93364379999999958</c:v>
                </c:pt>
                <c:pt idx="56">
                  <c:v>-0.95024209999999965</c:v>
                </c:pt>
                <c:pt idx="57">
                  <c:v>-0.9612607999999998</c:v>
                </c:pt>
                <c:pt idx="58">
                  <c:v>-0.97484780000000004</c:v>
                </c:pt>
                <c:pt idx="59">
                  <c:v>-0.97344639999999938</c:v>
                </c:pt>
                <c:pt idx="60">
                  <c:v>-0.99480149999999945</c:v>
                </c:pt>
                <c:pt idx="61">
                  <c:v>-1.0085835999999997</c:v>
                </c:pt>
                <c:pt idx="62">
                  <c:v>-1.0471577999999999</c:v>
                </c:pt>
                <c:pt idx="63">
                  <c:v>-1.0875801999999997</c:v>
                </c:pt>
                <c:pt idx="64">
                  <c:v>-1.1479644999999996</c:v>
                </c:pt>
                <c:pt idx="65">
                  <c:v>-1.1904759999999994</c:v>
                </c:pt>
                <c:pt idx="66">
                  <c:v>-1.2545456999999995</c:v>
                </c:pt>
                <c:pt idx="67">
                  <c:v>-1.3017348999999996</c:v>
                </c:pt>
                <c:pt idx="68">
                  <c:v>-1.3861150999999996</c:v>
                </c:pt>
                <c:pt idx="69">
                  <c:v>-1.4658569999999997</c:v>
                </c:pt>
                <c:pt idx="70">
                  <c:v>-1.5444312</c:v>
                </c:pt>
                <c:pt idx="71">
                  <c:v>-1.6427674000000003</c:v>
                </c:pt>
                <c:pt idx="72">
                  <c:v>-1.7343706999999995</c:v>
                </c:pt>
                <c:pt idx="73">
                  <c:v>-1.8492274000000002</c:v>
                </c:pt>
                <c:pt idx="74">
                  <c:v>-1.9363016999999996</c:v>
                </c:pt>
                <c:pt idx="75">
                  <c:v>-2.0431952999999989</c:v>
                </c:pt>
                <c:pt idx="76">
                  <c:v>-2.1515497999999997</c:v>
                </c:pt>
                <c:pt idx="77">
                  <c:v>-2.2413992999999994</c:v>
                </c:pt>
                <c:pt idx="78">
                  <c:v>-2.3547492000000005</c:v>
                </c:pt>
                <c:pt idx="79">
                  <c:v>-2.471431299999999</c:v>
                </c:pt>
                <c:pt idx="80">
                  <c:v>-2.6226877999999996</c:v>
                </c:pt>
                <c:pt idx="81">
                  <c:v>-2.7618089000000001</c:v>
                </c:pt>
                <c:pt idx="82">
                  <c:v>-2.9390798</c:v>
                </c:pt>
                <c:pt idx="83">
                  <c:v>-3.1455483999999991</c:v>
                </c:pt>
                <c:pt idx="84">
                  <c:v>-3.3803277000000005</c:v>
                </c:pt>
                <c:pt idx="85">
                  <c:v>-3.6620902999999991</c:v>
                </c:pt>
                <c:pt idx="86">
                  <c:v>-4.0090042999999991</c:v>
                </c:pt>
                <c:pt idx="87">
                  <c:v>-4.4472123000000003</c:v>
                </c:pt>
                <c:pt idx="88">
                  <c:v>-4.8848473000000006</c:v>
                </c:pt>
                <c:pt idx="89">
                  <c:v>-5.3848162999999989</c:v>
                </c:pt>
                <c:pt idx="90">
                  <c:v>-5.8909172999999999</c:v>
                </c:pt>
                <c:pt idx="91">
                  <c:v>-6.4605792999999991</c:v>
                </c:pt>
                <c:pt idx="92">
                  <c:v>-7.0225042999999996</c:v>
                </c:pt>
                <c:pt idx="93">
                  <c:v>-7.6171542999999993</c:v>
                </c:pt>
                <c:pt idx="94">
                  <c:v>-8.2402902999999998</c:v>
                </c:pt>
                <c:pt idx="95">
                  <c:v>-8.8629512999999989</c:v>
                </c:pt>
                <c:pt idx="96">
                  <c:v>-9.5051812999999985</c:v>
                </c:pt>
                <c:pt idx="97">
                  <c:v>-10.172598299999999</c:v>
                </c:pt>
                <c:pt idx="98">
                  <c:v>-10.8865663</c:v>
                </c:pt>
                <c:pt idx="99">
                  <c:v>-11.607142300000001</c:v>
                </c:pt>
                <c:pt idx="100">
                  <c:v>-12.080618299999999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08-4173-93F1-A72A21A9D472}"/>
            </c:ext>
          </c:extLst>
        </c:ser>
        <c:ser>
          <c:idx val="0"/>
          <c:order val="1"/>
          <c:tx>
            <c:v>4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6.9900000000000004E-2</c:v>
                </c:pt>
                <c:pt idx="2">
                  <c:v>0.1298</c:v>
                </c:pt>
                <c:pt idx="3">
                  <c:v>0.18970000000000001</c:v>
                </c:pt>
                <c:pt idx="4">
                  <c:v>0.24959999999999999</c:v>
                </c:pt>
                <c:pt idx="5">
                  <c:v>0.3095</c:v>
                </c:pt>
                <c:pt idx="6">
                  <c:v>0.36940000000000001</c:v>
                </c:pt>
                <c:pt idx="7">
                  <c:v>0.42930000000000001</c:v>
                </c:pt>
                <c:pt idx="8">
                  <c:v>0.48920000000000002</c:v>
                </c:pt>
                <c:pt idx="9">
                  <c:v>0.54910000000000003</c:v>
                </c:pt>
                <c:pt idx="10">
                  <c:v>0.60899999999999999</c:v>
                </c:pt>
                <c:pt idx="11">
                  <c:v>0.66890000000000005</c:v>
                </c:pt>
                <c:pt idx="12">
                  <c:v>0.7288</c:v>
                </c:pt>
                <c:pt idx="13">
                  <c:v>0.78869999999999996</c:v>
                </c:pt>
                <c:pt idx="14">
                  <c:v>0.84860000000000002</c:v>
                </c:pt>
                <c:pt idx="15">
                  <c:v>0.90849999999999997</c:v>
                </c:pt>
                <c:pt idx="16">
                  <c:v>0.96840000000000004</c:v>
                </c:pt>
                <c:pt idx="17">
                  <c:v>1.0283</c:v>
                </c:pt>
                <c:pt idx="18">
                  <c:v>1.0882000000000001</c:v>
                </c:pt>
                <c:pt idx="19">
                  <c:v>1.1480999999999999</c:v>
                </c:pt>
                <c:pt idx="20">
                  <c:v>1.208</c:v>
                </c:pt>
                <c:pt idx="21">
                  <c:v>1.2679</c:v>
                </c:pt>
                <c:pt idx="22">
                  <c:v>1.3278000000000001</c:v>
                </c:pt>
                <c:pt idx="23">
                  <c:v>1.3876999999999999</c:v>
                </c:pt>
                <c:pt idx="24">
                  <c:v>1.4476</c:v>
                </c:pt>
                <c:pt idx="25">
                  <c:v>1.5075000000000001</c:v>
                </c:pt>
                <c:pt idx="26">
                  <c:v>1.5673999999999999</c:v>
                </c:pt>
                <c:pt idx="27">
                  <c:v>1.6273</c:v>
                </c:pt>
                <c:pt idx="28">
                  <c:v>1.6872</c:v>
                </c:pt>
                <c:pt idx="29">
                  <c:v>1.7471000000000001</c:v>
                </c:pt>
                <c:pt idx="30">
                  <c:v>1.8069999999999999</c:v>
                </c:pt>
                <c:pt idx="31">
                  <c:v>1.8669</c:v>
                </c:pt>
                <c:pt idx="32">
                  <c:v>1.9268000000000001</c:v>
                </c:pt>
                <c:pt idx="33">
                  <c:v>1.9866999999999999</c:v>
                </c:pt>
                <c:pt idx="34">
                  <c:v>2.0466000000000002</c:v>
                </c:pt>
                <c:pt idx="35">
                  <c:v>2.1065</c:v>
                </c:pt>
                <c:pt idx="36">
                  <c:v>2.1663999999999999</c:v>
                </c:pt>
                <c:pt idx="37">
                  <c:v>2.2263000000000002</c:v>
                </c:pt>
                <c:pt idx="38">
                  <c:v>2.2862</c:v>
                </c:pt>
                <c:pt idx="39">
                  <c:v>2.3460999999999999</c:v>
                </c:pt>
                <c:pt idx="40">
                  <c:v>2.4060000000000001</c:v>
                </c:pt>
                <c:pt idx="41">
                  <c:v>2.4659</c:v>
                </c:pt>
                <c:pt idx="42">
                  <c:v>2.5257999999999998</c:v>
                </c:pt>
                <c:pt idx="43">
                  <c:v>2.5857000000000001</c:v>
                </c:pt>
                <c:pt idx="44">
                  <c:v>2.6456</c:v>
                </c:pt>
                <c:pt idx="45">
                  <c:v>2.7054999999999998</c:v>
                </c:pt>
                <c:pt idx="46">
                  <c:v>2.7654000000000001</c:v>
                </c:pt>
                <c:pt idx="47">
                  <c:v>2.8252999999999999</c:v>
                </c:pt>
                <c:pt idx="48">
                  <c:v>2.8852000000000002</c:v>
                </c:pt>
                <c:pt idx="49">
                  <c:v>2.9451000000000001</c:v>
                </c:pt>
                <c:pt idx="50">
                  <c:v>3.0049999999999999</c:v>
                </c:pt>
                <c:pt idx="51">
                  <c:v>3.0649000000000002</c:v>
                </c:pt>
                <c:pt idx="52">
                  <c:v>3.1248</c:v>
                </c:pt>
                <c:pt idx="53">
                  <c:v>3.1846999999999999</c:v>
                </c:pt>
                <c:pt idx="54">
                  <c:v>3.2446000000000002</c:v>
                </c:pt>
                <c:pt idx="55">
                  <c:v>3.3045</c:v>
                </c:pt>
                <c:pt idx="56">
                  <c:v>3.3643999999999998</c:v>
                </c:pt>
                <c:pt idx="57">
                  <c:v>3.4243000000000001</c:v>
                </c:pt>
                <c:pt idx="58">
                  <c:v>3.4842</c:v>
                </c:pt>
                <c:pt idx="59">
                  <c:v>3.5440999999999998</c:v>
                </c:pt>
                <c:pt idx="60">
                  <c:v>3.6040000000000001</c:v>
                </c:pt>
                <c:pt idx="61">
                  <c:v>3.6638999999999999</c:v>
                </c:pt>
                <c:pt idx="62">
                  <c:v>3.7238000000000002</c:v>
                </c:pt>
                <c:pt idx="63">
                  <c:v>3.7837000000000001</c:v>
                </c:pt>
                <c:pt idx="64">
                  <c:v>3.8435999999999999</c:v>
                </c:pt>
                <c:pt idx="65">
                  <c:v>3.9035000000000002</c:v>
                </c:pt>
                <c:pt idx="66">
                  <c:v>3.9634</c:v>
                </c:pt>
                <c:pt idx="67">
                  <c:v>4.0232999999999999</c:v>
                </c:pt>
                <c:pt idx="68">
                  <c:v>4.0831999999999997</c:v>
                </c:pt>
                <c:pt idx="69">
                  <c:v>4.1430999999999996</c:v>
                </c:pt>
                <c:pt idx="70">
                  <c:v>4.2030000000000003</c:v>
                </c:pt>
                <c:pt idx="71">
                  <c:v>4.2629000000000001</c:v>
                </c:pt>
                <c:pt idx="72">
                  <c:v>4.3228</c:v>
                </c:pt>
                <c:pt idx="73">
                  <c:v>4.3826999999999998</c:v>
                </c:pt>
                <c:pt idx="74">
                  <c:v>4.4425999999999997</c:v>
                </c:pt>
                <c:pt idx="75">
                  <c:v>4.5025000000000004</c:v>
                </c:pt>
                <c:pt idx="76">
                  <c:v>4.5624000000000002</c:v>
                </c:pt>
                <c:pt idx="77">
                  <c:v>4.6223000000000001</c:v>
                </c:pt>
                <c:pt idx="78">
                  <c:v>4.6821999999999999</c:v>
                </c:pt>
                <c:pt idx="79">
                  <c:v>4.7420999999999998</c:v>
                </c:pt>
                <c:pt idx="80">
                  <c:v>4.8019999999999996</c:v>
                </c:pt>
                <c:pt idx="81">
                  <c:v>4.8619000000000003</c:v>
                </c:pt>
                <c:pt idx="82">
                  <c:v>4.9218000000000002</c:v>
                </c:pt>
                <c:pt idx="83">
                  <c:v>4.9817</c:v>
                </c:pt>
                <c:pt idx="84">
                  <c:v>5.0415999999999999</c:v>
                </c:pt>
                <c:pt idx="85">
                  <c:v>5.1014999999999997</c:v>
                </c:pt>
                <c:pt idx="86">
                  <c:v>5.1614000000000004</c:v>
                </c:pt>
                <c:pt idx="87">
                  <c:v>5.2213000000000003</c:v>
                </c:pt>
                <c:pt idx="88">
                  <c:v>5.2812000000000001</c:v>
                </c:pt>
                <c:pt idx="89">
                  <c:v>5.3411</c:v>
                </c:pt>
                <c:pt idx="90">
                  <c:v>5.4009999999999998</c:v>
                </c:pt>
                <c:pt idx="91">
                  <c:v>5.4608999999999996</c:v>
                </c:pt>
                <c:pt idx="92">
                  <c:v>5.5208000000000004</c:v>
                </c:pt>
                <c:pt idx="93">
                  <c:v>5.5807000000000002</c:v>
                </c:pt>
                <c:pt idx="94">
                  <c:v>5.6406000000000001</c:v>
                </c:pt>
                <c:pt idx="95">
                  <c:v>5.7004999999999999</c:v>
                </c:pt>
                <c:pt idx="96">
                  <c:v>5.7603999999999997</c:v>
                </c:pt>
                <c:pt idx="97">
                  <c:v>5.8202999999999996</c:v>
                </c:pt>
                <c:pt idx="98">
                  <c:v>5.8802000000000003</c:v>
                </c:pt>
                <c:pt idx="99">
                  <c:v>5.9401000000000002</c:v>
                </c:pt>
                <c:pt idx="100">
                  <c:v>6</c:v>
                </c:pt>
              </c:numCache>
            </c:numRef>
          </c:xVal>
          <c:yVal>
            <c:numRef>
              <c:f>'IF Response'!$O$3:$O$103</c:f>
              <c:numCache>
                <c:formatCode>General</c:formatCode>
                <c:ptCount val="101"/>
                <c:pt idx="0">
                  <c:v>-0.40401269999999911</c:v>
                </c:pt>
                <c:pt idx="1">
                  <c:v>-0.34712410000000027</c:v>
                </c:pt>
                <c:pt idx="2">
                  <c:v>-0.30549049999999944</c:v>
                </c:pt>
                <c:pt idx="3">
                  <c:v>-0.29226300000000016</c:v>
                </c:pt>
                <c:pt idx="4">
                  <c:v>-0.34867670000000039</c:v>
                </c:pt>
                <c:pt idx="5">
                  <c:v>-0.36917689999999936</c:v>
                </c:pt>
                <c:pt idx="6">
                  <c:v>-0.37949090000000041</c:v>
                </c:pt>
                <c:pt idx="7">
                  <c:v>-0.35725590000000018</c:v>
                </c:pt>
                <c:pt idx="8">
                  <c:v>-0.36564070000000015</c:v>
                </c:pt>
                <c:pt idx="9">
                  <c:v>-0.37662409999999902</c:v>
                </c:pt>
                <c:pt idx="10">
                  <c:v>-0.37806129999999882</c:v>
                </c:pt>
                <c:pt idx="11">
                  <c:v>-0.35999490000000023</c:v>
                </c:pt>
                <c:pt idx="12">
                  <c:v>-0.32065300000000008</c:v>
                </c:pt>
                <c:pt idx="13">
                  <c:v>-0.28284739999999964</c:v>
                </c:pt>
                <c:pt idx="14">
                  <c:v>-0.24311729999999976</c:v>
                </c:pt>
                <c:pt idx="15">
                  <c:v>-0.22715859999999921</c:v>
                </c:pt>
                <c:pt idx="16">
                  <c:v>-0.21055409999999952</c:v>
                </c:pt>
                <c:pt idx="17">
                  <c:v>-0.19961930000000017</c:v>
                </c:pt>
                <c:pt idx="18">
                  <c:v>-0.18561270000000007</c:v>
                </c:pt>
                <c:pt idx="19">
                  <c:v>-0.16610339999999901</c:v>
                </c:pt>
                <c:pt idx="20">
                  <c:v>-0.15850550000000041</c:v>
                </c:pt>
                <c:pt idx="21">
                  <c:v>-0.14751820000000038</c:v>
                </c:pt>
                <c:pt idx="22">
                  <c:v>-0.13922309999999882</c:v>
                </c:pt>
                <c:pt idx="23">
                  <c:v>-0.12386319999999884</c:v>
                </c:pt>
                <c:pt idx="24">
                  <c:v>-9.5830899999999275E-2</c:v>
                </c:pt>
                <c:pt idx="25">
                  <c:v>-7.4815799999999655E-2</c:v>
                </c:pt>
                <c:pt idx="26">
                  <c:v>-4.9193400000000054E-2</c:v>
                </c:pt>
                <c:pt idx="27">
                  <c:v>-4.3104200000000148E-2</c:v>
                </c:pt>
                <c:pt idx="28">
                  <c:v>-2.9009799999998975E-2</c:v>
                </c:pt>
                <c:pt idx="29">
                  <c:v>-2.3738899999999674E-2</c:v>
                </c:pt>
                <c:pt idx="30">
                  <c:v>-2.6927999999999841E-2</c:v>
                </c:pt>
                <c:pt idx="31">
                  <c:v>-1.9672399999999257E-2</c:v>
                </c:pt>
                <c:pt idx="32">
                  <c:v>-1.5600199999999731E-2</c:v>
                </c:pt>
                <c:pt idx="33">
                  <c:v>0</c:v>
                </c:pt>
                <c:pt idx="34">
                  <c:v>-1.9898399999998873E-2</c:v>
                </c:pt>
                <c:pt idx="35">
                  <c:v>-2.975559999999966E-2</c:v>
                </c:pt>
                <c:pt idx="36">
                  <c:v>-5.4802000000000461E-2</c:v>
                </c:pt>
                <c:pt idx="37">
                  <c:v>-6.468300000000049E-2</c:v>
                </c:pt>
                <c:pt idx="38">
                  <c:v>-8.0711400000000211E-2</c:v>
                </c:pt>
                <c:pt idx="39">
                  <c:v>-9.1660499999999701E-2</c:v>
                </c:pt>
                <c:pt idx="40">
                  <c:v>-0.10950379999999882</c:v>
                </c:pt>
                <c:pt idx="41">
                  <c:v>-0.1400661999999997</c:v>
                </c:pt>
                <c:pt idx="42">
                  <c:v>-0.16846559999999933</c:v>
                </c:pt>
                <c:pt idx="43">
                  <c:v>-0.21294690000000038</c:v>
                </c:pt>
                <c:pt idx="44">
                  <c:v>-0.25773620000000008</c:v>
                </c:pt>
                <c:pt idx="45">
                  <c:v>-0.31211759999999877</c:v>
                </c:pt>
                <c:pt idx="46">
                  <c:v>-0.35921570000000003</c:v>
                </c:pt>
                <c:pt idx="47">
                  <c:v>-0.40042500000000025</c:v>
                </c:pt>
                <c:pt idx="48">
                  <c:v>-0.43945029999999896</c:v>
                </c:pt>
                <c:pt idx="49">
                  <c:v>-0.47567179999999887</c:v>
                </c:pt>
                <c:pt idx="50">
                  <c:v>-0.49606900000000032</c:v>
                </c:pt>
                <c:pt idx="51">
                  <c:v>-0.49433229999999995</c:v>
                </c:pt>
                <c:pt idx="52">
                  <c:v>-0.49166489999999996</c:v>
                </c:pt>
                <c:pt idx="53">
                  <c:v>-0.4991740999999994</c:v>
                </c:pt>
                <c:pt idx="54">
                  <c:v>-0.5205441000000004</c:v>
                </c:pt>
                <c:pt idx="55">
                  <c:v>-0.54443930000000051</c:v>
                </c:pt>
                <c:pt idx="56">
                  <c:v>-0.56942079999999962</c:v>
                </c:pt>
                <c:pt idx="57">
                  <c:v>-0.6098870999999999</c:v>
                </c:pt>
                <c:pt idx="58">
                  <c:v>-0.64014049999999934</c:v>
                </c:pt>
                <c:pt idx="59">
                  <c:v>-0.68488310000000041</c:v>
                </c:pt>
                <c:pt idx="60">
                  <c:v>-0.73134419999999878</c:v>
                </c:pt>
                <c:pt idx="61">
                  <c:v>-0.78481580000000051</c:v>
                </c:pt>
                <c:pt idx="62">
                  <c:v>-0.84443190000000001</c:v>
                </c:pt>
                <c:pt idx="63">
                  <c:v>-0.89884279999999883</c:v>
                </c:pt>
                <c:pt idx="64">
                  <c:v>-0.96977240000000009</c:v>
                </c:pt>
                <c:pt idx="65">
                  <c:v>-1.0539217000000001</c:v>
                </c:pt>
                <c:pt idx="66">
                  <c:v>-1.1826077000000002</c:v>
                </c:pt>
                <c:pt idx="67">
                  <c:v>-1.295733499999999</c:v>
                </c:pt>
                <c:pt idx="68">
                  <c:v>-1.4322052000000003</c:v>
                </c:pt>
                <c:pt idx="69">
                  <c:v>-1.5575533000000004</c:v>
                </c:pt>
                <c:pt idx="70">
                  <c:v>-1.7377853999999999</c:v>
                </c:pt>
                <c:pt idx="71">
                  <c:v>-1.8929414999999992</c:v>
                </c:pt>
                <c:pt idx="72">
                  <c:v>-2.0865957999999996</c:v>
                </c:pt>
                <c:pt idx="73">
                  <c:v>-2.2719317999999991</c:v>
                </c:pt>
                <c:pt idx="74">
                  <c:v>-2.5039347999999997</c:v>
                </c:pt>
                <c:pt idx="75">
                  <c:v>-2.7236987999999993</c:v>
                </c:pt>
                <c:pt idx="76">
                  <c:v>-2.9387337999999996</c:v>
                </c:pt>
                <c:pt idx="77">
                  <c:v>-3.1421887999999996</c:v>
                </c:pt>
                <c:pt idx="78">
                  <c:v>-3.3022207999999988</c:v>
                </c:pt>
                <c:pt idx="79">
                  <c:v>-3.4614618000000004</c:v>
                </c:pt>
                <c:pt idx="80">
                  <c:v>-3.5891667999999992</c:v>
                </c:pt>
                <c:pt idx="81">
                  <c:v>-3.7268448000000003</c:v>
                </c:pt>
                <c:pt idx="82">
                  <c:v>-3.8555238000000003</c:v>
                </c:pt>
                <c:pt idx="83">
                  <c:v>-3.9865048000000005</c:v>
                </c:pt>
                <c:pt idx="84">
                  <c:v>-4.1413417999999993</c:v>
                </c:pt>
                <c:pt idx="85">
                  <c:v>-4.3218578000000001</c:v>
                </c:pt>
                <c:pt idx="86">
                  <c:v>-4.5231727999999993</c:v>
                </c:pt>
                <c:pt idx="87">
                  <c:v>-4.7998618000000004</c:v>
                </c:pt>
                <c:pt idx="88">
                  <c:v>-5.1056107999999991</c:v>
                </c:pt>
                <c:pt idx="89">
                  <c:v>-5.5003627999999996</c:v>
                </c:pt>
                <c:pt idx="90">
                  <c:v>-5.8995667999999988</c:v>
                </c:pt>
                <c:pt idx="91">
                  <c:v>-6.3852837999999998</c:v>
                </c:pt>
                <c:pt idx="92">
                  <c:v>-6.8774517999999993</c:v>
                </c:pt>
                <c:pt idx="93">
                  <c:v>-7.4095487999999996</c:v>
                </c:pt>
                <c:pt idx="94">
                  <c:v>-7.9776807999999999</c:v>
                </c:pt>
                <c:pt idx="95">
                  <c:v>-8.5798328000000001</c:v>
                </c:pt>
                <c:pt idx="96">
                  <c:v>-9.2394337999999987</c:v>
                </c:pt>
                <c:pt idx="97">
                  <c:v>-9.9078087999999997</c:v>
                </c:pt>
                <c:pt idx="98">
                  <c:v>-10.632273799999998</c:v>
                </c:pt>
                <c:pt idx="99">
                  <c:v>-11.342638800000001</c:v>
                </c:pt>
                <c:pt idx="100">
                  <c:v>-11.821839800000001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08-4173-93F1-A72A21A9D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14656"/>
        <c:axId val="111429120"/>
      </c:scatterChart>
      <c:valAx>
        <c:axId val="111414656"/>
        <c:scaling>
          <c:orientation val="minMax"/>
          <c:max val="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429120"/>
        <c:crosses val="autoZero"/>
        <c:crossBetween val="midCat"/>
        <c:majorUnit val="1"/>
      </c:valAx>
      <c:valAx>
        <c:axId val="111429120"/>
        <c:scaling>
          <c:orientation val="minMax"/>
          <c:max val="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414656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138049451601515"/>
          <c:y val="0.68226778944298638"/>
          <c:w val="0.41874990836501075"/>
          <c:h val="0.116780338877346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3xLO Harmonic to IF Isolation (dB)</a:t>
            </a:r>
          </a:p>
        </c:rich>
      </c:tx>
      <c:layout>
        <c:manualLayout>
          <c:xMode val="edge"/>
          <c:yMode val="edge"/>
          <c:x val="0.3103763743334006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-52.766643999999999</c:v>
              </c:pt>
              <c:pt idx="1">
                <c:v>-55.183086000000003</c:v>
              </c:pt>
              <c:pt idx="2">
                <c:v>-60.747703999999999</c:v>
              </c:pt>
              <c:pt idx="3">
                <c:v>-64.043907000000004</c:v>
              </c:pt>
              <c:pt idx="4">
                <c:v>-62.983787999999997</c:v>
              </c:pt>
              <c:pt idx="5">
                <c:v>-57.442534999999999</c:v>
              </c:pt>
              <c:pt idx="6">
                <c:v>-52.698523999999999</c:v>
              </c:pt>
              <c:pt idx="7">
                <c:v>-49.751469</c:v>
              </c:pt>
              <c:pt idx="8">
                <c:v>-47.750351000000002</c:v>
              </c:pt>
              <c:pt idx="9">
                <c:v>-46.055732999999996</c:v>
              </c:pt>
              <c:pt idx="10">
                <c:v>-44.899757000000001</c:v>
              </c:pt>
              <c:pt idx="11">
                <c:v>-43.937179999999998</c:v>
              </c:pt>
              <c:pt idx="12">
                <c:v>-43.455227000000001</c:v>
              </c:pt>
              <c:pt idx="13">
                <c:v>-42.961533000000003</c:v>
              </c:pt>
              <c:pt idx="14">
                <c:v>-42.813910999999997</c:v>
              </c:pt>
              <c:pt idx="15">
                <c:v>-43.058993999999998</c:v>
              </c:pt>
              <c:pt idx="16">
                <c:v>-43.486469</c:v>
              </c:pt>
              <c:pt idx="17">
                <c:v>-44.186039000000001</c:v>
              </c:pt>
              <c:pt idx="18">
                <c:v>-44.705711000000001</c:v>
              </c:pt>
              <c:pt idx="19">
                <c:v>-45.753796000000001</c:v>
              </c:pt>
              <c:pt idx="20">
                <c:v>-46.936461999999999</c:v>
              </c:pt>
              <c:pt idx="21">
                <c:v>-47.813923000000003</c:v>
              </c:pt>
              <c:pt idx="22">
                <c:v>-47.370261999999997</c:v>
              </c:pt>
              <c:pt idx="23">
                <c:v>-45.650393999999999</c:v>
              </c:pt>
              <c:pt idx="24">
                <c:v>-43.275672999999998</c:v>
              </c:pt>
              <c:pt idx="25">
                <c:v>-41.038165999999997</c:v>
              </c:pt>
              <c:pt idx="26">
                <c:v>-39.933444999999999</c:v>
              </c:pt>
              <c:pt idx="27">
                <c:v>-39.291859000000002</c:v>
              </c:pt>
              <c:pt idx="28">
                <c:v>-39.515957</c:v>
              </c:pt>
              <c:pt idx="29">
                <c:v>-38.867142000000001</c:v>
              </c:pt>
              <c:pt idx="30">
                <c:v>-38.861125999999999</c:v>
              </c:pt>
              <c:pt idx="31">
                <c:v>-39.202713000000003</c:v>
              </c:pt>
              <c:pt idx="32">
                <c:v>-39.902439000000001</c:v>
              </c:pt>
              <c:pt idx="33">
                <c:v>-40.604267</c:v>
              </c:pt>
              <c:pt idx="34">
                <c:v>-41.296306999999999</c:v>
              </c:pt>
              <c:pt idx="35">
                <c:v>-42.424824000000001</c:v>
              </c:pt>
              <c:pt idx="36">
                <c:v>-43.506236999999999</c:v>
              </c:pt>
              <c:pt idx="37">
                <c:v>-44.381591999999998</c:v>
              </c:pt>
              <c:pt idx="38">
                <c:v>-45.424103000000002</c:v>
              </c:pt>
              <c:pt idx="39">
                <c:v>-46.432330999999998</c:v>
              </c:pt>
              <c:pt idx="40">
                <c:v>-47.583266999999999</c:v>
              </c:pt>
              <c:pt idx="41">
                <c:v>-48.693278999999997</c:v>
              </c:pt>
              <c:pt idx="42">
                <c:v>-49.487366000000002</c:v>
              </c:pt>
              <c:pt idx="43">
                <c:v>-49.864753999999998</c:v>
              </c:pt>
              <c:pt idx="44">
                <c:v>-49.864303999999997</c:v>
              </c:pt>
              <c:pt idx="45">
                <c:v>-49.950806</c:v>
              </c:pt>
              <c:pt idx="46">
                <c:v>-52.951748000000002</c:v>
              </c:pt>
              <c:pt idx="47">
                <c:v>-54.389544999999998</c:v>
              </c:pt>
              <c:pt idx="48">
                <c:v>-55.772320000000001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FE7-4505-9A74-95B92529372F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-58.380310000000001</c:v>
              </c:pt>
              <c:pt idx="1">
                <c:v>-58.233153999999999</c:v>
              </c:pt>
              <c:pt idx="2">
                <c:v>-58.088763999999998</c:v>
              </c:pt>
              <c:pt idx="3">
                <c:v>-57.903202</c:v>
              </c:pt>
              <c:pt idx="4">
                <c:v>-58.052661999999998</c:v>
              </c:pt>
              <c:pt idx="5">
                <c:v>-57.93985</c:v>
              </c:pt>
              <c:pt idx="6">
                <c:v>-57.835014000000001</c:v>
              </c:pt>
              <c:pt idx="7">
                <c:v>-57.591361999999997</c:v>
              </c:pt>
              <c:pt idx="8">
                <c:v>-56.722900000000003</c:v>
              </c:pt>
              <c:pt idx="9">
                <c:v>-56.570469000000003</c:v>
              </c:pt>
              <c:pt idx="10">
                <c:v>-55.524841000000002</c:v>
              </c:pt>
              <c:pt idx="11">
                <c:v>-54.840538000000002</c:v>
              </c:pt>
              <c:pt idx="12">
                <c:v>-52.617519000000001</c:v>
              </c:pt>
              <c:pt idx="13">
                <c:v>-50.540694999999999</c:v>
              </c:pt>
              <c:pt idx="14">
                <c:v>-48.422328999999998</c:v>
              </c:pt>
              <c:pt idx="15">
                <c:v>-47.551696999999997</c:v>
              </c:pt>
              <c:pt idx="16">
                <c:v>-45.958159999999999</c:v>
              </c:pt>
              <c:pt idx="17">
                <c:v>-44.900706999999997</c:v>
              </c:pt>
              <c:pt idx="18">
                <c:v>-42.792254999999997</c:v>
              </c:pt>
              <c:pt idx="19">
                <c:v>-41.729621999999999</c:v>
              </c:pt>
              <c:pt idx="20">
                <c:v>-40.550052999999998</c:v>
              </c:pt>
              <c:pt idx="21">
                <c:v>-39.784306000000001</c:v>
              </c:pt>
              <c:pt idx="22">
                <c:v>-39.102218999999998</c:v>
              </c:pt>
              <c:pt idx="23">
                <c:v>-38.480946000000003</c:v>
              </c:pt>
              <c:pt idx="24">
                <c:v>-37.810310000000001</c:v>
              </c:pt>
              <c:pt idx="25">
                <c:v>-37.359673000000001</c:v>
              </c:pt>
              <c:pt idx="26">
                <c:v>-36.697696999999998</c:v>
              </c:pt>
              <c:pt idx="27">
                <c:v>-36.477969999999999</c:v>
              </c:pt>
              <c:pt idx="28">
                <c:v>-36.209625000000003</c:v>
              </c:pt>
              <c:pt idx="29">
                <c:v>-36.670085999999998</c:v>
              </c:pt>
              <c:pt idx="30">
                <c:v>-36.932034000000002</c:v>
              </c:pt>
              <c:pt idx="31">
                <c:v>-37.095950999999999</c:v>
              </c:pt>
              <c:pt idx="32">
                <c:v>-37.029654999999998</c:v>
              </c:pt>
              <c:pt idx="33">
                <c:v>-37.379398000000002</c:v>
              </c:pt>
              <c:pt idx="34">
                <c:v>-37.705368</c:v>
              </c:pt>
              <c:pt idx="35">
                <c:v>-37.989975000000001</c:v>
              </c:pt>
              <c:pt idx="36">
                <c:v>-38.154738999999999</c:v>
              </c:pt>
              <c:pt idx="37">
                <c:v>-38.920245999999999</c:v>
              </c:pt>
              <c:pt idx="38">
                <c:v>-39.488948999999998</c:v>
              </c:pt>
              <c:pt idx="39">
                <c:v>-40.205387000000002</c:v>
              </c:pt>
              <c:pt idx="40">
                <c:v>-40.498730000000002</c:v>
              </c:pt>
              <c:pt idx="41">
                <c:v>-40.873927999999999</c:v>
              </c:pt>
              <c:pt idx="42">
                <c:v>-41.263412000000002</c:v>
              </c:pt>
              <c:pt idx="43">
                <c:v>-42.056094999999999</c:v>
              </c:pt>
              <c:pt idx="44">
                <c:v>-42.119624999999999</c:v>
              </c:pt>
              <c:pt idx="45">
                <c:v>-41.891646999999999</c:v>
              </c:pt>
              <c:pt idx="46">
                <c:v>-41.052405999999998</c:v>
              </c:pt>
              <c:pt idx="47">
                <c:v>-40.766525000000001</c:v>
              </c:pt>
              <c:pt idx="48">
                <c:v>-40.489910000000002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FE7-4505-9A74-95B925293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72768"/>
        <c:axId val="116679040"/>
      </c:scatterChart>
      <c:valAx>
        <c:axId val="116672768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679040"/>
        <c:crosses val="autoZero"/>
        <c:crossBetween val="midCat"/>
        <c:majorUnit val="2"/>
      </c:valAx>
      <c:valAx>
        <c:axId val="11667904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672768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834860293856186"/>
          <c:y val="0.6644948943898098"/>
          <c:w val="0.28757600170857273"/>
          <c:h val="0.13031902360868949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2xLO Harmonic to RF Isolation (dB)</a:t>
            </a:r>
          </a:p>
        </c:rich>
      </c:tx>
      <c:layout>
        <c:manualLayout>
          <c:xMode val="edge"/>
          <c:yMode val="edge"/>
          <c:x val="0.31037729951250048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-51.443511999999998</c:v>
              </c:pt>
              <c:pt idx="1">
                <c:v>-53.622073999999998</c:v>
              </c:pt>
              <c:pt idx="2">
                <c:v>-62.60125</c:v>
              </c:pt>
              <c:pt idx="3">
                <c:v>-65.048843000000005</c:v>
              </c:pt>
              <c:pt idx="4">
                <c:v>-64.192672999999999</c:v>
              </c:pt>
              <c:pt idx="5">
                <c:v>-55.380248999999999</c:v>
              </c:pt>
              <c:pt idx="6">
                <c:v>-51.977378999999999</c:v>
              </c:pt>
              <c:pt idx="7">
                <c:v>-50.206164999999999</c:v>
              </c:pt>
              <c:pt idx="8">
                <c:v>-49.965893000000001</c:v>
              </c:pt>
              <c:pt idx="9">
                <c:v>-49.592449000000002</c:v>
              </c:pt>
              <c:pt idx="10">
                <c:v>-49.601714999999999</c:v>
              </c:pt>
              <c:pt idx="11">
                <c:v>-48.155106000000004</c:v>
              </c:pt>
              <c:pt idx="12">
                <c:v>-45.875529999999998</c:v>
              </c:pt>
              <c:pt idx="13">
                <c:v>-43.809685000000002</c:v>
              </c:pt>
              <c:pt idx="14">
                <c:v>-42.873427999999997</c:v>
              </c:pt>
              <c:pt idx="15">
                <c:v>-42.902531000000003</c:v>
              </c:pt>
              <c:pt idx="16">
                <c:v>-43.475417999999998</c:v>
              </c:pt>
              <c:pt idx="17">
                <c:v>-44.139816000000003</c:v>
              </c:pt>
              <c:pt idx="18">
                <c:v>-45.081263999999997</c:v>
              </c:pt>
              <c:pt idx="19">
                <c:v>-45.571114000000001</c:v>
              </c:pt>
              <c:pt idx="20">
                <c:v>-46.048774999999999</c:v>
              </c:pt>
              <c:pt idx="21">
                <c:v>-46.451706000000001</c:v>
              </c:pt>
              <c:pt idx="22">
                <c:v>-46.858974000000003</c:v>
              </c:pt>
              <c:pt idx="23">
                <c:v>-47.348396000000001</c:v>
              </c:pt>
              <c:pt idx="24">
                <c:v>-47.907665000000001</c:v>
              </c:pt>
              <c:pt idx="25">
                <c:v>-48.845466999999999</c:v>
              </c:pt>
              <c:pt idx="26">
                <c:v>-49.766902999999999</c:v>
              </c:pt>
              <c:pt idx="27">
                <c:v>-51.121243</c:v>
              </c:pt>
              <c:pt idx="28">
                <c:v>-52.662556000000002</c:v>
              </c:pt>
              <c:pt idx="29">
                <c:v>-54.577091000000003</c:v>
              </c:pt>
              <c:pt idx="30">
                <c:v>-56.2836</c:v>
              </c:pt>
              <c:pt idx="31">
                <c:v>-58.095683999999999</c:v>
              </c:pt>
              <c:pt idx="32">
                <c:v>-61.096828000000002</c:v>
              </c:pt>
              <c:pt idx="33">
                <c:v>-66.314544999999995</c:v>
              </c:pt>
              <c:pt idx="34">
                <c:v>-67.438927000000007</c:v>
              </c:pt>
              <c:pt idx="35">
                <c:v>-65.296477999999993</c:v>
              </c:pt>
              <c:pt idx="36">
                <c:v>-59.477882000000001</c:v>
              </c:pt>
              <c:pt idx="37">
                <c:v>-56.382286000000001</c:v>
              </c:pt>
              <c:pt idx="38">
                <c:v>-54.598720999999998</c:v>
              </c:pt>
              <c:pt idx="39">
                <c:v>-53.459342999999997</c:v>
              </c:pt>
              <c:pt idx="40">
                <c:v>-52.546405999999998</c:v>
              </c:pt>
              <c:pt idx="41">
                <c:v>-51.484344</c:v>
              </c:pt>
              <c:pt idx="42">
                <c:v>-50.269011999999996</c:v>
              </c:pt>
              <c:pt idx="43">
                <c:v>-49.086292</c:v>
              </c:pt>
              <c:pt idx="44">
                <c:v>-47.904083</c:v>
              </c:pt>
              <c:pt idx="45">
                <c:v>-46.994053000000001</c:v>
              </c:pt>
              <c:pt idx="46">
                <c:v>-46.772162999999999</c:v>
              </c:pt>
              <c:pt idx="47">
                <c:v>-46.862456999999999</c:v>
              </c:pt>
              <c:pt idx="48">
                <c:v>-47.083812999999999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30F-4F9B-8787-5390F1C4EBBE}"/>
            </c:ext>
          </c:extLst>
        </c:ser>
        <c:ser>
          <c:idx val="1"/>
          <c:order val="1"/>
          <c:tx>
            <c:v>Configuration B</c:v>
          </c:tx>
          <c:spPr>
            <a:ln cap="sq">
              <a:solidFill>
                <a:prstClr val="black"/>
              </a:solidFill>
              <a:prstDash val="sysDash"/>
              <a:round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-31.269020000000001</c:v>
              </c:pt>
              <c:pt idx="1">
                <c:v>-30.796168999999999</c:v>
              </c:pt>
              <c:pt idx="2">
                <c:v>-30.098427000000001</c:v>
              </c:pt>
              <c:pt idx="3">
                <c:v>-29.451439000000001</c:v>
              </c:pt>
              <c:pt idx="4">
                <c:v>-28.989142999999999</c:v>
              </c:pt>
              <c:pt idx="5">
                <c:v>-28.586936999999999</c:v>
              </c:pt>
              <c:pt idx="6">
                <c:v>-28.011762999999998</c:v>
              </c:pt>
              <c:pt idx="7">
                <c:v>-27.634577</c:v>
              </c:pt>
              <c:pt idx="8">
                <c:v>-27.114236999999999</c:v>
              </c:pt>
              <c:pt idx="9">
                <c:v>-26.837433000000001</c:v>
              </c:pt>
              <c:pt idx="10">
                <c:v>-26.381202999999999</c:v>
              </c:pt>
              <c:pt idx="11">
                <c:v>-26.262791</c:v>
              </c:pt>
              <c:pt idx="12">
                <c:v>-26.086075000000001</c:v>
              </c:pt>
              <c:pt idx="13">
                <c:v>-26.071622999999999</c:v>
              </c:pt>
              <c:pt idx="14">
                <c:v>-25.989778999999999</c:v>
              </c:pt>
              <c:pt idx="15">
                <c:v>-26.121199000000001</c:v>
              </c:pt>
              <c:pt idx="16">
                <c:v>-26.113385999999998</c:v>
              </c:pt>
              <c:pt idx="17">
                <c:v>-26.147587000000001</c:v>
              </c:pt>
              <c:pt idx="18">
                <c:v>-26.210455</c:v>
              </c:pt>
              <c:pt idx="19">
                <c:v>-26.414943999999998</c:v>
              </c:pt>
              <c:pt idx="20">
                <c:v>-26.631015999999999</c:v>
              </c:pt>
              <c:pt idx="21">
                <c:v>-26.809666</c:v>
              </c:pt>
              <c:pt idx="22">
                <c:v>-26.968592000000001</c:v>
              </c:pt>
              <c:pt idx="23">
                <c:v>-27.214285</c:v>
              </c:pt>
              <c:pt idx="24">
                <c:v>-27.403822000000002</c:v>
              </c:pt>
              <c:pt idx="25">
                <c:v>-27.634186</c:v>
              </c:pt>
              <c:pt idx="26">
                <c:v>-27.662158999999999</c:v>
              </c:pt>
              <c:pt idx="27">
                <c:v>-27.624707999999998</c:v>
              </c:pt>
              <c:pt idx="28">
                <c:v>-27.454875999999999</c:v>
              </c:pt>
              <c:pt idx="29">
                <c:v>-27.312052000000001</c:v>
              </c:pt>
              <c:pt idx="30">
                <c:v>-27.365486000000001</c:v>
              </c:pt>
              <c:pt idx="31">
                <c:v>-27.468836</c:v>
              </c:pt>
              <c:pt idx="32">
                <c:v>-27.882850999999999</c:v>
              </c:pt>
              <c:pt idx="33">
                <c:v>-28.029833</c:v>
              </c:pt>
              <c:pt idx="34">
                <c:v>-28.302923</c:v>
              </c:pt>
              <c:pt idx="35">
                <c:v>-28.236878999999998</c:v>
              </c:pt>
              <c:pt idx="36">
                <c:v>-28.161476</c:v>
              </c:pt>
              <c:pt idx="37">
                <c:v>-28.110043999999998</c:v>
              </c:pt>
              <c:pt idx="38">
                <c:v>-28.278172000000001</c:v>
              </c:pt>
              <c:pt idx="39">
                <c:v>-28.642365000000002</c:v>
              </c:pt>
              <c:pt idx="40">
                <c:v>-28.897124999999999</c:v>
              </c:pt>
              <c:pt idx="41">
                <c:v>-29.182234000000001</c:v>
              </c:pt>
              <c:pt idx="42">
                <c:v>-29.469056999999999</c:v>
              </c:pt>
              <c:pt idx="43">
                <c:v>-29.796514999999999</c:v>
              </c:pt>
              <c:pt idx="44">
                <c:v>-29.918413000000001</c:v>
              </c:pt>
              <c:pt idx="45">
                <c:v>-30.002507999999999</c:v>
              </c:pt>
              <c:pt idx="46">
                <c:v>-30.347345000000001</c:v>
              </c:pt>
              <c:pt idx="47">
                <c:v>-30.983898</c:v>
              </c:pt>
              <c:pt idx="48">
                <c:v>-31.513898999999999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30F-4F9B-8787-5390F1C4E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19776"/>
        <c:axId val="117021696"/>
      </c:scatterChart>
      <c:valAx>
        <c:axId val="117019776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4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7021696"/>
        <c:crosses val="autoZero"/>
        <c:crossBetween val="midCat"/>
        <c:majorUnit val="2"/>
      </c:valAx>
      <c:valAx>
        <c:axId val="117021696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7019776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834033284088591"/>
          <c:y val="0.66907225138524351"/>
          <c:w val="0.28205468044122006"/>
          <c:h val="0.121138086905803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2xLO Harmonic to IF Isolation (dB)</a:t>
            </a:r>
          </a:p>
        </c:rich>
      </c:tx>
      <c:layout>
        <c:manualLayout>
          <c:xMode val="edge"/>
          <c:yMode val="edge"/>
          <c:x val="0.31583117939195771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9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 cap="sq"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-56.831592999999998</c:v>
              </c:pt>
              <c:pt idx="1">
                <c:v>-55.494114000000003</c:v>
              </c:pt>
              <c:pt idx="2">
                <c:v>-53.996699999999997</c:v>
              </c:pt>
              <c:pt idx="3">
                <c:v>-52.782001000000001</c:v>
              </c:pt>
              <c:pt idx="4">
                <c:v>-52.782944000000001</c:v>
              </c:pt>
              <c:pt idx="5">
                <c:v>-52.611927000000001</c:v>
              </c:pt>
              <c:pt idx="6">
                <c:v>-53.040599999999998</c:v>
              </c:pt>
              <c:pt idx="7">
                <c:v>-53.147587000000001</c:v>
              </c:pt>
              <c:pt idx="8">
                <c:v>-53.715747999999998</c:v>
              </c:pt>
              <c:pt idx="9">
                <c:v>-55.201430999999999</c:v>
              </c:pt>
              <c:pt idx="10">
                <c:v>-56.393520000000002</c:v>
              </c:pt>
              <c:pt idx="11">
                <c:v>-57.861590999999997</c:v>
              </c:pt>
              <c:pt idx="12">
                <c:v>-60.214882000000003</c:v>
              </c:pt>
              <c:pt idx="13">
                <c:v>-64.684509000000006</c:v>
              </c:pt>
              <c:pt idx="14">
                <c:v>-68.448211999999998</c:v>
              </c:pt>
              <c:pt idx="15">
                <c:v>-67.445250999999999</c:v>
              </c:pt>
              <c:pt idx="16">
                <c:v>-62.621166000000002</c:v>
              </c:pt>
              <c:pt idx="17">
                <c:v>-57.381622</c:v>
              </c:pt>
              <c:pt idx="18">
                <c:v>-54.436478000000001</c:v>
              </c:pt>
              <c:pt idx="19">
                <c:v>-52.396610000000003</c:v>
              </c:pt>
              <c:pt idx="20">
                <c:v>-50.817203999999997</c:v>
              </c:pt>
              <c:pt idx="21">
                <c:v>-49.653500000000001</c:v>
              </c:pt>
              <c:pt idx="22">
                <c:v>-49.312958000000002</c:v>
              </c:pt>
              <c:pt idx="23">
                <c:v>-49.058501999999997</c:v>
              </c:pt>
              <c:pt idx="24">
                <c:v>-48.838946999999997</c:v>
              </c:pt>
              <c:pt idx="25">
                <c:v>-48.423378</c:v>
              </c:pt>
              <c:pt idx="26">
                <c:v>-48.303356000000001</c:v>
              </c:pt>
              <c:pt idx="27">
                <c:v>-47.753914000000002</c:v>
              </c:pt>
              <c:pt idx="28">
                <c:v>-47.614345999999998</c:v>
              </c:pt>
              <c:pt idx="29">
                <c:v>-47.188648000000001</c:v>
              </c:pt>
              <c:pt idx="30">
                <c:v>-47.327697999999998</c:v>
              </c:pt>
              <c:pt idx="31">
                <c:v>-47.517273000000003</c:v>
              </c:pt>
              <c:pt idx="32">
                <c:v>-47.724136000000001</c:v>
              </c:pt>
              <c:pt idx="33">
                <c:v>-49.171120000000002</c:v>
              </c:pt>
              <c:pt idx="34">
                <c:v>-50.353698999999999</c:v>
              </c:pt>
              <c:pt idx="35">
                <c:v>-51.202002999999998</c:v>
              </c:pt>
              <c:pt idx="36">
                <c:v>-50.971989000000001</c:v>
              </c:pt>
              <c:pt idx="37">
                <c:v>-50.512439999999998</c:v>
              </c:pt>
              <c:pt idx="38">
                <c:v>-50.397095</c:v>
              </c:pt>
              <c:pt idx="39">
                <c:v>-50.316738000000001</c:v>
              </c:pt>
              <c:pt idx="40">
                <c:v>-50.249172000000002</c:v>
              </c:pt>
              <c:pt idx="41">
                <c:v>-50.288505999999998</c:v>
              </c:pt>
              <c:pt idx="42">
                <c:v>-50.379463000000001</c:v>
              </c:pt>
              <c:pt idx="43">
                <c:v>-50.597782000000002</c:v>
              </c:pt>
              <c:pt idx="44">
                <c:v>-51.172131</c:v>
              </c:pt>
              <c:pt idx="45">
                <c:v>-51.079574999999998</c:v>
              </c:pt>
              <c:pt idx="46">
                <c:v>-51.031979</c:v>
              </c:pt>
              <c:pt idx="47">
                <c:v>-50.386738000000001</c:v>
              </c:pt>
              <c:pt idx="48">
                <c:v>-50.306975999999999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033-435D-8A8D-AA57406360E9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-49.571506999999997</c:v>
              </c:pt>
              <c:pt idx="1">
                <c:v>-49.096901000000003</c:v>
              </c:pt>
              <c:pt idx="2">
                <c:v>-48.470058000000002</c:v>
              </c:pt>
              <c:pt idx="3">
                <c:v>-48.132347000000003</c:v>
              </c:pt>
              <c:pt idx="4">
                <c:v>-47.690055999999998</c:v>
              </c:pt>
              <c:pt idx="5">
                <c:v>-47.510058999999998</c:v>
              </c:pt>
              <c:pt idx="6">
                <c:v>-47.446064</c:v>
              </c:pt>
              <c:pt idx="7">
                <c:v>-48.085625</c:v>
              </c:pt>
              <c:pt idx="8">
                <c:v>-48.812508000000001</c:v>
              </c:pt>
              <c:pt idx="9">
                <c:v>-49.975791999999998</c:v>
              </c:pt>
              <c:pt idx="10">
                <c:v>-51.343941000000001</c:v>
              </c:pt>
              <c:pt idx="11">
                <c:v>-53.338073999999999</c:v>
              </c:pt>
              <c:pt idx="12">
                <c:v>-56.165725999999999</c:v>
              </c:pt>
              <c:pt idx="13">
                <c:v>-59.331257000000001</c:v>
              </c:pt>
              <c:pt idx="14">
                <c:v>-61.074986000000003</c:v>
              </c:pt>
              <c:pt idx="15">
                <c:v>-60.498641999999997</c:v>
              </c:pt>
              <c:pt idx="16">
                <c:v>-57.801853000000001</c:v>
              </c:pt>
              <c:pt idx="17">
                <c:v>-55.131926999999997</c:v>
              </c:pt>
              <c:pt idx="18">
                <c:v>-53.097220999999998</c:v>
              </c:pt>
              <c:pt idx="19">
                <c:v>-51.666794000000003</c:v>
              </c:pt>
              <c:pt idx="20">
                <c:v>-50.73518</c:v>
              </c:pt>
              <c:pt idx="21">
                <c:v>-50.225624000000003</c:v>
              </c:pt>
              <c:pt idx="22">
                <c:v>-50.142220000000002</c:v>
              </c:pt>
              <c:pt idx="23">
                <c:v>-50.317554000000001</c:v>
              </c:pt>
              <c:pt idx="24">
                <c:v>-50.573078000000002</c:v>
              </c:pt>
              <c:pt idx="25">
                <c:v>-51.109192</c:v>
              </c:pt>
              <c:pt idx="26">
                <c:v>-52.016894999999998</c:v>
              </c:pt>
              <c:pt idx="27">
                <c:v>-53.272758000000003</c:v>
              </c:pt>
              <c:pt idx="28">
                <c:v>-57.386291999999997</c:v>
              </c:pt>
              <c:pt idx="29">
                <c:v>-60.017769000000001</c:v>
              </c:pt>
              <c:pt idx="30">
                <c:v>-59.436878</c:v>
              </c:pt>
              <c:pt idx="31">
                <c:v>-54.613151999999999</c:v>
              </c:pt>
              <c:pt idx="32">
                <c:v>-50.938003999999999</c:v>
              </c:pt>
              <c:pt idx="33">
                <c:v>-48.484870999999998</c:v>
              </c:pt>
              <c:pt idx="34">
                <c:v>-46.057502999999997</c:v>
              </c:pt>
              <c:pt idx="35">
                <c:v>-43.187294000000001</c:v>
              </c:pt>
              <c:pt idx="36">
                <c:v>-41.920001999999997</c:v>
              </c:pt>
              <c:pt idx="37">
                <c:v>-41.785125999999998</c:v>
              </c:pt>
              <c:pt idx="38">
                <c:v>-42.049007000000003</c:v>
              </c:pt>
              <c:pt idx="39">
                <c:v>-42.461803000000003</c:v>
              </c:pt>
              <c:pt idx="40">
                <c:v>-42.954085999999997</c:v>
              </c:pt>
              <c:pt idx="41">
                <c:v>-43.530743000000001</c:v>
              </c:pt>
              <c:pt idx="42">
                <c:v>-44.063637</c:v>
              </c:pt>
              <c:pt idx="43">
                <c:v>-44.501888000000001</c:v>
              </c:pt>
              <c:pt idx="44">
                <c:v>-45.245398999999999</c:v>
              </c:pt>
              <c:pt idx="45">
                <c:v>-46.130997000000001</c:v>
              </c:pt>
              <c:pt idx="46">
                <c:v>-47.443824999999997</c:v>
              </c:pt>
              <c:pt idx="47">
                <c:v>-48.061442999999997</c:v>
              </c:pt>
              <c:pt idx="48">
                <c:v>-48.413196999999997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033-435D-8A8D-AA5740636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30208"/>
        <c:axId val="116832128"/>
      </c:scatterChart>
      <c:valAx>
        <c:axId val="116830208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832128"/>
        <c:crosses val="autoZero"/>
        <c:crossBetween val="midCat"/>
        <c:majorUnit val="2"/>
      </c:valAx>
      <c:valAx>
        <c:axId val="116832128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830208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835274784175986"/>
          <c:y val="0.67370188101487316"/>
          <c:w val="0.28480546114993138"/>
          <c:h val="0.1118788276465441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Odd LO Harmonic to RF Isolation (dB)</a:t>
            </a:r>
          </a:p>
        </c:rich>
      </c:tx>
      <c:layout>
        <c:manualLayout>
          <c:xMode val="edge"/>
          <c:yMode val="edge"/>
          <c:x val="0.31037292771183889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35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3xLO 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Harm-A'!$L$3:$L$51</c:f>
              <c:numCache>
                <c:formatCode>0.00</c:formatCode>
                <c:ptCount val="49"/>
                <c:pt idx="0">
                  <c:v>9</c:v>
                </c:pt>
                <c:pt idx="1">
                  <c:v>9.0625</c:v>
                </c:pt>
                <c:pt idx="2">
                  <c:v>9.125</c:v>
                </c:pt>
                <c:pt idx="3">
                  <c:v>9.1875</c:v>
                </c:pt>
                <c:pt idx="4">
                  <c:v>9.25</c:v>
                </c:pt>
                <c:pt idx="5">
                  <c:v>9.3125</c:v>
                </c:pt>
                <c:pt idx="6">
                  <c:v>9.375</c:v>
                </c:pt>
                <c:pt idx="7">
                  <c:v>9.4375</c:v>
                </c:pt>
                <c:pt idx="8">
                  <c:v>9.5</c:v>
                </c:pt>
                <c:pt idx="9">
                  <c:v>9.5625</c:v>
                </c:pt>
                <c:pt idx="10">
                  <c:v>9.625</c:v>
                </c:pt>
                <c:pt idx="11">
                  <c:v>9.6875</c:v>
                </c:pt>
                <c:pt idx="12">
                  <c:v>9.75</c:v>
                </c:pt>
                <c:pt idx="13">
                  <c:v>9.8125</c:v>
                </c:pt>
                <c:pt idx="14">
                  <c:v>9.875</c:v>
                </c:pt>
                <c:pt idx="15">
                  <c:v>9.9375</c:v>
                </c:pt>
                <c:pt idx="16">
                  <c:v>10</c:v>
                </c:pt>
                <c:pt idx="17">
                  <c:v>10.0625</c:v>
                </c:pt>
                <c:pt idx="18">
                  <c:v>10.125</c:v>
                </c:pt>
                <c:pt idx="19">
                  <c:v>10.1875</c:v>
                </c:pt>
                <c:pt idx="20">
                  <c:v>10.25</c:v>
                </c:pt>
                <c:pt idx="21">
                  <c:v>10.3125</c:v>
                </c:pt>
                <c:pt idx="22">
                  <c:v>10.375</c:v>
                </c:pt>
                <c:pt idx="23">
                  <c:v>10.4375</c:v>
                </c:pt>
                <c:pt idx="24">
                  <c:v>10.5</c:v>
                </c:pt>
                <c:pt idx="25">
                  <c:v>10.5625</c:v>
                </c:pt>
                <c:pt idx="26">
                  <c:v>10.625</c:v>
                </c:pt>
                <c:pt idx="27">
                  <c:v>10.6875</c:v>
                </c:pt>
                <c:pt idx="28">
                  <c:v>10.75</c:v>
                </c:pt>
                <c:pt idx="29">
                  <c:v>10.8125</c:v>
                </c:pt>
                <c:pt idx="30">
                  <c:v>10.875</c:v>
                </c:pt>
                <c:pt idx="31">
                  <c:v>10.9375</c:v>
                </c:pt>
                <c:pt idx="32">
                  <c:v>11</c:v>
                </c:pt>
                <c:pt idx="33">
                  <c:v>11.0625</c:v>
                </c:pt>
                <c:pt idx="34">
                  <c:v>11.125</c:v>
                </c:pt>
                <c:pt idx="35">
                  <c:v>11.1875</c:v>
                </c:pt>
                <c:pt idx="36">
                  <c:v>11.25</c:v>
                </c:pt>
                <c:pt idx="37">
                  <c:v>11.3125</c:v>
                </c:pt>
                <c:pt idx="38">
                  <c:v>11.375</c:v>
                </c:pt>
                <c:pt idx="39">
                  <c:v>11.4375</c:v>
                </c:pt>
                <c:pt idx="40">
                  <c:v>11.5</c:v>
                </c:pt>
                <c:pt idx="41">
                  <c:v>11.5625</c:v>
                </c:pt>
                <c:pt idx="42">
                  <c:v>11.625</c:v>
                </c:pt>
                <c:pt idx="43">
                  <c:v>11.6875</c:v>
                </c:pt>
                <c:pt idx="44">
                  <c:v>11.75</c:v>
                </c:pt>
                <c:pt idx="45">
                  <c:v>11.8125</c:v>
                </c:pt>
                <c:pt idx="46">
                  <c:v>11.875</c:v>
                </c:pt>
                <c:pt idx="47">
                  <c:v>11.9375</c:v>
                </c:pt>
                <c:pt idx="48">
                  <c:v>12</c:v>
                </c:pt>
              </c:numCache>
            </c:numRef>
          </c:xVal>
          <c:yVal>
            <c:numRef>
              <c:f>'LO Harm-A'!$N$3:$N$51</c:f>
              <c:numCache>
                <c:formatCode>0.00</c:formatCode>
                <c:ptCount val="49"/>
                <c:pt idx="0">
                  <c:v>-61.398651000000001</c:v>
                </c:pt>
                <c:pt idx="1">
                  <c:v>-61.551769</c:v>
                </c:pt>
                <c:pt idx="2">
                  <c:v>-61.703529000000003</c:v>
                </c:pt>
                <c:pt idx="3">
                  <c:v>-61.549205999999998</c:v>
                </c:pt>
                <c:pt idx="4">
                  <c:v>-61.635779999999997</c:v>
                </c:pt>
                <c:pt idx="5">
                  <c:v>-61.713200000000001</c:v>
                </c:pt>
                <c:pt idx="6">
                  <c:v>-61.866177</c:v>
                </c:pt>
                <c:pt idx="7">
                  <c:v>-61.638908000000001</c:v>
                </c:pt>
                <c:pt idx="8">
                  <c:v>-61.724387999999998</c:v>
                </c:pt>
                <c:pt idx="9">
                  <c:v>-60.837322</c:v>
                </c:pt>
                <c:pt idx="10">
                  <c:v>-60.526187999999998</c:v>
                </c:pt>
                <c:pt idx="11">
                  <c:v>-59.676949</c:v>
                </c:pt>
                <c:pt idx="12">
                  <c:v>-60.024628</c:v>
                </c:pt>
                <c:pt idx="13">
                  <c:v>-59.861660000000001</c:v>
                </c:pt>
                <c:pt idx="14">
                  <c:v>-60.232159000000003</c:v>
                </c:pt>
                <c:pt idx="15">
                  <c:v>-60.520401</c:v>
                </c:pt>
                <c:pt idx="16">
                  <c:v>-60.851837000000003</c:v>
                </c:pt>
                <c:pt idx="17">
                  <c:v>-60.957206999999997</c:v>
                </c:pt>
                <c:pt idx="18">
                  <c:v>-60.656879000000004</c:v>
                </c:pt>
                <c:pt idx="19">
                  <c:v>-60.853938999999997</c:v>
                </c:pt>
                <c:pt idx="20">
                  <c:v>-60.920119999999997</c:v>
                </c:pt>
                <c:pt idx="21">
                  <c:v>-61.054595999999997</c:v>
                </c:pt>
                <c:pt idx="22">
                  <c:v>-61.151389999999999</c:v>
                </c:pt>
                <c:pt idx="23">
                  <c:v>-60.934113000000004</c:v>
                </c:pt>
                <c:pt idx="24">
                  <c:v>-61.433914000000001</c:v>
                </c:pt>
                <c:pt idx="25">
                  <c:v>-61.129348999999998</c:v>
                </c:pt>
                <c:pt idx="26">
                  <c:v>-61.634903000000001</c:v>
                </c:pt>
                <c:pt idx="27">
                  <c:v>-61.540469999999999</c:v>
                </c:pt>
                <c:pt idx="28">
                  <c:v>-61.954391000000001</c:v>
                </c:pt>
                <c:pt idx="29">
                  <c:v>-62.021408000000001</c:v>
                </c:pt>
                <c:pt idx="30">
                  <c:v>-62.085467999999999</c:v>
                </c:pt>
                <c:pt idx="31">
                  <c:v>-61.844119999999997</c:v>
                </c:pt>
                <c:pt idx="32">
                  <c:v>-61.786568000000003</c:v>
                </c:pt>
                <c:pt idx="33">
                  <c:v>-61.448959000000002</c:v>
                </c:pt>
                <c:pt idx="34">
                  <c:v>-61.485385999999998</c:v>
                </c:pt>
                <c:pt idx="35">
                  <c:v>-61.304749000000001</c:v>
                </c:pt>
                <c:pt idx="36">
                  <c:v>-61.415298</c:v>
                </c:pt>
                <c:pt idx="37">
                  <c:v>-61.616816999999998</c:v>
                </c:pt>
                <c:pt idx="38">
                  <c:v>-61.575195000000001</c:v>
                </c:pt>
                <c:pt idx="39">
                  <c:v>-61.794753999999998</c:v>
                </c:pt>
                <c:pt idx="40">
                  <c:v>-61.904696999999999</c:v>
                </c:pt>
                <c:pt idx="41">
                  <c:v>-62.242629999999998</c:v>
                </c:pt>
                <c:pt idx="42">
                  <c:v>-62.517398999999997</c:v>
                </c:pt>
                <c:pt idx="43">
                  <c:v>-62.397593999999998</c:v>
                </c:pt>
                <c:pt idx="44">
                  <c:v>-62.304783</c:v>
                </c:pt>
                <c:pt idx="45">
                  <c:v>-62.006602999999998</c:v>
                </c:pt>
                <c:pt idx="46">
                  <c:v>-62.431438</c:v>
                </c:pt>
                <c:pt idx="47">
                  <c:v>-62.610111000000003</c:v>
                </c:pt>
                <c:pt idx="48">
                  <c:v>-62.853763999999998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51-4F67-B69D-B92F1ACDEE80}"/>
            </c:ext>
          </c:extLst>
        </c:ser>
        <c:ser>
          <c:idx val="0"/>
          <c:order val="1"/>
          <c:tx>
            <c:v>3xLO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Harm-B'!$L$3:$L$51</c:f>
              <c:numCache>
                <c:formatCode>0.00</c:formatCode>
                <c:ptCount val="49"/>
                <c:pt idx="0">
                  <c:v>9</c:v>
                </c:pt>
                <c:pt idx="1">
                  <c:v>9.0625</c:v>
                </c:pt>
                <c:pt idx="2">
                  <c:v>9.125</c:v>
                </c:pt>
                <c:pt idx="3">
                  <c:v>9.1875</c:v>
                </c:pt>
                <c:pt idx="4">
                  <c:v>9.25</c:v>
                </c:pt>
                <c:pt idx="5">
                  <c:v>9.3125</c:v>
                </c:pt>
                <c:pt idx="6">
                  <c:v>9.375</c:v>
                </c:pt>
                <c:pt idx="7">
                  <c:v>9.4375</c:v>
                </c:pt>
                <c:pt idx="8">
                  <c:v>9.5</c:v>
                </c:pt>
                <c:pt idx="9">
                  <c:v>9.5625</c:v>
                </c:pt>
                <c:pt idx="10">
                  <c:v>9.625</c:v>
                </c:pt>
                <c:pt idx="11">
                  <c:v>9.6875</c:v>
                </c:pt>
                <c:pt idx="12">
                  <c:v>9.75</c:v>
                </c:pt>
                <c:pt idx="13">
                  <c:v>9.8125</c:v>
                </c:pt>
                <c:pt idx="14">
                  <c:v>9.875</c:v>
                </c:pt>
                <c:pt idx="15">
                  <c:v>9.9375</c:v>
                </c:pt>
                <c:pt idx="16">
                  <c:v>10</c:v>
                </c:pt>
                <c:pt idx="17">
                  <c:v>10.0625</c:v>
                </c:pt>
                <c:pt idx="18">
                  <c:v>10.125</c:v>
                </c:pt>
                <c:pt idx="19">
                  <c:v>10.1875</c:v>
                </c:pt>
                <c:pt idx="20">
                  <c:v>10.25</c:v>
                </c:pt>
                <c:pt idx="21">
                  <c:v>10.3125</c:v>
                </c:pt>
                <c:pt idx="22">
                  <c:v>10.375</c:v>
                </c:pt>
                <c:pt idx="23">
                  <c:v>10.4375</c:v>
                </c:pt>
                <c:pt idx="24">
                  <c:v>10.5</c:v>
                </c:pt>
                <c:pt idx="25">
                  <c:v>10.5625</c:v>
                </c:pt>
                <c:pt idx="26">
                  <c:v>10.625</c:v>
                </c:pt>
                <c:pt idx="27">
                  <c:v>10.6875</c:v>
                </c:pt>
                <c:pt idx="28">
                  <c:v>10.75</c:v>
                </c:pt>
                <c:pt idx="29">
                  <c:v>10.8125</c:v>
                </c:pt>
                <c:pt idx="30">
                  <c:v>10.875</c:v>
                </c:pt>
                <c:pt idx="31">
                  <c:v>10.9375</c:v>
                </c:pt>
                <c:pt idx="32">
                  <c:v>11</c:v>
                </c:pt>
                <c:pt idx="33">
                  <c:v>11.0625</c:v>
                </c:pt>
                <c:pt idx="34">
                  <c:v>11.125</c:v>
                </c:pt>
                <c:pt idx="35">
                  <c:v>11.1875</c:v>
                </c:pt>
                <c:pt idx="36">
                  <c:v>11.25</c:v>
                </c:pt>
                <c:pt idx="37">
                  <c:v>11.3125</c:v>
                </c:pt>
                <c:pt idx="38">
                  <c:v>11.375</c:v>
                </c:pt>
                <c:pt idx="39">
                  <c:v>11.4375</c:v>
                </c:pt>
                <c:pt idx="40">
                  <c:v>11.5</c:v>
                </c:pt>
                <c:pt idx="41">
                  <c:v>11.5625</c:v>
                </c:pt>
                <c:pt idx="42">
                  <c:v>11.625</c:v>
                </c:pt>
                <c:pt idx="43">
                  <c:v>11.6875</c:v>
                </c:pt>
                <c:pt idx="44">
                  <c:v>11.75</c:v>
                </c:pt>
                <c:pt idx="45">
                  <c:v>11.8125</c:v>
                </c:pt>
                <c:pt idx="46">
                  <c:v>11.875</c:v>
                </c:pt>
                <c:pt idx="47">
                  <c:v>11.9375</c:v>
                </c:pt>
                <c:pt idx="48">
                  <c:v>12</c:v>
                </c:pt>
              </c:numCache>
            </c:numRef>
          </c:xVal>
          <c:yVal>
            <c:numRef>
              <c:f>'LO Harm-B'!$N$3:$N$51</c:f>
              <c:numCache>
                <c:formatCode>0.00</c:formatCode>
                <c:ptCount val="49"/>
                <c:pt idx="0">
                  <c:v>-62.553145999999998</c:v>
                </c:pt>
                <c:pt idx="1">
                  <c:v>-62.517094</c:v>
                </c:pt>
                <c:pt idx="2">
                  <c:v>-62.473854000000003</c:v>
                </c:pt>
                <c:pt idx="3">
                  <c:v>-62.683205000000001</c:v>
                </c:pt>
                <c:pt idx="4">
                  <c:v>-62.422707000000003</c:v>
                </c:pt>
                <c:pt idx="5">
                  <c:v>-62.237819999999999</c:v>
                </c:pt>
                <c:pt idx="6">
                  <c:v>-62.173676</c:v>
                </c:pt>
                <c:pt idx="7">
                  <c:v>-62.135505999999999</c:v>
                </c:pt>
                <c:pt idx="8">
                  <c:v>-61.799914999999999</c:v>
                </c:pt>
                <c:pt idx="9">
                  <c:v>-60.246262000000002</c:v>
                </c:pt>
                <c:pt idx="10">
                  <c:v>-58.83717</c:v>
                </c:pt>
                <c:pt idx="11">
                  <c:v>-57.812407999999998</c:v>
                </c:pt>
                <c:pt idx="12">
                  <c:v>-57.836868000000003</c:v>
                </c:pt>
                <c:pt idx="13">
                  <c:v>-57.679340000000003</c:v>
                </c:pt>
                <c:pt idx="14">
                  <c:v>-57.182335000000002</c:v>
                </c:pt>
                <c:pt idx="15">
                  <c:v>-56.810172999999999</c:v>
                </c:pt>
                <c:pt idx="16">
                  <c:v>-56.768326000000002</c:v>
                </c:pt>
                <c:pt idx="17">
                  <c:v>-56.683323000000001</c:v>
                </c:pt>
                <c:pt idx="18">
                  <c:v>-56.702950000000001</c:v>
                </c:pt>
                <c:pt idx="19">
                  <c:v>-56.533051</c:v>
                </c:pt>
                <c:pt idx="20">
                  <c:v>-56.490627000000003</c:v>
                </c:pt>
                <c:pt idx="21">
                  <c:v>-56.366776000000002</c:v>
                </c:pt>
                <c:pt idx="22">
                  <c:v>-56.287880000000001</c:v>
                </c:pt>
                <c:pt idx="23">
                  <c:v>-56.358345</c:v>
                </c:pt>
                <c:pt idx="24">
                  <c:v>-56.398567</c:v>
                </c:pt>
                <c:pt idx="25">
                  <c:v>-56.174087999999998</c:v>
                </c:pt>
                <c:pt idx="26">
                  <c:v>-55.697239000000003</c:v>
                </c:pt>
                <c:pt idx="27">
                  <c:v>-55.600548000000003</c:v>
                </c:pt>
                <c:pt idx="28">
                  <c:v>-55.402636999999999</c:v>
                </c:pt>
                <c:pt idx="29">
                  <c:v>-55.467475999999998</c:v>
                </c:pt>
                <c:pt idx="30">
                  <c:v>-55.277836000000001</c:v>
                </c:pt>
                <c:pt idx="31">
                  <c:v>-55.520592000000001</c:v>
                </c:pt>
                <c:pt idx="32">
                  <c:v>-55.603664000000002</c:v>
                </c:pt>
                <c:pt idx="33">
                  <c:v>-55.597244000000003</c:v>
                </c:pt>
                <c:pt idx="34">
                  <c:v>-55.343913999999998</c:v>
                </c:pt>
                <c:pt idx="35">
                  <c:v>-55.336669999999998</c:v>
                </c:pt>
                <c:pt idx="36">
                  <c:v>-55.301270000000002</c:v>
                </c:pt>
                <c:pt idx="37">
                  <c:v>-55.252842000000001</c:v>
                </c:pt>
                <c:pt idx="38">
                  <c:v>-55.221519000000001</c:v>
                </c:pt>
                <c:pt idx="39">
                  <c:v>-55.146805000000001</c:v>
                </c:pt>
                <c:pt idx="40">
                  <c:v>-55.291454000000002</c:v>
                </c:pt>
                <c:pt idx="41">
                  <c:v>-55.073174000000002</c:v>
                </c:pt>
                <c:pt idx="42">
                  <c:v>-54.998511999999998</c:v>
                </c:pt>
                <c:pt idx="43">
                  <c:v>-55.023659000000002</c:v>
                </c:pt>
                <c:pt idx="44">
                  <c:v>-55.232956000000001</c:v>
                </c:pt>
                <c:pt idx="45">
                  <c:v>-55.245930000000001</c:v>
                </c:pt>
                <c:pt idx="46">
                  <c:v>-55.088543000000001</c:v>
                </c:pt>
                <c:pt idx="47">
                  <c:v>-54.933487</c:v>
                </c:pt>
                <c:pt idx="48">
                  <c:v>-54.915619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51-4F67-B69D-B92F1ACDE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00224"/>
        <c:axId val="11690214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v>5xLO Configuration A</c:v>
                </c:tx>
                <c:spPr>
                  <a:ln cmpd="dbl">
                    <a:solidFill>
                      <a:schemeClr val="tx1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'LO Harm-A'!$T$3:$T$51</c15:sqref>
                        </c15:formulaRef>
                      </c:ext>
                    </c:extLst>
                    <c:numCache>
                      <c:formatCode>0.00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 Harm-A'!$V$3:$V$51</c15:sqref>
                        </c15:formulaRef>
                      </c:ext>
                    </c:extLst>
                    <c:numCache>
                      <c:formatCode>0.00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F451-4F67-B69D-B92F1ACDEE8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5xLO Configuration B</c:v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'LO Harm-B'!$T$3:$T$51</c15:sqref>
                        </c15:formulaRef>
                      </c:ext>
                    </c:extLst>
                    <c:numCache>
                      <c:formatCode>0.00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'LO Harm-B'!$V$3:$V$51</c15:sqref>
                        </c15:formulaRef>
                      </c:ext>
                    </c:extLst>
                    <c:numCache>
                      <c:formatCode>0.00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451-4F67-B69D-B92F1ACDEE80}"/>
                  </c:ext>
                </c:extLst>
              </c15:ser>
            </c15:filteredScatterSeries>
          </c:ext>
        </c:extLst>
      </c:scatterChart>
      <c:valAx>
        <c:axId val="116900224"/>
        <c:scaling>
          <c:orientation val="minMax"/>
          <c:max val="12"/>
          <c:min val="3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23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902144"/>
        <c:crosses val="autoZero"/>
        <c:crossBetween val="midCat"/>
        <c:majorUnit val="1"/>
      </c:valAx>
      <c:valAx>
        <c:axId val="116902144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90022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48354373486696"/>
          <c:y val="0.1108132837561971"/>
          <c:w val="0.74697213657994499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Odd LO Harmonic to IF Isolation (dB)</a:t>
            </a:r>
          </a:p>
        </c:rich>
      </c:tx>
      <c:layout>
        <c:manualLayout>
          <c:xMode val="edge"/>
          <c:yMode val="edge"/>
          <c:x val="0.3103763743334006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3xLO 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Harm-A'!$L$3:$L$51</c:f>
              <c:numCache>
                <c:formatCode>0.00</c:formatCode>
                <c:ptCount val="49"/>
                <c:pt idx="0">
                  <c:v>9</c:v>
                </c:pt>
                <c:pt idx="1">
                  <c:v>9.0625</c:v>
                </c:pt>
                <c:pt idx="2">
                  <c:v>9.125</c:v>
                </c:pt>
                <c:pt idx="3">
                  <c:v>9.1875</c:v>
                </c:pt>
                <c:pt idx="4">
                  <c:v>9.25</c:v>
                </c:pt>
                <c:pt idx="5">
                  <c:v>9.3125</c:v>
                </c:pt>
                <c:pt idx="6">
                  <c:v>9.375</c:v>
                </c:pt>
                <c:pt idx="7">
                  <c:v>9.4375</c:v>
                </c:pt>
                <c:pt idx="8">
                  <c:v>9.5</c:v>
                </c:pt>
                <c:pt idx="9">
                  <c:v>9.5625</c:v>
                </c:pt>
                <c:pt idx="10">
                  <c:v>9.625</c:v>
                </c:pt>
                <c:pt idx="11">
                  <c:v>9.6875</c:v>
                </c:pt>
                <c:pt idx="12">
                  <c:v>9.75</c:v>
                </c:pt>
                <c:pt idx="13">
                  <c:v>9.8125</c:v>
                </c:pt>
                <c:pt idx="14">
                  <c:v>9.875</c:v>
                </c:pt>
                <c:pt idx="15">
                  <c:v>9.9375</c:v>
                </c:pt>
                <c:pt idx="16">
                  <c:v>10</c:v>
                </c:pt>
                <c:pt idx="17">
                  <c:v>10.0625</c:v>
                </c:pt>
                <c:pt idx="18">
                  <c:v>10.125</c:v>
                </c:pt>
                <c:pt idx="19">
                  <c:v>10.1875</c:v>
                </c:pt>
                <c:pt idx="20">
                  <c:v>10.25</c:v>
                </c:pt>
                <c:pt idx="21">
                  <c:v>10.3125</c:v>
                </c:pt>
                <c:pt idx="22">
                  <c:v>10.375</c:v>
                </c:pt>
                <c:pt idx="23">
                  <c:v>10.4375</c:v>
                </c:pt>
                <c:pt idx="24">
                  <c:v>10.5</c:v>
                </c:pt>
                <c:pt idx="25">
                  <c:v>10.5625</c:v>
                </c:pt>
                <c:pt idx="26">
                  <c:v>10.625</c:v>
                </c:pt>
                <c:pt idx="27">
                  <c:v>10.6875</c:v>
                </c:pt>
                <c:pt idx="28">
                  <c:v>10.75</c:v>
                </c:pt>
                <c:pt idx="29">
                  <c:v>10.8125</c:v>
                </c:pt>
                <c:pt idx="30">
                  <c:v>10.875</c:v>
                </c:pt>
                <c:pt idx="31">
                  <c:v>10.9375</c:v>
                </c:pt>
                <c:pt idx="32">
                  <c:v>11</c:v>
                </c:pt>
                <c:pt idx="33">
                  <c:v>11.0625</c:v>
                </c:pt>
                <c:pt idx="34">
                  <c:v>11.125</c:v>
                </c:pt>
                <c:pt idx="35">
                  <c:v>11.1875</c:v>
                </c:pt>
                <c:pt idx="36">
                  <c:v>11.25</c:v>
                </c:pt>
                <c:pt idx="37">
                  <c:v>11.3125</c:v>
                </c:pt>
                <c:pt idx="38">
                  <c:v>11.375</c:v>
                </c:pt>
                <c:pt idx="39">
                  <c:v>11.4375</c:v>
                </c:pt>
                <c:pt idx="40">
                  <c:v>11.5</c:v>
                </c:pt>
                <c:pt idx="41">
                  <c:v>11.5625</c:v>
                </c:pt>
                <c:pt idx="42">
                  <c:v>11.625</c:v>
                </c:pt>
                <c:pt idx="43">
                  <c:v>11.6875</c:v>
                </c:pt>
                <c:pt idx="44">
                  <c:v>11.75</c:v>
                </c:pt>
                <c:pt idx="45">
                  <c:v>11.8125</c:v>
                </c:pt>
                <c:pt idx="46">
                  <c:v>11.875</c:v>
                </c:pt>
                <c:pt idx="47">
                  <c:v>11.9375</c:v>
                </c:pt>
                <c:pt idx="48">
                  <c:v>12</c:v>
                </c:pt>
              </c:numCache>
            </c:numRef>
          </c:xVal>
          <c:yVal>
            <c:numRef>
              <c:f>'LO Harm-A'!$M$3:$M$51</c:f>
              <c:numCache>
                <c:formatCode>0.00</c:formatCode>
                <c:ptCount val="49"/>
                <c:pt idx="0">
                  <c:v>-49.787056</c:v>
                </c:pt>
                <c:pt idx="1">
                  <c:v>-48.786976000000003</c:v>
                </c:pt>
                <c:pt idx="2">
                  <c:v>-46.998589000000003</c:v>
                </c:pt>
                <c:pt idx="3">
                  <c:v>-46.246234999999999</c:v>
                </c:pt>
                <c:pt idx="4">
                  <c:v>-44.90963</c:v>
                </c:pt>
                <c:pt idx="5">
                  <c:v>-44.851863999999999</c:v>
                </c:pt>
                <c:pt idx="6">
                  <c:v>-43.745255</c:v>
                </c:pt>
                <c:pt idx="7">
                  <c:v>-43.802616</c:v>
                </c:pt>
                <c:pt idx="8">
                  <c:v>-42.973095000000001</c:v>
                </c:pt>
                <c:pt idx="9">
                  <c:v>-43.436672000000002</c:v>
                </c:pt>
                <c:pt idx="10">
                  <c:v>-43.616985</c:v>
                </c:pt>
                <c:pt idx="11">
                  <c:v>-43.862121999999999</c:v>
                </c:pt>
                <c:pt idx="12">
                  <c:v>-43.566856000000001</c:v>
                </c:pt>
                <c:pt idx="13">
                  <c:v>-42.665134000000002</c:v>
                </c:pt>
                <c:pt idx="14">
                  <c:v>-42.092334999999999</c:v>
                </c:pt>
                <c:pt idx="15">
                  <c:v>-41.207756000000003</c:v>
                </c:pt>
                <c:pt idx="16">
                  <c:v>-41.027724999999997</c:v>
                </c:pt>
                <c:pt idx="17">
                  <c:v>-40.352576999999997</c:v>
                </c:pt>
                <c:pt idx="18">
                  <c:v>-40.411762000000003</c:v>
                </c:pt>
                <c:pt idx="19">
                  <c:v>-39.910957000000003</c:v>
                </c:pt>
                <c:pt idx="20">
                  <c:v>-39.993178999999998</c:v>
                </c:pt>
                <c:pt idx="21">
                  <c:v>-39.743198</c:v>
                </c:pt>
                <c:pt idx="22">
                  <c:v>-39.704394999999998</c:v>
                </c:pt>
                <c:pt idx="23">
                  <c:v>-39.690593999999997</c:v>
                </c:pt>
                <c:pt idx="24">
                  <c:v>-39.294727000000002</c:v>
                </c:pt>
                <c:pt idx="25">
                  <c:v>-39.497768000000001</c:v>
                </c:pt>
                <c:pt idx="26">
                  <c:v>-39.038929000000003</c:v>
                </c:pt>
                <c:pt idx="27">
                  <c:v>-38.970032000000003</c:v>
                </c:pt>
                <c:pt idx="28">
                  <c:v>-38.541172000000003</c:v>
                </c:pt>
                <c:pt idx="29">
                  <c:v>-38.559249999999999</c:v>
                </c:pt>
                <c:pt idx="30">
                  <c:v>-38.945670999999997</c:v>
                </c:pt>
                <c:pt idx="31">
                  <c:v>-39.130710999999998</c:v>
                </c:pt>
                <c:pt idx="32">
                  <c:v>-39.386344999999999</c:v>
                </c:pt>
                <c:pt idx="33">
                  <c:v>-39.412894999999999</c:v>
                </c:pt>
                <c:pt idx="34">
                  <c:v>-39.772098999999997</c:v>
                </c:pt>
                <c:pt idx="35">
                  <c:v>-39.834899999999998</c:v>
                </c:pt>
                <c:pt idx="36">
                  <c:v>-39.985325000000003</c:v>
                </c:pt>
                <c:pt idx="37">
                  <c:v>-39.692528000000003</c:v>
                </c:pt>
                <c:pt idx="38">
                  <c:v>-39.987124999999999</c:v>
                </c:pt>
                <c:pt idx="39">
                  <c:v>-39.607086000000002</c:v>
                </c:pt>
                <c:pt idx="40">
                  <c:v>-39.915951</c:v>
                </c:pt>
                <c:pt idx="41">
                  <c:v>-39.901229999999998</c:v>
                </c:pt>
                <c:pt idx="42">
                  <c:v>-40.402348000000003</c:v>
                </c:pt>
                <c:pt idx="43">
                  <c:v>-40.865054999999998</c:v>
                </c:pt>
                <c:pt idx="44">
                  <c:v>-41.275368</c:v>
                </c:pt>
                <c:pt idx="45">
                  <c:v>-41.702271000000003</c:v>
                </c:pt>
                <c:pt idx="46">
                  <c:v>-41.443668000000002</c:v>
                </c:pt>
                <c:pt idx="47">
                  <c:v>-41.274529000000001</c:v>
                </c:pt>
                <c:pt idx="48">
                  <c:v>-40.979019000000001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22-4470-AB96-51543D770530}"/>
            </c:ext>
          </c:extLst>
        </c:ser>
        <c:ser>
          <c:idx val="0"/>
          <c:order val="1"/>
          <c:tx>
            <c:v>3xLO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Harm-B'!$L$3:$L$51</c:f>
              <c:numCache>
                <c:formatCode>0.00</c:formatCode>
                <c:ptCount val="49"/>
                <c:pt idx="0">
                  <c:v>9</c:v>
                </c:pt>
                <c:pt idx="1">
                  <c:v>9.0625</c:v>
                </c:pt>
                <c:pt idx="2">
                  <c:v>9.125</c:v>
                </c:pt>
                <c:pt idx="3">
                  <c:v>9.1875</c:v>
                </c:pt>
                <c:pt idx="4">
                  <c:v>9.25</c:v>
                </c:pt>
                <c:pt idx="5">
                  <c:v>9.3125</c:v>
                </c:pt>
                <c:pt idx="6">
                  <c:v>9.375</c:v>
                </c:pt>
                <c:pt idx="7">
                  <c:v>9.4375</c:v>
                </c:pt>
                <c:pt idx="8">
                  <c:v>9.5</c:v>
                </c:pt>
                <c:pt idx="9">
                  <c:v>9.5625</c:v>
                </c:pt>
                <c:pt idx="10">
                  <c:v>9.625</c:v>
                </c:pt>
                <c:pt idx="11">
                  <c:v>9.6875</c:v>
                </c:pt>
                <c:pt idx="12">
                  <c:v>9.75</c:v>
                </c:pt>
                <c:pt idx="13">
                  <c:v>9.8125</c:v>
                </c:pt>
                <c:pt idx="14">
                  <c:v>9.875</c:v>
                </c:pt>
                <c:pt idx="15">
                  <c:v>9.9375</c:v>
                </c:pt>
                <c:pt idx="16">
                  <c:v>10</c:v>
                </c:pt>
                <c:pt idx="17">
                  <c:v>10.0625</c:v>
                </c:pt>
                <c:pt idx="18">
                  <c:v>10.125</c:v>
                </c:pt>
                <c:pt idx="19">
                  <c:v>10.1875</c:v>
                </c:pt>
                <c:pt idx="20">
                  <c:v>10.25</c:v>
                </c:pt>
                <c:pt idx="21">
                  <c:v>10.3125</c:v>
                </c:pt>
                <c:pt idx="22">
                  <c:v>10.375</c:v>
                </c:pt>
                <c:pt idx="23">
                  <c:v>10.4375</c:v>
                </c:pt>
                <c:pt idx="24">
                  <c:v>10.5</c:v>
                </c:pt>
                <c:pt idx="25">
                  <c:v>10.5625</c:v>
                </c:pt>
                <c:pt idx="26">
                  <c:v>10.625</c:v>
                </c:pt>
                <c:pt idx="27">
                  <c:v>10.6875</c:v>
                </c:pt>
                <c:pt idx="28">
                  <c:v>10.75</c:v>
                </c:pt>
                <c:pt idx="29">
                  <c:v>10.8125</c:v>
                </c:pt>
                <c:pt idx="30">
                  <c:v>10.875</c:v>
                </c:pt>
                <c:pt idx="31">
                  <c:v>10.9375</c:v>
                </c:pt>
                <c:pt idx="32">
                  <c:v>11</c:v>
                </c:pt>
                <c:pt idx="33">
                  <c:v>11.0625</c:v>
                </c:pt>
                <c:pt idx="34">
                  <c:v>11.125</c:v>
                </c:pt>
                <c:pt idx="35">
                  <c:v>11.1875</c:v>
                </c:pt>
                <c:pt idx="36">
                  <c:v>11.25</c:v>
                </c:pt>
                <c:pt idx="37">
                  <c:v>11.3125</c:v>
                </c:pt>
                <c:pt idx="38">
                  <c:v>11.375</c:v>
                </c:pt>
                <c:pt idx="39">
                  <c:v>11.4375</c:v>
                </c:pt>
                <c:pt idx="40">
                  <c:v>11.5</c:v>
                </c:pt>
                <c:pt idx="41">
                  <c:v>11.5625</c:v>
                </c:pt>
                <c:pt idx="42">
                  <c:v>11.625</c:v>
                </c:pt>
                <c:pt idx="43">
                  <c:v>11.6875</c:v>
                </c:pt>
                <c:pt idx="44">
                  <c:v>11.75</c:v>
                </c:pt>
                <c:pt idx="45">
                  <c:v>11.8125</c:v>
                </c:pt>
                <c:pt idx="46">
                  <c:v>11.875</c:v>
                </c:pt>
                <c:pt idx="47">
                  <c:v>11.9375</c:v>
                </c:pt>
                <c:pt idx="48">
                  <c:v>12</c:v>
                </c:pt>
              </c:numCache>
            </c:numRef>
          </c:xVal>
          <c:yVal>
            <c:numRef>
              <c:f>'LO Harm-B'!$M$3:$M$51</c:f>
              <c:numCache>
                <c:formatCode>0.00</c:formatCode>
                <c:ptCount val="49"/>
                <c:pt idx="0">
                  <c:v>-59.188048999999999</c:v>
                </c:pt>
                <c:pt idx="1">
                  <c:v>-58.653174999999997</c:v>
                </c:pt>
                <c:pt idx="2">
                  <c:v>-57.483223000000002</c:v>
                </c:pt>
                <c:pt idx="3">
                  <c:v>-56.897033999999998</c:v>
                </c:pt>
                <c:pt idx="4">
                  <c:v>-55.587108999999998</c:v>
                </c:pt>
                <c:pt idx="5">
                  <c:v>-55.297829</c:v>
                </c:pt>
                <c:pt idx="6">
                  <c:v>-54.190719999999999</c:v>
                </c:pt>
                <c:pt idx="7">
                  <c:v>-54.116905000000003</c:v>
                </c:pt>
                <c:pt idx="8">
                  <c:v>-53.208419999999997</c:v>
                </c:pt>
                <c:pt idx="9">
                  <c:v>-53.159286000000002</c:v>
                </c:pt>
                <c:pt idx="10">
                  <c:v>-53.057346000000003</c:v>
                </c:pt>
                <c:pt idx="11">
                  <c:v>-53.012093</c:v>
                </c:pt>
                <c:pt idx="12">
                  <c:v>-52.744663000000003</c:v>
                </c:pt>
                <c:pt idx="13">
                  <c:v>-51.77</c:v>
                </c:pt>
                <c:pt idx="14">
                  <c:v>-51.171081999999998</c:v>
                </c:pt>
                <c:pt idx="15">
                  <c:v>-50.236213999999997</c:v>
                </c:pt>
                <c:pt idx="16">
                  <c:v>-49.799377</c:v>
                </c:pt>
                <c:pt idx="17">
                  <c:v>-48.973007000000003</c:v>
                </c:pt>
                <c:pt idx="18">
                  <c:v>-48.838444000000003</c:v>
                </c:pt>
                <c:pt idx="19">
                  <c:v>-48.218612999999998</c:v>
                </c:pt>
                <c:pt idx="20">
                  <c:v>-47.896172</c:v>
                </c:pt>
                <c:pt idx="21">
                  <c:v>-47.200546000000003</c:v>
                </c:pt>
                <c:pt idx="22">
                  <c:v>-46.929226</c:v>
                </c:pt>
                <c:pt idx="23">
                  <c:v>-46.626579</c:v>
                </c:pt>
                <c:pt idx="24">
                  <c:v>-46.005009000000001</c:v>
                </c:pt>
                <c:pt idx="25">
                  <c:v>-45.839787000000001</c:v>
                </c:pt>
                <c:pt idx="26">
                  <c:v>-44.964816999999996</c:v>
                </c:pt>
                <c:pt idx="27">
                  <c:v>-44.455520999999997</c:v>
                </c:pt>
                <c:pt idx="28">
                  <c:v>-43.421947000000003</c:v>
                </c:pt>
                <c:pt idx="29">
                  <c:v>-42.969738</c:v>
                </c:pt>
                <c:pt idx="30">
                  <c:v>-42.845764000000003</c:v>
                </c:pt>
                <c:pt idx="31">
                  <c:v>-42.515667000000001</c:v>
                </c:pt>
                <c:pt idx="32">
                  <c:v>-42.555892999999998</c:v>
                </c:pt>
                <c:pt idx="33">
                  <c:v>-42.001316000000003</c:v>
                </c:pt>
                <c:pt idx="34">
                  <c:v>-41.583320999999998</c:v>
                </c:pt>
                <c:pt idx="35">
                  <c:v>-40.798580000000001</c:v>
                </c:pt>
                <c:pt idx="36">
                  <c:v>-40.529327000000002</c:v>
                </c:pt>
                <c:pt idx="37">
                  <c:v>-40.275475</c:v>
                </c:pt>
                <c:pt idx="38">
                  <c:v>-40.327682000000003</c:v>
                </c:pt>
                <c:pt idx="39">
                  <c:v>-39.454090000000001</c:v>
                </c:pt>
                <c:pt idx="40">
                  <c:v>-39.092590000000001</c:v>
                </c:pt>
                <c:pt idx="41">
                  <c:v>-38.358601</c:v>
                </c:pt>
                <c:pt idx="42">
                  <c:v>-38.424515</c:v>
                </c:pt>
                <c:pt idx="43">
                  <c:v>-38.261513000000001</c:v>
                </c:pt>
                <c:pt idx="44">
                  <c:v>-38.129947999999999</c:v>
                </c:pt>
                <c:pt idx="45">
                  <c:v>-37.838130999999997</c:v>
                </c:pt>
                <c:pt idx="46">
                  <c:v>-37.128044000000003</c:v>
                </c:pt>
                <c:pt idx="47">
                  <c:v>-36.761406000000001</c:v>
                </c:pt>
                <c:pt idx="48">
                  <c:v>-36.471164999999999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22-4470-AB96-51543D770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66272"/>
        <c:axId val="1181681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v>5xLO Configuration A</c:v>
                </c:tx>
                <c:spPr>
                  <a:ln cmpd="dbl">
                    <a:solidFill>
                      <a:schemeClr val="tx1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'LO Harm-A'!$T$3:$T$51</c15:sqref>
                        </c15:formulaRef>
                      </c:ext>
                    </c:extLst>
                    <c:numCache>
                      <c:formatCode>0.00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 Harm-A'!$U$3:$U$51</c15:sqref>
                        </c15:formulaRef>
                      </c:ext>
                    </c:extLst>
                    <c:numCache>
                      <c:formatCode>0.00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1722-4470-AB96-51543D77053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5xLO Configuration B</c:v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'LO Harm-B'!$T$3:$T$51</c15:sqref>
                        </c15:formulaRef>
                      </c:ext>
                    </c:extLst>
                    <c:numCache>
                      <c:formatCode>0.00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'LO Harm-B'!$U$3:$U$51</c15:sqref>
                        </c15:formulaRef>
                      </c:ext>
                    </c:extLst>
                    <c:numCache>
                      <c:formatCode>0.00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22-4470-AB96-51543D770530}"/>
                  </c:ext>
                </c:extLst>
              </c15:ser>
            </c15:filteredScatterSeries>
          </c:ext>
        </c:extLst>
      </c:scatterChart>
      <c:valAx>
        <c:axId val="118166272"/>
        <c:scaling>
          <c:orientation val="minMax"/>
          <c:max val="12"/>
          <c:min val="3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8168192"/>
        <c:crosses val="autoZero"/>
        <c:crossBetween val="midCat"/>
        <c:majorUnit val="1"/>
      </c:valAx>
      <c:valAx>
        <c:axId val="118168192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816627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4559919140184785"/>
          <c:y val="0.12467701953922425"/>
          <c:w val="0.72280255559112294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Even LO Harmonic to RF Isolation (dB)</a:t>
            </a:r>
          </a:p>
        </c:rich>
      </c:tx>
      <c:layout>
        <c:manualLayout>
          <c:xMode val="edge"/>
          <c:yMode val="edge"/>
          <c:x val="0.31037729951250048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2xLO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'LO Harm-A'!$H$3:$H$51</c:f>
              <c:numCache>
                <c:formatCode>0.00</c:formatCode>
                <c:ptCount val="49"/>
                <c:pt idx="0">
                  <c:v>6</c:v>
                </c:pt>
                <c:pt idx="1">
                  <c:v>6.125</c:v>
                </c:pt>
                <c:pt idx="2">
                  <c:v>6.25</c:v>
                </c:pt>
                <c:pt idx="3">
                  <c:v>6.375</c:v>
                </c:pt>
                <c:pt idx="4">
                  <c:v>6.5</c:v>
                </c:pt>
                <c:pt idx="5">
                  <c:v>6.625</c:v>
                </c:pt>
                <c:pt idx="6">
                  <c:v>6.75</c:v>
                </c:pt>
                <c:pt idx="7">
                  <c:v>6.875</c:v>
                </c:pt>
                <c:pt idx="8">
                  <c:v>7</c:v>
                </c:pt>
                <c:pt idx="9">
                  <c:v>7.125</c:v>
                </c:pt>
                <c:pt idx="10">
                  <c:v>7.25</c:v>
                </c:pt>
                <c:pt idx="11">
                  <c:v>7.375</c:v>
                </c:pt>
                <c:pt idx="12">
                  <c:v>7.5</c:v>
                </c:pt>
                <c:pt idx="13">
                  <c:v>7.625</c:v>
                </c:pt>
                <c:pt idx="14">
                  <c:v>7.75</c:v>
                </c:pt>
                <c:pt idx="15">
                  <c:v>7.875</c:v>
                </c:pt>
                <c:pt idx="16">
                  <c:v>8</c:v>
                </c:pt>
                <c:pt idx="17">
                  <c:v>8.125</c:v>
                </c:pt>
                <c:pt idx="18">
                  <c:v>8.25</c:v>
                </c:pt>
                <c:pt idx="19">
                  <c:v>8.375</c:v>
                </c:pt>
                <c:pt idx="20">
                  <c:v>8.5</c:v>
                </c:pt>
                <c:pt idx="21">
                  <c:v>8.625</c:v>
                </c:pt>
                <c:pt idx="22">
                  <c:v>8.75</c:v>
                </c:pt>
                <c:pt idx="23">
                  <c:v>8.875</c:v>
                </c:pt>
                <c:pt idx="24">
                  <c:v>9</c:v>
                </c:pt>
                <c:pt idx="25">
                  <c:v>9.125</c:v>
                </c:pt>
                <c:pt idx="26">
                  <c:v>9.25</c:v>
                </c:pt>
                <c:pt idx="27">
                  <c:v>9.375</c:v>
                </c:pt>
                <c:pt idx="28">
                  <c:v>9.5</c:v>
                </c:pt>
                <c:pt idx="29">
                  <c:v>9.625</c:v>
                </c:pt>
                <c:pt idx="30">
                  <c:v>9.75</c:v>
                </c:pt>
                <c:pt idx="31">
                  <c:v>9.875</c:v>
                </c:pt>
                <c:pt idx="32">
                  <c:v>10</c:v>
                </c:pt>
                <c:pt idx="33">
                  <c:v>10.125</c:v>
                </c:pt>
                <c:pt idx="34">
                  <c:v>10.25</c:v>
                </c:pt>
                <c:pt idx="35">
                  <c:v>10.375</c:v>
                </c:pt>
                <c:pt idx="36">
                  <c:v>10.5</c:v>
                </c:pt>
                <c:pt idx="37">
                  <c:v>10.625</c:v>
                </c:pt>
                <c:pt idx="38">
                  <c:v>10.75</c:v>
                </c:pt>
                <c:pt idx="39">
                  <c:v>10.875</c:v>
                </c:pt>
                <c:pt idx="40">
                  <c:v>11</c:v>
                </c:pt>
                <c:pt idx="41">
                  <c:v>11.125</c:v>
                </c:pt>
                <c:pt idx="42">
                  <c:v>11.25</c:v>
                </c:pt>
                <c:pt idx="43">
                  <c:v>11.375</c:v>
                </c:pt>
                <c:pt idx="44">
                  <c:v>11.5</c:v>
                </c:pt>
                <c:pt idx="45">
                  <c:v>11.625</c:v>
                </c:pt>
                <c:pt idx="46">
                  <c:v>11.75</c:v>
                </c:pt>
                <c:pt idx="47">
                  <c:v>11.875</c:v>
                </c:pt>
                <c:pt idx="48">
                  <c:v>12</c:v>
                </c:pt>
              </c:numCache>
            </c:numRef>
          </c:xVal>
          <c:yVal>
            <c:numRef>
              <c:f>'LO Harm-A'!$J$3:$J$51</c:f>
              <c:numCache>
                <c:formatCode>0.00</c:formatCode>
                <c:ptCount val="49"/>
                <c:pt idx="0">
                  <c:v>-47.376705000000001</c:v>
                </c:pt>
                <c:pt idx="1">
                  <c:v>-47.131691000000004</c:v>
                </c:pt>
                <c:pt idx="2">
                  <c:v>-46.714866999999998</c:v>
                </c:pt>
                <c:pt idx="3">
                  <c:v>-46.563102999999998</c:v>
                </c:pt>
                <c:pt idx="4">
                  <c:v>-46.278022999999997</c:v>
                </c:pt>
                <c:pt idx="5">
                  <c:v>-46.205097000000002</c:v>
                </c:pt>
                <c:pt idx="6">
                  <c:v>-46.164261000000003</c:v>
                </c:pt>
                <c:pt idx="7">
                  <c:v>-46.244522000000003</c:v>
                </c:pt>
                <c:pt idx="8">
                  <c:v>-46.125174999999999</c:v>
                </c:pt>
                <c:pt idx="9">
                  <c:v>-46.015579000000002</c:v>
                </c:pt>
                <c:pt idx="10">
                  <c:v>-45.863059999999997</c:v>
                </c:pt>
                <c:pt idx="11">
                  <c:v>-45.955429000000002</c:v>
                </c:pt>
                <c:pt idx="12">
                  <c:v>-45.849376999999997</c:v>
                </c:pt>
                <c:pt idx="13">
                  <c:v>-45.727950999999997</c:v>
                </c:pt>
                <c:pt idx="14">
                  <c:v>-45.294468000000002</c:v>
                </c:pt>
                <c:pt idx="15">
                  <c:v>-45.157944000000001</c:v>
                </c:pt>
                <c:pt idx="16">
                  <c:v>-44.891781000000002</c:v>
                </c:pt>
                <c:pt idx="17">
                  <c:v>-44.820698</c:v>
                </c:pt>
                <c:pt idx="18">
                  <c:v>-44.583064999999998</c:v>
                </c:pt>
                <c:pt idx="19">
                  <c:v>-44.418987000000001</c:v>
                </c:pt>
                <c:pt idx="20">
                  <c:v>-44.379494000000001</c:v>
                </c:pt>
                <c:pt idx="21">
                  <c:v>-44.310271999999998</c:v>
                </c:pt>
                <c:pt idx="22">
                  <c:v>-44.396507</c:v>
                </c:pt>
                <c:pt idx="23">
                  <c:v>-44.351624000000001</c:v>
                </c:pt>
                <c:pt idx="24">
                  <c:v>-44.505878000000003</c:v>
                </c:pt>
                <c:pt idx="25">
                  <c:v>-44.690624</c:v>
                </c:pt>
                <c:pt idx="26">
                  <c:v>-45.096156999999998</c:v>
                </c:pt>
                <c:pt idx="27">
                  <c:v>-45.260654000000002</c:v>
                </c:pt>
                <c:pt idx="28">
                  <c:v>-45.720261000000001</c:v>
                </c:pt>
                <c:pt idx="29">
                  <c:v>-46.216644000000002</c:v>
                </c:pt>
                <c:pt idx="30">
                  <c:v>-47.100169999999999</c:v>
                </c:pt>
                <c:pt idx="31">
                  <c:v>-47.814776999999999</c:v>
                </c:pt>
                <c:pt idx="32">
                  <c:v>-48.526066</c:v>
                </c:pt>
                <c:pt idx="33">
                  <c:v>-49.327582999999997</c:v>
                </c:pt>
                <c:pt idx="34">
                  <c:v>-49.912674000000003</c:v>
                </c:pt>
                <c:pt idx="35">
                  <c:v>-50.761519999999997</c:v>
                </c:pt>
                <c:pt idx="36">
                  <c:v>-51.411934000000002</c:v>
                </c:pt>
                <c:pt idx="37">
                  <c:v>-52.461750000000002</c:v>
                </c:pt>
                <c:pt idx="38">
                  <c:v>-53.580849000000001</c:v>
                </c:pt>
                <c:pt idx="39">
                  <c:v>-54.765545000000003</c:v>
                </c:pt>
                <c:pt idx="40">
                  <c:v>-55.739108999999999</c:v>
                </c:pt>
                <c:pt idx="41">
                  <c:v>-56.542191000000003</c:v>
                </c:pt>
                <c:pt idx="42">
                  <c:v>-57.480018999999999</c:v>
                </c:pt>
                <c:pt idx="43">
                  <c:v>-58.415756000000002</c:v>
                </c:pt>
                <c:pt idx="44">
                  <c:v>-59.329616999999999</c:v>
                </c:pt>
                <c:pt idx="45">
                  <c:v>-60.211334000000001</c:v>
                </c:pt>
                <c:pt idx="46">
                  <c:v>-60.470118999999997</c:v>
                </c:pt>
                <c:pt idx="47">
                  <c:v>-59.886211000000003</c:v>
                </c:pt>
                <c:pt idx="48">
                  <c:v>-58.966534000000003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7F-48EA-B59D-020C9A3AD408}"/>
            </c:ext>
          </c:extLst>
        </c:ser>
        <c:ser>
          <c:idx val="1"/>
          <c:order val="1"/>
          <c:tx>
            <c:v>2xLO Configuration B</c:v>
          </c:tx>
          <c:spPr>
            <a:ln cap="sq">
              <a:solidFill>
                <a:prstClr val="black"/>
              </a:solidFill>
              <a:prstDash val="sysDash"/>
              <a:round/>
            </a:ln>
          </c:spPr>
          <c:marker>
            <c:symbol val="none"/>
          </c:marker>
          <c:xVal>
            <c:numRef>
              <c:f>'LO Harm-B'!$H$3:$H$51</c:f>
              <c:numCache>
                <c:formatCode>0.00</c:formatCode>
                <c:ptCount val="49"/>
                <c:pt idx="0">
                  <c:v>6</c:v>
                </c:pt>
                <c:pt idx="1">
                  <c:v>6.125</c:v>
                </c:pt>
                <c:pt idx="2">
                  <c:v>6.25</c:v>
                </c:pt>
                <c:pt idx="3">
                  <c:v>6.375</c:v>
                </c:pt>
                <c:pt idx="4">
                  <c:v>6.5</c:v>
                </c:pt>
                <c:pt idx="5">
                  <c:v>6.625</c:v>
                </c:pt>
                <c:pt idx="6">
                  <c:v>6.75</c:v>
                </c:pt>
                <c:pt idx="7">
                  <c:v>6.875</c:v>
                </c:pt>
                <c:pt idx="8">
                  <c:v>7</c:v>
                </c:pt>
                <c:pt idx="9">
                  <c:v>7.125</c:v>
                </c:pt>
                <c:pt idx="10">
                  <c:v>7.25</c:v>
                </c:pt>
                <c:pt idx="11">
                  <c:v>7.375</c:v>
                </c:pt>
                <c:pt idx="12">
                  <c:v>7.5</c:v>
                </c:pt>
                <c:pt idx="13">
                  <c:v>7.625</c:v>
                </c:pt>
                <c:pt idx="14">
                  <c:v>7.75</c:v>
                </c:pt>
                <c:pt idx="15">
                  <c:v>7.875</c:v>
                </c:pt>
                <c:pt idx="16">
                  <c:v>8</c:v>
                </c:pt>
                <c:pt idx="17">
                  <c:v>8.125</c:v>
                </c:pt>
                <c:pt idx="18">
                  <c:v>8.25</c:v>
                </c:pt>
                <c:pt idx="19">
                  <c:v>8.375</c:v>
                </c:pt>
                <c:pt idx="20">
                  <c:v>8.5</c:v>
                </c:pt>
                <c:pt idx="21">
                  <c:v>8.625</c:v>
                </c:pt>
                <c:pt idx="22">
                  <c:v>8.75</c:v>
                </c:pt>
                <c:pt idx="23">
                  <c:v>8.875</c:v>
                </c:pt>
                <c:pt idx="24">
                  <c:v>9</c:v>
                </c:pt>
                <c:pt idx="25">
                  <c:v>9.125</c:v>
                </c:pt>
                <c:pt idx="26">
                  <c:v>9.25</c:v>
                </c:pt>
                <c:pt idx="27">
                  <c:v>9.375</c:v>
                </c:pt>
                <c:pt idx="28">
                  <c:v>9.5</c:v>
                </c:pt>
                <c:pt idx="29">
                  <c:v>9.625</c:v>
                </c:pt>
                <c:pt idx="30">
                  <c:v>9.75</c:v>
                </c:pt>
                <c:pt idx="31">
                  <c:v>9.875</c:v>
                </c:pt>
                <c:pt idx="32">
                  <c:v>10</c:v>
                </c:pt>
                <c:pt idx="33">
                  <c:v>10.125</c:v>
                </c:pt>
                <c:pt idx="34">
                  <c:v>10.25</c:v>
                </c:pt>
                <c:pt idx="35">
                  <c:v>10.375</c:v>
                </c:pt>
                <c:pt idx="36">
                  <c:v>10.5</c:v>
                </c:pt>
                <c:pt idx="37">
                  <c:v>10.625</c:v>
                </c:pt>
                <c:pt idx="38">
                  <c:v>10.75</c:v>
                </c:pt>
                <c:pt idx="39">
                  <c:v>10.875</c:v>
                </c:pt>
                <c:pt idx="40">
                  <c:v>11</c:v>
                </c:pt>
                <c:pt idx="41">
                  <c:v>11.125</c:v>
                </c:pt>
                <c:pt idx="42">
                  <c:v>11.25</c:v>
                </c:pt>
                <c:pt idx="43">
                  <c:v>11.375</c:v>
                </c:pt>
                <c:pt idx="44">
                  <c:v>11.5</c:v>
                </c:pt>
                <c:pt idx="45">
                  <c:v>11.625</c:v>
                </c:pt>
                <c:pt idx="46">
                  <c:v>11.75</c:v>
                </c:pt>
                <c:pt idx="47">
                  <c:v>11.875</c:v>
                </c:pt>
                <c:pt idx="48">
                  <c:v>12</c:v>
                </c:pt>
              </c:numCache>
            </c:numRef>
          </c:xVal>
          <c:yVal>
            <c:numRef>
              <c:f>'LO Harm-B'!$J$3:$J$51</c:f>
              <c:numCache>
                <c:formatCode>0.00</c:formatCode>
                <c:ptCount val="49"/>
                <c:pt idx="0">
                  <c:v>-43.182743000000002</c:v>
                </c:pt>
                <c:pt idx="1">
                  <c:v>-43.025615999999999</c:v>
                </c:pt>
                <c:pt idx="2">
                  <c:v>-42.789321999999999</c:v>
                </c:pt>
                <c:pt idx="3">
                  <c:v>-42.62529</c:v>
                </c:pt>
                <c:pt idx="4">
                  <c:v>-42.430771</c:v>
                </c:pt>
                <c:pt idx="5">
                  <c:v>-42.387970000000003</c:v>
                </c:pt>
                <c:pt idx="6">
                  <c:v>-42.407372000000002</c:v>
                </c:pt>
                <c:pt idx="7">
                  <c:v>-42.594504999999998</c:v>
                </c:pt>
                <c:pt idx="8">
                  <c:v>-42.636584999999997</c:v>
                </c:pt>
                <c:pt idx="9">
                  <c:v>-42.571494999999999</c:v>
                </c:pt>
                <c:pt idx="10">
                  <c:v>-42.634456999999998</c:v>
                </c:pt>
                <c:pt idx="11">
                  <c:v>-42.670802999999999</c:v>
                </c:pt>
                <c:pt idx="12">
                  <c:v>-42.743504000000001</c:v>
                </c:pt>
                <c:pt idx="13">
                  <c:v>-42.496268999999998</c:v>
                </c:pt>
                <c:pt idx="14">
                  <c:v>-42.385399</c:v>
                </c:pt>
                <c:pt idx="15">
                  <c:v>-42.012267999999999</c:v>
                </c:pt>
                <c:pt idx="16">
                  <c:v>-41.888733000000002</c:v>
                </c:pt>
                <c:pt idx="17">
                  <c:v>-41.919314999999997</c:v>
                </c:pt>
                <c:pt idx="18">
                  <c:v>-41.647221000000002</c:v>
                </c:pt>
                <c:pt idx="19">
                  <c:v>-41.497172999999997</c:v>
                </c:pt>
                <c:pt idx="20">
                  <c:v>-40.850929000000001</c:v>
                </c:pt>
                <c:pt idx="21">
                  <c:v>-40.856242999999999</c:v>
                </c:pt>
                <c:pt idx="22">
                  <c:v>-40.722667999999999</c:v>
                </c:pt>
                <c:pt idx="23">
                  <c:v>-41.128456</c:v>
                </c:pt>
                <c:pt idx="24">
                  <c:v>-41.439190000000004</c:v>
                </c:pt>
                <c:pt idx="25">
                  <c:v>-41.480803999999999</c:v>
                </c:pt>
                <c:pt idx="26">
                  <c:v>-41.538063000000001</c:v>
                </c:pt>
                <c:pt idx="27">
                  <c:v>-41.506484999999998</c:v>
                </c:pt>
                <c:pt idx="28">
                  <c:v>-41.668796999999998</c:v>
                </c:pt>
                <c:pt idx="29">
                  <c:v>-41.598968999999997</c:v>
                </c:pt>
                <c:pt idx="30">
                  <c:v>-41.532806000000001</c:v>
                </c:pt>
                <c:pt idx="31">
                  <c:v>-41.022472</c:v>
                </c:pt>
                <c:pt idx="32">
                  <c:v>-40.587688</c:v>
                </c:pt>
                <c:pt idx="33">
                  <c:v>-40.189079</c:v>
                </c:pt>
                <c:pt idx="34">
                  <c:v>-40.361308999999999</c:v>
                </c:pt>
                <c:pt idx="35">
                  <c:v>-40.262065999999997</c:v>
                </c:pt>
                <c:pt idx="36">
                  <c:v>-40.249577000000002</c:v>
                </c:pt>
                <c:pt idx="37">
                  <c:v>-39.901451000000002</c:v>
                </c:pt>
                <c:pt idx="38">
                  <c:v>-39.700096000000002</c:v>
                </c:pt>
                <c:pt idx="39">
                  <c:v>-39.414799000000002</c:v>
                </c:pt>
                <c:pt idx="40">
                  <c:v>-39.253796000000001</c:v>
                </c:pt>
                <c:pt idx="41">
                  <c:v>-38.96978</c:v>
                </c:pt>
                <c:pt idx="42">
                  <c:v>-38.561985</c:v>
                </c:pt>
                <c:pt idx="43">
                  <c:v>-38.132174999999997</c:v>
                </c:pt>
                <c:pt idx="44">
                  <c:v>-37.756751999999999</c:v>
                </c:pt>
                <c:pt idx="45">
                  <c:v>-37.627842000000001</c:v>
                </c:pt>
                <c:pt idx="46">
                  <c:v>-37.596333000000001</c:v>
                </c:pt>
                <c:pt idx="47">
                  <c:v>-37.518650000000001</c:v>
                </c:pt>
                <c:pt idx="48">
                  <c:v>-37.341006999999998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7F-48EA-B59D-020C9A3AD408}"/>
            </c:ext>
          </c:extLst>
        </c:ser>
        <c:ser>
          <c:idx val="2"/>
          <c:order val="2"/>
          <c:tx>
            <c:v>4xLO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Harm-A'!$P$3:$P$51</c:f>
              <c:numCache>
                <c:formatCode>0.00</c:formatCode>
                <c:ptCount val="49"/>
                <c:pt idx="0">
                  <c:v>11</c:v>
                </c:pt>
                <c:pt idx="1">
                  <c:v>11.020833333333</c:v>
                </c:pt>
                <c:pt idx="2">
                  <c:v>11.041666666667</c:v>
                </c:pt>
                <c:pt idx="3">
                  <c:v>11.0625</c:v>
                </c:pt>
                <c:pt idx="4">
                  <c:v>11.083333333333</c:v>
                </c:pt>
                <c:pt idx="5">
                  <c:v>11.104166666667</c:v>
                </c:pt>
                <c:pt idx="6">
                  <c:v>11.125</c:v>
                </c:pt>
                <c:pt idx="7">
                  <c:v>11.145833333333</c:v>
                </c:pt>
                <c:pt idx="8">
                  <c:v>11.166666666667</c:v>
                </c:pt>
                <c:pt idx="9">
                  <c:v>11.1875</c:v>
                </c:pt>
                <c:pt idx="10">
                  <c:v>11.208333333333</c:v>
                </c:pt>
                <c:pt idx="11">
                  <c:v>11.229166666667</c:v>
                </c:pt>
                <c:pt idx="12">
                  <c:v>11.25</c:v>
                </c:pt>
                <c:pt idx="13">
                  <c:v>11.270833333333</c:v>
                </c:pt>
                <c:pt idx="14">
                  <c:v>11.291666666667</c:v>
                </c:pt>
                <c:pt idx="15">
                  <c:v>11.3125</c:v>
                </c:pt>
                <c:pt idx="16">
                  <c:v>11.333333333333</c:v>
                </c:pt>
                <c:pt idx="17">
                  <c:v>11.354166666667</c:v>
                </c:pt>
                <c:pt idx="18">
                  <c:v>11.375</c:v>
                </c:pt>
                <c:pt idx="19">
                  <c:v>11.395833333333</c:v>
                </c:pt>
                <c:pt idx="20">
                  <c:v>11.416666666667</c:v>
                </c:pt>
                <c:pt idx="21">
                  <c:v>11.4375</c:v>
                </c:pt>
                <c:pt idx="22">
                  <c:v>11.458333333333</c:v>
                </c:pt>
                <c:pt idx="23">
                  <c:v>11.479166666667</c:v>
                </c:pt>
                <c:pt idx="24">
                  <c:v>11.5</c:v>
                </c:pt>
                <c:pt idx="25">
                  <c:v>11.520833333333</c:v>
                </c:pt>
                <c:pt idx="26">
                  <c:v>11.541666666667</c:v>
                </c:pt>
                <c:pt idx="27">
                  <c:v>11.5625</c:v>
                </c:pt>
                <c:pt idx="28">
                  <c:v>11.583333333333</c:v>
                </c:pt>
                <c:pt idx="29">
                  <c:v>11.604166666667</c:v>
                </c:pt>
                <c:pt idx="30">
                  <c:v>11.625</c:v>
                </c:pt>
                <c:pt idx="31">
                  <c:v>11.645833333333</c:v>
                </c:pt>
                <c:pt idx="32">
                  <c:v>11.666666666667</c:v>
                </c:pt>
                <c:pt idx="33">
                  <c:v>11.6875</c:v>
                </c:pt>
                <c:pt idx="34">
                  <c:v>11.708333333333</c:v>
                </c:pt>
                <c:pt idx="35">
                  <c:v>11.729166666667</c:v>
                </c:pt>
                <c:pt idx="36">
                  <c:v>11.75</c:v>
                </c:pt>
                <c:pt idx="37">
                  <c:v>11.770833333333</c:v>
                </c:pt>
                <c:pt idx="38">
                  <c:v>11.791666666667</c:v>
                </c:pt>
                <c:pt idx="39">
                  <c:v>11.8125</c:v>
                </c:pt>
                <c:pt idx="40">
                  <c:v>11.833333333333</c:v>
                </c:pt>
                <c:pt idx="41">
                  <c:v>11.854166666667</c:v>
                </c:pt>
                <c:pt idx="42">
                  <c:v>11.875</c:v>
                </c:pt>
                <c:pt idx="43">
                  <c:v>11.895833333333</c:v>
                </c:pt>
                <c:pt idx="44">
                  <c:v>11.916666666667</c:v>
                </c:pt>
                <c:pt idx="45">
                  <c:v>11.9375</c:v>
                </c:pt>
                <c:pt idx="46">
                  <c:v>11.958333333333</c:v>
                </c:pt>
                <c:pt idx="47">
                  <c:v>11.979166666667</c:v>
                </c:pt>
                <c:pt idx="48">
                  <c:v>12</c:v>
                </c:pt>
              </c:numCache>
              <c:extLst xmlns:c15="http://schemas.microsoft.com/office/drawing/2012/chart"/>
            </c:numRef>
          </c:xVal>
          <c:yVal>
            <c:numRef>
              <c:f>'LO Harm-A'!$R$3:$R$51</c:f>
              <c:numCache>
                <c:formatCode>0.00</c:formatCode>
                <c:ptCount val="49"/>
                <c:pt idx="0">
                  <c:v>-61.058880000000002</c:v>
                </c:pt>
                <c:pt idx="1">
                  <c:v>-61.434756999999998</c:v>
                </c:pt>
                <c:pt idx="2">
                  <c:v>-61.820006999999997</c:v>
                </c:pt>
                <c:pt idx="3">
                  <c:v>-61.850985999999999</c:v>
                </c:pt>
                <c:pt idx="4">
                  <c:v>-61.613014</c:v>
                </c:pt>
                <c:pt idx="5">
                  <c:v>-61.362659000000001</c:v>
                </c:pt>
                <c:pt idx="6">
                  <c:v>-61.245398999999999</c:v>
                </c:pt>
                <c:pt idx="7">
                  <c:v>-61.106495000000002</c:v>
                </c:pt>
                <c:pt idx="8">
                  <c:v>-61.055194999999998</c:v>
                </c:pt>
                <c:pt idx="9">
                  <c:v>-61.296760999999996</c:v>
                </c:pt>
                <c:pt idx="10">
                  <c:v>-61.512180000000001</c:v>
                </c:pt>
                <c:pt idx="11">
                  <c:v>-61.515349999999998</c:v>
                </c:pt>
                <c:pt idx="12">
                  <c:v>-61.022292999999998</c:v>
                </c:pt>
                <c:pt idx="13">
                  <c:v>-60.872452000000003</c:v>
                </c:pt>
                <c:pt idx="14">
                  <c:v>-61.349891999999997</c:v>
                </c:pt>
                <c:pt idx="15">
                  <c:v>-61.947865</c:v>
                </c:pt>
                <c:pt idx="16">
                  <c:v>-62.417526000000002</c:v>
                </c:pt>
                <c:pt idx="17">
                  <c:v>-62.474758000000001</c:v>
                </c:pt>
                <c:pt idx="18">
                  <c:v>-62.538116000000002</c:v>
                </c:pt>
                <c:pt idx="19">
                  <c:v>-62.356864999999999</c:v>
                </c:pt>
                <c:pt idx="20">
                  <c:v>-61.969425000000001</c:v>
                </c:pt>
                <c:pt idx="21">
                  <c:v>-62.201008000000002</c:v>
                </c:pt>
                <c:pt idx="22">
                  <c:v>-62.875179000000003</c:v>
                </c:pt>
                <c:pt idx="23">
                  <c:v>-63.661605999999999</c:v>
                </c:pt>
                <c:pt idx="24">
                  <c:v>-63.737839000000001</c:v>
                </c:pt>
                <c:pt idx="25">
                  <c:v>-63.427376000000002</c:v>
                </c:pt>
                <c:pt idx="26">
                  <c:v>-63.226849000000001</c:v>
                </c:pt>
                <c:pt idx="27">
                  <c:v>-63.253475000000002</c:v>
                </c:pt>
                <c:pt idx="28">
                  <c:v>-63.481884000000001</c:v>
                </c:pt>
                <c:pt idx="29">
                  <c:v>-63.814338999999997</c:v>
                </c:pt>
                <c:pt idx="30">
                  <c:v>-63.793308000000003</c:v>
                </c:pt>
                <c:pt idx="31">
                  <c:v>-63.780067000000003</c:v>
                </c:pt>
                <c:pt idx="32">
                  <c:v>-63.662914000000001</c:v>
                </c:pt>
                <c:pt idx="33">
                  <c:v>-63.542006999999998</c:v>
                </c:pt>
                <c:pt idx="34">
                  <c:v>-63.276577000000003</c:v>
                </c:pt>
                <c:pt idx="35">
                  <c:v>-63.167149000000002</c:v>
                </c:pt>
                <c:pt idx="36">
                  <c:v>-63.567348000000003</c:v>
                </c:pt>
                <c:pt idx="37">
                  <c:v>-63.910533999999998</c:v>
                </c:pt>
                <c:pt idx="38">
                  <c:v>-63.706989</c:v>
                </c:pt>
                <c:pt idx="39">
                  <c:v>-63.550846</c:v>
                </c:pt>
                <c:pt idx="40">
                  <c:v>-63.682490999999999</c:v>
                </c:pt>
                <c:pt idx="41">
                  <c:v>-63.890315999999999</c:v>
                </c:pt>
                <c:pt idx="42">
                  <c:v>-63.910873000000002</c:v>
                </c:pt>
                <c:pt idx="43">
                  <c:v>-64.282402000000005</c:v>
                </c:pt>
                <c:pt idx="44">
                  <c:v>-65.322968000000003</c:v>
                </c:pt>
                <c:pt idx="45">
                  <c:v>-66.552031999999997</c:v>
                </c:pt>
                <c:pt idx="46">
                  <c:v>-66.740677000000005</c:v>
                </c:pt>
                <c:pt idx="47">
                  <c:v>-66.150642000000005</c:v>
                </c:pt>
                <c:pt idx="48">
                  <c:v>-65.293373000000003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D27F-48EA-B59D-020C9A3AD408}"/>
            </c:ext>
          </c:extLst>
        </c:ser>
        <c:ser>
          <c:idx val="3"/>
          <c:order val="3"/>
          <c:tx>
            <c:v>4xLO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Harm-B'!$P$3:$P$51</c:f>
              <c:numCache>
                <c:formatCode>0.00</c:formatCode>
                <c:ptCount val="49"/>
                <c:pt idx="0">
                  <c:v>11</c:v>
                </c:pt>
                <c:pt idx="1">
                  <c:v>11.020833333333</c:v>
                </c:pt>
                <c:pt idx="2">
                  <c:v>11.041666666667</c:v>
                </c:pt>
                <c:pt idx="3">
                  <c:v>11.0625</c:v>
                </c:pt>
                <c:pt idx="4">
                  <c:v>11.083333333333</c:v>
                </c:pt>
                <c:pt idx="5">
                  <c:v>11.104166666667</c:v>
                </c:pt>
                <c:pt idx="6">
                  <c:v>11.125</c:v>
                </c:pt>
                <c:pt idx="7">
                  <c:v>11.145833333333</c:v>
                </c:pt>
                <c:pt idx="8">
                  <c:v>11.166666666667</c:v>
                </c:pt>
                <c:pt idx="9">
                  <c:v>11.1875</c:v>
                </c:pt>
                <c:pt idx="10">
                  <c:v>11.208333333333</c:v>
                </c:pt>
                <c:pt idx="11">
                  <c:v>11.229166666667</c:v>
                </c:pt>
                <c:pt idx="12">
                  <c:v>11.25</c:v>
                </c:pt>
                <c:pt idx="13">
                  <c:v>11.270833333333</c:v>
                </c:pt>
                <c:pt idx="14">
                  <c:v>11.291666666667</c:v>
                </c:pt>
                <c:pt idx="15">
                  <c:v>11.3125</c:v>
                </c:pt>
                <c:pt idx="16">
                  <c:v>11.333333333333</c:v>
                </c:pt>
                <c:pt idx="17">
                  <c:v>11.354166666667</c:v>
                </c:pt>
                <c:pt idx="18">
                  <c:v>11.375</c:v>
                </c:pt>
                <c:pt idx="19">
                  <c:v>11.395833333333</c:v>
                </c:pt>
                <c:pt idx="20">
                  <c:v>11.416666666667</c:v>
                </c:pt>
                <c:pt idx="21">
                  <c:v>11.4375</c:v>
                </c:pt>
                <c:pt idx="22">
                  <c:v>11.458333333333</c:v>
                </c:pt>
                <c:pt idx="23">
                  <c:v>11.479166666667</c:v>
                </c:pt>
                <c:pt idx="24">
                  <c:v>11.5</c:v>
                </c:pt>
                <c:pt idx="25">
                  <c:v>11.520833333333</c:v>
                </c:pt>
                <c:pt idx="26">
                  <c:v>11.541666666667</c:v>
                </c:pt>
                <c:pt idx="27">
                  <c:v>11.5625</c:v>
                </c:pt>
                <c:pt idx="28">
                  <c:v>11.583333333333</c:v>
                </c:pt>
                <c:pt idx="29">
                  <c:v>11.604166666667</c:v>
                </c:pt>
                <c:pt idx="30">
                  <c:v>11.625</c:v>
                </c:pt>
                <c:pt idx="31">
                  <c:v>11.645833333333</c:v>
                </c:pt>
                <c:pt idx="32">
                  <c:v>11.666666666667</c:v>
                </c:pt>
                <c:pt idx="33">
                  <c:v>11.6875</c:v>
                </c:pt>
                <c:pt idx="34">
                  <c:v>11.708333333333</c:v>
                </c:pt>
                <c:pt idx="35">
                  <c:v>11.729166666667</c:v>
                </c:pt>
                <c:pt idx="36">
                  <c:v>11.75</c:v>
                </c:pt>
                <c:pt idx="37">
                  <c:v>11.770833333333</c:v>
                </c:pt>
                <c:pt idx="38">
                  <c:v>11.791666666667</c:v>
                </c:pt>
                <c:pt idx="39">
                  <c:v>11.8125</c:v>
                </c:pt>
                <c:pt idx="40">
                  <c:v>11.833333333333</c:v>
                </c:pt>
                <c:pt idx="41">
                  <c:v>11.854166666667</c:v>
                </c:pt>
                <c:pt idx="42">
                  <c:v>11.875</c:v>
                </c:pt>
                <c:pt idx="43">
                  <c:v>11.895833333333</c:v>
                </c:pt>
                <c:pt idx="44">
                  <c:v>11.916666666667</c:v>
                </c:pt>
                <c:pt idx="45">
                  <c:v>11.9375</c:v>
                </c:pt>
                <c:pt idx="46">
                  <c:v>11.958333333333</c:v>
                </c:pt>
                <c:pt idx="47">
                  <c:v>11.979166666667</c:v>
                </c:pt>
                <c:pt idx="48">
                  <c:v>12</c:v>
                </c:pt>
              </c:numCache>
              <c:extLst xmlns:c15="http://schemas.microsoft.com/office/drawing/2012/chart"/>
            </c:numRef>
          </c:xVal>
          <c:yVal>
            <c:numRef>
              <c:f>'LO Harm-B'!$R$3:$R$51</c:f>
              <c:numCache>
                <c:formatCode>0.00</c:formatCode>
                <c:ptCount val="49"/>
                <c:pt idx="0">
                  <c:v>-48.052731000000001</c:v>
                </c:pt>
                <c:pt idx="1">
                  <c:v>-48.193821</c:v>
                </c:pt>
                <c:pt idx="2">
                  <c:v>-48.350467999999999</c:v>
                </c:pt>
                <c:pt idx="3">
                  <c:v>-48.461987000000001</c:v>
                </c:pt>
                <c:pt idx="4">
                  <c:v>-48.502322999999997</c:v>
                </c:pt>
                <c:pt idx="5">
                  <c:v>-48.602539</c:v>
                </c:pt>
                <c:pt idx="6">
                  <c:v>-48.577784999999999</c:v>
                </c:pt>
                <c:pt idx="7">
                  <c:v>-48.542682999999997</c:v>
                </c:pt>
                <c:pt idx="8">
                  <c:v>-48.435673000000001</c:v>
                </c:pt>
                <c:pt idx="9">
                  <c:v>-48.310772</c:v>
                </c:pt>
                <c:pt idx="10">
                  <c:v>-48.262996999999999</c:v>
                </c:pt>
                <c:pt idx="11">
                  <c:v>-48.546356000000003</c:v>
                </c:pt>
                <c:pt idx="12">
                  <c:v>-48.922297999999998</c:v>
                </c:pt>
                <c:pt idx="13">
                  <c:v>-49.249034999999999</c:v>
                </c:pt>
                <c:pt idx="14">
                  <c:v>-49.095996999999997</c:v>
                </c:pt>
                <c:pt idx="15">
                  <c:v>-48.928127000000003</c:v>
                </c:pt>
                <c:pt idx="16">
                  <c:v>-49.005702999999997</c:v>
                </c:pt>
                <c:pt idx="17">
                  <c:v>-49.201588000000001</c:v>
                </c:pt>
                <c:pt idx="18">
                  <c:v>-49.388294000000002</c:v>
                </c:pt>
                <c:pt idx="19">
                  <c:v>-49.373092999999997</c:v>
                </c:pt>
                <c:pt idx="20">
                  <c:v>-49.325046999999998</c:v>
                </c:pt>
                <c:pt idx="21">
                  <c:v>-49.309798999999998</c:v>
                </c:pt>
                <c:pt idx="22">
                  <c:v>-49.12088</c:v>
                </c:pt>
                <c:pt idx="23">
                  <c:v>-49.279842000000002</c:v>
                </c:pt>
                <c:pt idx="24">
                  <c:v>-49.785418999999997</c:v>
                </c:pt>
                <c:pt idx="25">
                  <c:v>-50.141171</c:v>
                </c:pt>
                <c:pt idx="26">
                  <c:v>-50.254058999999998</c:v>
                </c:pt>
                <c:pt idx="27">
                  <c:v>-50.096882000000001</c:v>
                </c:pt>
                <c:pt idx="28">
                  <c:v>-50.082087999999999</c:v>
                </c:pt>
                <c:pt idx="29">
                  <c:v>-49.921481999999997</c:v>
                </c:pt>
                <c:pt idx="30">
                  <c:v>-49.627327000000001</c:v>
                </c:pt>
                <c:pt idx="31">
                  <c:v>-49.576618000000003</c:v>
                </c:pt>
                <c:pt idx="32">
                  <c:v>-49.799098999999998</c:v>
                </c:pt>
                <c:pt idx="33">
                  <c:v>-50.184646999999998</c:v>
                </c:pt>
                <c:pt idx="34">
                  <c:v>-50.409649000000002</c:v>
                </c:pt>
                <c:pt idx="35">
                  <c:v>-50.486300999999997</c:v>
                </c:pt>
                <c:pt idx="36">
                  <c:v>-50.499991999999999</c:v>
                </c:pt>
                <c:pt idx="37">
                  <c:v>-50.538077999999999</c:v>
                </c:pt>
                <c:pt idx="38">
                  <c:v>-50.409874000000002</c:v>
                </c:pt>
                <c:pt idx="39">
                  <c:v>-50.399445</c:v>
                </c:pt>
                <c:pt idx="40">
                  <c:v>-50.716869000000003</c:v>
                </c:pt>
                <c:pt idx="41">
                  <c:v>-51.151451000000002</c:v>
                </c:pt>
                <c:pt idx="42">
                  <c:v>-51.416030999999997</c:v>
                </c:pt>
                <c:pt idx="43">
                  <c:v>-51.397987000000001</c:v>
                </c:pt>
                <c:pt idx="44">
                  <c:v>-51.30621</c:v>
                </c:pt>
                <c:pt idx="45">
                  <c:v>-51.139217000000002</c:v>
                </c:pt>
                <c:pt idx="46">
                  <c:v>-50.903061000000001</c:v>
                </c:pt>
                <c:pt idx="47">
                  <c:v>-50.826301999999998</c:v>
                </c:pt>
                <c:pt idx="48">
                  <c:v>-50.867187999999999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D27F-48EA-B59D-020C9A3AD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44480"/>
        <c:axId val="118246400"/>
        <c:extLst/>
      </c:scatterChart>
      <c:valAx>
        <c:axId val="118244480"/>
        <c:scaling>
          <c:orientation val="minMax"/>
          <c:max val="12"/>
          <c:min val="3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3323970683694748"/>
              <c:y val="0.91106241058792869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8246400"/>
        <c:crosses val="autoZero"/>
        <c:crossBetween val="midCat"/>
        <c:majorUnit val="1"/>
      </c:valAx>
      <c:valAx>
        <c:axId val="11824640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8244480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39478946875981"/>
          <c:y val="0.12470217264508597"/>
          <c:w val="0.7487473997897991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Even LO Harmonic to IF Isolation (dB)</a:t>
            </a:r>
          </a:p>
        </c:rich>
      </c:tx>
      <c:layout>
        <c:manualLayout>
          <c:xMode val="edge"/>
          <c:yMode val="edge"/>
          <c:x val="0.31583117939195771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9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2xLO Configuration A</c:v>
          </c:tx>
          <c:spPr>
            <a:ln cap="sq"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Harm-A'!$H$3:$H$51</c:f>
              <c:numCache>
                <c:formatCode>0.00</c:formatCode>
                <c:ptCount val="49"/>
                <c:pt idx="0">
                  <c:v>6</c:v>
                </c:pt>
                <c:pt idx="1">
                  <c:v>6.125</c:v>
                </c:pt>
                <c:pt idx="2">
                  <c:v>6.25</c:v>
                </c:pt>
                <c:pt idx="3">
                  <c:v>6.375</c:v>
                </c:pt>
                <c:pt idx="4">
                  <c:v>6.5</c:v>
                </c:pt>
                <c:pt idx="5">
                  <c:v>6.625</c:v>
                </c:pt>
                <c:pt idx="6">
                  <c:v>6.75</c:v>
                </c:pt>
                <c:pt idx="7">
                  <c:v>6.875</c:v>
                </c:pt>
                <c:pt idx="8">
                  <c:v>7</c:v>
                </c:pt>
                <c:pt idx="9">
                  <c:v>7.125</c:v>
                </c:pt>
                <c:pt idx="10">
                  <c:v>7.25</c:v>
                </c:pt>
                <c:pt idx="11">
                  <c:v>7.375</c:v>
                </c:pt>
                <c:pt idx="12">
                  <c:v>7.5</c:v>
                </c:pt>
                <c:pt idx="13">
                  <c:v>7.625</c:v>
                </c:pt>
                <c:pt idx="14">
                  <c:v>7.75</c:v>
                </c:pt>
                <c:pt idx="15">
                  <c:v>7.875</c:v>
                </c:pt>
                <c:pt idx="16">
                  <c:v>8</c:v>
                </c:pt>
                <c:pt idx="17">
                  <c:v>8.125</c:v>
                </c:pt>
                <c:pt idx="18">
                  <c:v>8.25</c:v>
                </c:pt>
                <c:pt idx="19">
                  <c:v>8.375</c:v>
                </c:pt>
                <c:pt idx="20">
                  <c:v>8.5</c:v>
                </c:pt>
                <c:pt idx="21">
                  <c:v>8.625</c:v>
                </c:pt>
                <c:pt idx="22">
                  <c:v>8.75</c:v>
                </c:pt>
                <c:pt idx="23">
                  <c:v>8.875</c:v>
                </c:pt>
                <c:pt idx="24">
                  <c:v>9</c:v>
                </c:pt>
                <c:pt idx="25">
                  <c:v>9.125</c:v>
                </c:pt>
                <c:pt idx="26">
                  <c:v>9.25</c:v>
                </c:pt>
                <c:pt idx="27">
                  <c:v>9.375</c:v>
                </c:pt>
                <c:pt idx="28">
                  <c:v>9.5</c:v>
                </c:pt>
                <c:pt idx="29">
                  <c:v>9.625</c:v>
                </c:pt>
                <c:pt idx="30">
                  <c:v>9.75</c:v>
                </c:pt>
                <c:pt idx="31">
                  <c:v>9.875</c:v>
                </c:pt>
                <c:pt idx="32">
                  <c:v>10</c:v>
                </c:pt>
                <c:pt idx="33">
                  <c:v>10.125</c:v>
                </c:pt>
                <c:pt idx="34">
                  <c:v>10.25</c:v>
                </c:pt>
                <c:pt idx="35">
                  <c:v>10.375</c:v>
                </c:pt>
                <c:pt idx="36">
                  <c:v>10.5</c:v>
                </c:pt>
                <c:pt idx="37">
                  <c:v>10.625</c:v>
                </c:pt>
                <c:pt idx="38">
                  <c:v>10.75</c:v>
                </c:pt>
                <c:pt idx="39">
                  <c:v>10.875</c:v>
                </c:pt>
                <c:pt idx="40">
                  <c:v>11</c:v>
                </c:pt>
                <c:pt idx="41">
                  <c:v>11.125</c:v>
                </c:pt>
                <c:pt idx="42">
                  <c:v>11.25</c:v>
                </c:pt>
                <c:pt idx="43">
                  <c:v>11.375</c:v>
                </c:pt>
                <c:pt idx="44">
                  <c:v>11.5</c:v>
                </c:pt>
                <c:pt idx="45">
                  <c:v>11.625</c:v>
                </c:pt>
                <c:pt idx="46">
                  <c:v>11.75</c:v>
                </c:pt>
                <c:pt idx="47">
                  <c:v>11.875</c:v>
                </c:pt>
                <c:pt idx="48">
                  <c:v>12</c:v>
                </c:pt>
              </c:numCache>
            </c:numRef>
          </c:xVal>
          <c:yVal>
            <c:numRef>
              <c:f>'LO Harm-A'!$I$3:$I$51</c:f>
              <c:numCache>
                <c:formatCode>0.00</c:formatCode>
                <c:ptCount val="49"/>
                <c:pt idx="0">
                  <c:v>-76.403548999999998</c:v>
                </c:pt>
                <c:pt idx="1">
                  <c:v>-76.625298000000001</c:v>
                </c:pt>
                <c:pt idx="2">
                  <c:v>-76.886391000000003</c:v>
                </c:pt>
                <c:pt idx="3">
                  <c:v>-75.293143999999998</c:v>
                </c:pt>
                <c:pt idx="4">
                  <c:v>-73.937920000000005</c:v>
                </c:pt>
                <c:pt idx="5">
                  <c:v>-73.158501000000001</c:v>
                </c:pt>
                <c:pt idx="6">
                  <c:v>-73.693100000000001</c:v>
                </c:pt>
                <c:pt idx="7">
                  <c:v>-74.363129000000001</c:v>
                </c:pt>
                <c:pt idx="8">
                  <c:v>-73.501380999999995</c:v>
                </c:pt>
                <c:pt idx="9">
                  <c:v>-72.045792000000006</c:v>
                </c:pt>
                <c:pt idx="10">
                  <c:v>-70.563125999999997</c:v>
                </c:pt>
                <c:pt idx="11">
                  <c:v>-70.016318999999996</c:v>
                </c:pt>
                <c:pt idx="12">
                  <c:v>-69.299721000000005</c:v>
                </c:pt>
                <c:pt idx="13">
                  <c:v>-67.687247999999997</c:v>
                </c:pt>
                <c:pt idx="14">
                  <c:v>-65.306076000000004</c:v>
                </c:pt>
                <c:pt idx="15">
                  <c:v>-63.405327</c:v>
                </c:pt>
                <c:pt idx="16">
                  <c:v>-62.573802999999998</c:v>
                </c:pt>
                <c:pt idx="17">
                  <c:v>-61.886971000000003</c:v>
                </c:pt>
                <c:pt idx="18">
                  <c:v>-60.777386</c:v>
                </c:pt>
                <c:pt idx="19">
                  <c:v>-59.779907000000001</c:v>
                </c:pt>
                <c:pt idx="20">
                  <c:v>-58.686531000000002</c:v>
                </c:pt>
                <c:pt idx="21">
                  <c:v>-58.379707000000003</c:v>
                </c:pt>
                <c:pt idx="22">
                  <c:v>-57.148693000000002</c:v>
                </c:pt>
                <c:pt idx="23">
                  <c:v>-56.811768000000001</c:v>
                </c:pt>
                <c:pt idx="24">
                  <c:v>-57.016582</c:v>
                </c:pt>
                <c:pt idx="25">
                  <c:v>-57.710189999999997</c:v>
                </c:pt>
                <c:pt idx="26">
                  <c:v>-58.283248999999998</c:v>
                </c:pt>
                <c:pt idx="27">
                  <c:v>-58.329661999999999</c:v>
                </c:pt>
                <c:pt idx="28">
                  <c:v>-57.671913000000004</c:v>
                </c:pt>
                <c:pt idx="29">
                  <c:v>-57.488261999999999</c:v>
                </c:pt>
                <c:pt idx="30">
                  <c:v>-57.423347</c:v>
                </c:pt>
                <c:pt idx="31">
                  <c:v>-59.167698000000001</c:v>
                </c:pt>
                <c:pt idx="32">
                  <c:v>-59.884365000000003</c:v>
                </c:pt>
                <c:pt idx="33">
                  <c:v>-59.552795000000003</c:v>
                </c:pt>
                <c:pt idx="34">
                  <c:v>-58.353802000000002</c:v>
                </c:pt>
                <c:pt idx="35">
                  <c:v>-57.683441000000002</c:v>
                </c:pt>
                <c:pt idx="36">
                  <c:v>-58.609161</c:v>
                </c:pt>
                <c:pt idx="37">
                  <c:v>-59.008671</c:v>
                </c:pt>
                <c:pt idx="38">
                  <c:v>-58.621291999999997</c:v>
                </c:pt>
                <c:pt idx="39">
                  <c:v>-57.258453000000003</c:v>
                </c:pt>
                <c:pt idx="40">
                  <c:v>-56.106918</c:v>
                </c:pt>
                <c:pt idx="41">
                  <c:v>-55.700389999999999</c:v>
                </c:pt>
                <c:pt idx="42">
                  <c:v>-56.088054999999997</c:v>
                </c:pt>
                <c:pt idx="43">
                  <c:v>-56.493523000000003</c:v>
                </c:pt>
                <c:pt idx="44">
                  <c:v>-56.412002999999999</c:v>
                </c:pt>
                <c:pt idx="45">
                  <c:v>-55.251556000000001</c:v>
                </c:pt>
                <c:pt idx="46">
                  <c:v>-54.054366999999999</c:v>
                </c:pt>
                <c:pt idx="47">
                  <c:v>-53.518574000000001</c:v>
                </c:pt>
                <c:pt idx="48">
                  <c:v>-53.390141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5F-4E3D-8DFC-4F8A42BC49A4}"/>
            </c:ext>
          </c:extLst>
        </c:ser>
        <c:ser>
          <c:idx val="0"/>
          <c:order val="1"/>
          <c:tx>
            <c:v>2xLO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Harm-B'!$H$3:$H$51</c:f>
              <c:numCache>
                <c:formatCode>0.00</c:formatCode>
                <c:ptCount val="49"/>
                <c:pt idx="0">
                  <c:v>6</c:v>
                </c:pt>
                <c:pt idx="1">
                  <c:v>6.125</c:v>
                </c:pt>
                <c:pt idx="2">
                  <c:v>6.25</c:v>
                </c:pt>
                <c:pt idx="3">
                  <c:v>6.375</c:v>
                </c:pt>
                <c:pt idx="4">
                  <c:v>6.5</c:v>
                </c:pt>
                <c:pt idx="5">
                  <c:v>6.625</c:v>
                </c:pt>
                <c:pt idx="6">
                  <c:v>6.75</c:v>
                </c:pt>
                <c:pt idx="7">
                  <c:v>6.875</c:v>
                </c:pt>
                <c:pt idx="8">
                  <c:v>7</c:v>
                </c:pt>
                <c:pt idx="9">
                  <c:v>7.125</c:v>
                </c:pt>
                <c:pt idx="10">
                  <c:v>7.25</c:v>
                </c:pt>
                <c:pt idx="11">
                  <c:v>7.375</c:v>
                </c:pt>
                <c:pt idx="12">
                  <c:v>7.5</c:v>
                </c:pt>
                <c:pt idx="13">
                  <c:v>7.625</c:v>
                </c:pt>
                <c:pt idx="14">
                  <c:v>7.75</c:v>
                </c:pt>
                <c:pt idx="15">
                  <c:v>7.875</c:v>
                </c:pt>
                <c:pt idx="16">
                  <c:v>8</c:v>
                </c:pt>
                <c:pt idx="17">
                  <c:v>8.125</c:v>
                </c:pt>
                <c:pt idx="18">
                  <c:v>8.25</c:v>
                </c:pt>
                <c:pt idx="19">
                  <c:v>8.375</c:v>
                </c:pt>
                <c:pt idx="20">
                  <c:v>8.5</c:v>
                </c:pt>
                <c:pt idx="21">
                  <c:v>8.625</c:v>
                </c:pt>
                <c:pt idx="22">
                  <c:v>8.75</c:v>
                </c:pt>
                <c:pt idx="23">
                  <c:v>8.875</c:v>
                </c:pt>
                <c:pt idx="24">
                  <c:v>9</c:v>
                </c:pt>
                <c:pt idx="25">
                  <c:v>9.125</c:v>
                </c:pt>
                <c:pt idx="26">
                  <c:v>9.25</c:v>
                </c:pt>
                <c:pt idx="27">
                  <c:v>9.375</c:v>
                </c:pt>
                <c:pt idx="28">
                  <c:v>9.5</c:v>
                </c:pt>
                <c:pt idx="29">
                  <c:v>9.625</c:v>
                </c:pt>
                <c:pt idx="30">
                  <c:v>9.75</c:v>
                </c:pt>
                <c:pt idx="31">
                  <c:v>9.875</c:v>
                </c:pt>
                <c:pt idx="32">
                  <c:v>10</c:v>
                </c:pt>
                <c:pt idx="33">
                  <c:v>10.125</c:v>
                </c:pt>
                <c:pt idx="34">
                  <c:v>10.25</c:v>
                </c:pt>
                <c:pt idx="35">
                  <c:v>10.375</c:v>
                </c:pt>
                <c:pt idx="36">
                  <c:v>10.5</c:v>
                </c:pt>
                <c:pt idx="37">
                  <c:v>10.625</c:v>
                </c:pt>
                <c:pt idx="38">
                  <c:v>10.75</c:v>
                </c:pt>
                <c:pt idx="39">
                  <c:v>10.875</c:v>
                </c:pt>
                <c:pt idx="40">
                  <c:v>11</c:v>
                </c:pt>
                <c:pt idx="41">
                  <c:v>11.125</c:v>
                </c:pt>
                <c:pt idx="42">
                  <c:v>11.25</c:v>
                </c:pt>
                <c:pt idx="43">
                  <c:v>11.375</c:v>
                </c:pt>
                <c:pt idx="44">
                  <c:v>11.5</c:v>
                </c:pt>
                <c:pt idx="45">
                  <c:v>11.625</c:v>
                </c:pt>
                <c:pt idx="46">
                  <c:v>11.75</c:v>
                </c:pt>
                <c:pt idx="47">
                  <c:v>11.875</c:v>
                </c:pt>
                <c:pt idx="48">
                  <c:v>12</c:v>
                </c:pt>
              </c:numCache>
            </c:numRef>
          </c:xVal>
          <c:yVal>
            <c:numRef>
              <c:f>'LO Harm-B'!$I$3:$I$51</c:f>
              <c:numCache>
                <c:formatCode>0.00</c:formatCode>
                <c:ptCount val="49"/>
                <c:pt idx="0">
                  <c:v>-84.211883999999998</c:v>
                </c:pt>
                <c:pt idx="1">
                  <c:v>-85.018828999999997</c:v>
                </c:pt>
                <c:pt idx="2">
                  <c:v>-85.569130000000001</c:v>
                </c:pt>
                <c:pt idx="3">
                  <c:v>-79.373688000000001</c:v>
                </c:pt>
                <c:pt idx="4">
                  <c:v>-74.193329000000006</c:v>
                </c:pt>
                <c:pt idx="5">
                  <c:v>-69.883499</c:v>
                </c:pt>
                <c:pt idx="6">
                  <c:v>-70.122894000000002</c:v>
                </c:pt>
                <c:pt idx="7">
                  <c:v>-70.385872000000006</c:v>
                </c:pt>
                <c:pt idx="8">
                  <c:v>-69.737426999999997</c:v>
                </c:pt>
                <c:pt idx="9">
                  <c:v>-69.450858999999994</c:v>
                </c:pt>
                <c:pt idx="10">
                  <c:v>-69.519431999999995</c:v>
                </c:pt>
                <c:pt idx="11">
                  <c:v>-69.762077000000005</c:v>
                </c:pt>
                <c:pt idx="12">
                  <c:v>-69.469184999999996</c:v>
                </c:pt>
                <c:pt idx="13">
                  <c:v>-69.272239999999996</c:v>
                </c:pt>
                <c:pt idx="14">
                  <c:v>-69.037231000000006</c:v>
                </c:pt>
                <c:pt idx="15">
                  <c:v>-68.505554000000004</c:v>
                </c:pt>
                <c:pt idx="16">
                  <c:v>-68.142364999999998</c:v>
                </c:pt>
                <c:pt idx="17">
                  <c:v>-68.445464999999999</c:v>
                </c:pt>
                <c:pt idx="18">
                  <c:v>-68.411026000000007</c:v>
                </c:pt>
                <c:pt idx="19">
                  <c:v>-68.230819999999994</c:v>
                </c:pt>
                <c:pt idx="20">
                  <c:v>-66.984961999999996</c:v>
                </c:pt>
                <c:pt idx="21">
                  <c:v>-66.247055000000003</c:v>
                </c:pt>
                <c:pt idx="22">
                  <c:v>-65.396850999999998</c:v>
                </c:pt>
                <c:pt idx="23">
                  <c:v>-65.331901999999999</c:v>
                </c:pt>
                <c:pt idx="24">
                  <c:v>-65.368538000000001</c:v>
                </c:pt>
                <c:pt idx="25">
                  <c:v>-65.080207999999999</c:v>
                </c:pt>
                <c:pt idx="26">
                  <c:v>-64.524803000000006</c:v>
                </c:pt>
                <c:pt idx="27">
                  <c:v>-63.582329000000001</c:v>
                </c:pt>
                <c:pt idx="28">
                  <c:v>-62.798817</c:v>
                </c:pt>
                <c:pt idx="29">
                  <c:v>-61.640079</c:v>
                </c:pt>
                <c:pt idx="30">
                  <c:v>-60.397579</c:v>
                </c:pt>
                <c:pt idx="31">
                  <c:v>-59.184989999999999</c:v>
                </c:pt>
                <c:pt idx="32">
                  <c:v>-57.913826</c:v>
                </c:pt>
                <c:pt idx="33">
                  <c:v>-57.191848999999998</c:v>
                </c:pt>
                <c:pt idx="34">
                  <c:v>-56.302276999999997</c:v>
                </c:pt>
                <c:pt idx="35">
                  <c:v>-55.476154000000001</c:v>
                </c:pt>
                <c:pt idx="36">
                  <c:v>-54.877502</c:v>
                </c:pt>
                <c:pt idx="37">
                  <c:v>-54.026825000000002</c:v>
                </c:pt>
                <c:pt idx="38">
                  <c:v>-53.170994</c:v>
                </c:pt>
                <c:pt idx="39">
                  <c:v>-52.000304999999997</c:v>
                </c:pt>
                <c:pt idx="40">
                  <c:v>-51.030289000000003</c:v>
                </c:pt>
                <c:pt idx="41">
                  <c:v>-50.269641999999997</c:v>
                </c:pt>
                <c:pt idx="42">
                  <c:v>-49.842888000000002</c:v>
                </c:pt>
                <c:pt idx="43">
                  <c:v>-49.463420999999997</c:v>
                </c:pt>
                <c:pt idx="44">
                  <c:v>-49.014065000000002</c:v>
                </c:pt>
                <c:pt idx="45">
                  <c:v>-48.248817000000003</c:v>
                </c:pt>
                <c:pt idx="46">
                  <c:v>-47.669772999999999</c:v>
                </c:pt>
                <c:pt idx="47">
                  <c:v>-47.408321000000001</c:v>
                </c:pt>
                <c:pt idx="48">
                  <c:v>-47.266514000000001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5F-4E3D-8DFC-4F8A42BC49A4}"/>
            </c:ext>
          </c:extLst>
        </c:ser>
        <c:ser>
          <c:idx val="2"/>
          <c:order val="2"/>
          <c:tx>
            <c:v>4xLO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Harm-A'!$P$3:$P$51</c:f>
              <c:numCache>
                <c:formatCode>0.00</c:formatCode>
                <c:ptCount val="49"/>
                <c:pt idx="0">
                  <c:v>11</c:v>
                </c:pt>
                <c:pt idx="1">
                  <c:v>11.020833333333</c:v>
                </c:pt>
                <c:pt idx="2">
                  <c:v>11.041666666667</c:v>
                </c:pt>
                <c:pt idx="3">
                  <c:v>11.0625</c:v>
                </c:pt>
                <c:pt idx="4">
                  <c:v>11.083333333333</c:v>
                </c:pt>
                <c:pt idx="5">
                  <c:v>11.104166666667</c:v>
                </c:pt>
                <c:pt idx="6">
                  <c:v>11.125</c:v>
                </c:pt>
                <c:pt idx="7">
                  <c:v>11.145833333333</c:v>
                </c:pt>
                <c:pt idx="8">
                  <c:v>11.166666666667</c:v>
                </c:pt>
                <c:pt idx="9">
                  <c:v>11.1875</c:v>
                </c:pt>
                <c:pt idx="10">
                  <c:v>11.208333333333</c:v>
                </c:pt>
                <c:pt idx="11">
                  <c:v>11.229166666667</c:v>
                </c:pt>
                <c:pt idx="12">
                  <c:v>11.25</c:v>
                </c:pt>
                <c:pt idx="13">
                  <c:v>11.270833333333</c:v>
                </c:pt>
                <c:pt idx="14">
                  <c:v>11.291666666667</c:v>
                </c:pt>
                <c:pt idx="15">
                  <c:v>11.3125</c:v>
                </c:pt>
                <c:pt idx="16">
                  <c:v>11.333333333333</c:v>
                </c:pt>
                <c:pt idx="17">
                  <c:v>11.354166666667</c:v>
                </c:pt>
                <c:pt idx="18">
                  <c:v>11.375</c:v>
                </c:pt>
                <c:pt idx="19">
                  <c:v>11.395833333333</c:v>
                </c:pt>
                <c:pt idx="20">
                  <c:v>11.416666666667</c:v>
                </c:pt>
                <c:pt idx="21">
                  <c:v>11.4375</c:v>
                </c:pt>
                <c:pt idx="22">
                  <c:v>11.458333333333</c:v>
                </c:pt>
                <c:pt idx="23">
                  <c:v>11.479166666667</c:v>
                </c:pt>
                <c:pt idx="24">
                  <c:v>11.5</c:v>
                </c:pt>
                <c:pt idx="25">
                  <c:v>11.520833333333</c:v>
                </c:pt>
                <c:pt idx="26">
                  <c:v>11.541666666667</c:v>
                </c:pt>
                <c:pt idx="27">
                  <c:v>11.5625</c:v>
                </c:pt>
                <c:pt idx="28">
                  <c:v>11.583333333333</c:v>
                </c:pt>
                <c:pt idx="29">
                  <c:v>11.604166666667</c:v>
                </c:pt>
                <c:pt idx="30">
                  <c:v>11.625</c:v>
                </c:pt>
                <c:pt idx="31">
                  <c:v>11.645833333333</c:v>
                </c:pt>
                <c:pt idx="32">
                  <c:v>11.666666666667</c:v>
                </c:pt>
                <c:pt idx="33">
                  <c:v>11.6875</c:v>
                </c:pt>
                <c:pt idx="34">
                  <c:v>11.708333333333</c:v>
                </c:pt>
                <c:pt idx="35">
                  <c:v>11.729166666667</c:v>
                </c:pt>
                <c:pt idx="36">
                  <c:v>11.75</c:v>
                </c:pt>
                <c:pt idx="37">
                  <c:v>11.770833333333</c:v>
                </c:pt>
                <c:pt idx="38">
                  <c:v>11.791666666667</c:v>
                </c:pt>
                <c:pt idx="39">
                  <c:v>11.8125</c:v>
                </c:pt>
                <c:pt idx="40">
                  <c:v>11.833333333333</c:v>
                </c:pt>
                <c:pt idx="41">
                  <c:v>11.854166666667</c:v>
                </c:pt>
                <c:pt idx="42">
                  <c:v>11.875</c:v>
                </c:pt>
                <c:pt idx="43">
                  <c:v>11.895833333333</c:v>
                </c:pt>
                <c:pt idx="44">
                  <c:v>11.916666666667</c:v>
                </c:pt>
                <c:pt idx="45">
                  <c:v>11.9375</c:v>
                </c:pt>
                <c:pt idx="46">
                  <c:v>11.958333333333</c:v>
                </c:pt>
                <c:pt idx="47">
                  <c:v>11.979166666667</c:v>
                </c:pt>
                <c:pt idx="48">
                  <c:v>12</c:v>
                </c:pt>
              </c:numCache>
              <c:extLst xmlns:c15="http://schemas.microsoft.com/office/drawing/2012/chart"/>
            </c:numRef>
          </c:xVal>
          <c:yVal>
            <c:numRef>
              <c:f>'LO Harm-A'!$Q$3:$Q$51</c:f>
              <c:numCache>
                <c:formatCode>0.00</c:formatCode>
                <c:ptCount val="49"/>
                <c:pt idx="0">
                  <c:v>-66.812613999999996</c:v>
                </c:pt>
                <c:pt idx="1">
                  <c:v>-66.759003000000007</c:v>
                </c:pt>
                <c:pt idx="2">
                  <c:v>-66.671631000000005</c:v>
                </c:pt>
                <c:pt idx="3">
                  <c:v>-66.353645</c:v>
                </c:pt>
                <c:pt idx="4">
                  <c:v>-65.969284000000002</c:v>
                </c:pt>
                <c:pt idx="5">
                  <c:v>-65.680992000000003</c:v>
                </c:pt>
                <c:pt idx="6">
                  <c:v>-65.631118999999998</c:v>
                </c:pt>
                <c:pt idx="7">
                  <c:v>-65.780379999999994</c:v>
                </c:pt>
                <c:pt idx="8">
                  <c:v>-66.058487</c:v>
                </c:pt>
                <c:pt idx="9">
                  <c:v>-66.226723000000007</c:v>
                </c:pt>
                <c:pt idx="10">
                  <c:v>-66.269424000000001</c:v>
                </c:pt>
                <c:pt idx="11">
                  <c:v>-66.366782999999998</c:v>
                </c:pt>
                <c:pt idx="12">
                  <c:v>-66.910072</c:v>
                </c:pt>
                <c:pt idx="13">
                  <c:v>-67.483795000000001</c:v>
                </c:pt>
                <c:pt idx="14">
                  <c:v>-67.788132000000004</c:v>
                </c:pt>
                <c:pt idx="15">
                  <c:v>-67.648314999999997</c:v>
                </c:pt>
                <c:pt idx="16">
                  <c:v>-67.295379999999994</c:v>
                </c:pt>
                <c:pt idx="17">
                  <c:v>-66.820571999999999</c:v>
                </c:pt>
                <c:pt idx="18">
                  <c:v>-66.379913000000002</c:v>
                </c:pt>
                <c:pt idx="19">
                  <c:v>-66.198302999999996</c:v>
                </c:pt>
                <c:pt idx="20">
                  <c:v>-66.301925999999995</c:v>
                </c:pt>
                <c:pt idx="21">
                  <c:v>-66.261559000000005</c:v>
                </c:pt>
                <c:pt idx="22">
                  <c:v>-65.816947999999996</c:v>
                </c:pt>
                <c:pt idx="23">
                  <c:v>-65.348044999999999</c:v>
                </c:pt>
                <c:pt idx="24">
                  <c:v>-65.747826000000003</c:v>
                </c:pt>
                <c:pt idx="25">
                  <c:v>-66.735984999999999</c:v>
                </c:pt>
                <c:pt idx="26">
                  <c:v>-67.443443000000002</c:v>
                </c:pt>
                <c:pt idx="27">
                  <c:v>-67.634201000000004</c:v>
                </c:pt>
                <c:pt idx="28">
                  <c:v>-67.586487000000005</c:v>
                </c:pt>
                <c:pt idx="29">
                  <c:v>-67.563498999999993</c:v>
                </c:pt>
                <c:pt idx="30">
                  <c:v>-67.419983000000002</c:v>
                </c:pt>
                <c:pt idx="31">
                  <c:v>-67.342995000000002</c:v>
                </c:pt>
                <c:pt idx="32">
                  <c:v>-67.406409999999994</c:v>
                </c:pt>
                <c:pt idx="33">
                  <c:v>-67.815414000000004</c:v>
                </c:pt>
                <c:pt idx="34">
                  <c:v>-68.623260000000002</c:v>
                </c:pt>
                <c:pt idx="35">
                  <c:v>-69.613410999999999</c:v>
                </c:pt>
                <c:pt idx="36">
                  <c:v>-70.066153999999997</c:v>
                </c:pt>
                <c:pt idx="37">
                  <c:v>-70.070235999999994</c:v>
                </c:pt>
                <c:pt idx="38">
                  <c:v>-70.047279000000003</c:v>
                </c:pt>
                <c:pt idx="39">
                  <c:v>-70.338058000000004</c:v>
                </c:pt>
                <c:pt idx="40">
                  <c:v>-70.906745999999998</c:v>
                </c:pt>
                <c:pt idx="41">
                  <c:v>-71.649085999999997</c:v>
                </c:pt>
                <c:pt idx="42">
                  <c:v>-72.216269999999994</c:v>
                </c:pt>
                <c:pt idx="43">
                  <c:v>-72.474189999999993</c:v>
                </c:pt>
                <c:pt idx="44">
                  <c:v>-72.308982999999998</c:v>
                </c:pt>
                <c:pt idx="45">
                  <c:v>-72.002669999999995</c:v>
                </c:pt>
                <c:pt idx="46">
                  <c:v>-71.236358999999993</c:v>
                </c:pt>
                <c:pt idx="47">
                  <c:v>-70.759322999999995</c:v>
                </c:pt>
                <c:pt idx="48">
                  <c:v>-70.485512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805F-4E3D-8DFC-4F8A42BC49A4}"/>
            </c:ext>
          </c:extLst>
        </c:ser>
        <c:ser>
          <c:idx val="3"/>
          <c:order val="3"/>
          <c:tx>
            <c:v>4xLO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Harm-B'!$P$3:$P$51</c:f>
              <c:numCache>
                <c:formatCode>0.00</c:formatCode>
                <c:ptCount val="49"/>
                <c:pt idx="0">
                  <c:v>11</c:v>
                </c:pt>
                <c:pt idx="1">
                  <c:v>11.020833333333</c:v>
                </c:pt>
                <c:pt idx="2">
                  <c:v>11.041666666667</c:v>
                </c:pt>
                <c:pt idx="3">
                  <c:v>11.0625</c:v>
                </c:pt>
                <c:pt idx="4">
                  <c:v>11.083333333333</c:v>
                </c:pt>
                <c:pt idx="5">
                  <c:v>11.104166666667</c:v>
                </c:pt>
                <c:pt idx="6">
                  <c:v>11.125</c:v>
                </c:pt>
                <c:pt idx="7">
                  <c:v>11.145833333333</c:v>
                </c:pt>
                <c:pt idx="8">
                  <c:v>11.166666666667</c:v>
                </c:pt>
                <c:pt idx="9">
                  <c:v>11.1875</c:v>
                </c:pt>
                <c:pt idx="10">
                  <c:v>11.208333333333</c:v>
                </c:pt>
                <c:pt idx="11">
                  <c:v>11.229166666667</c:v>
                </c:pt>
                <c:pt idx="12">
                  <c:v>11.25</c:v>
                </c:pt>
                <c:pt idx="13">
                  <c:v>11.270833333333</c:v>
                </c:pt>
                <c:pt idx="14">
                  <c:v>11.291666666667</c:v>
                </c:pt>
                <c:pt idx="15">
                  <c:v>11.3125</c:v>
                </c:pt>
                <c:pt idx="16">
                  <c:v>11.333333333333</c:v>
                </c:pt>
                <c:pt idx="17">
                  <c:v>11.354166666667</c:v>
                </c:pt>
                <c:pt idx="18">
                  <c:v>11.375</c:v>
                </c:pt>
                <c:pt idx="19">
                  <c:v>11.395833333333</c:v>
                </c:pt>
                <c:pt idx="20">
                  <c:v>11.416666666667</c:v>
                </c:pt>
                <c:pt idx="21">
                  <c:v>11.4375</c:v>
                </c:pt>
                <c:pt idx="22">
                  <c:v>11.458333333333</c:v>
                </c:pt>
                <c:pt idx="23">
                  <c:v>11.479166666667</c:v>
                </c:pt>
                <c:pt idx="24">
                  <c:v>11.5</c:v>
                </c:pt>
                <c:pt idx="25">
                  <c:v>11.520833333333</c:v>
                </c:pt>
                <c:pt idx="26">
                  <c:v>11.541666666667</c:v>
                </c:pt>
                <c:pt idx="27">
                  <c:v>11.5625</c:v>
                </c:pt>
                <c:pt idx="28">
                  <c:v>11.583333333333</c:v>
                </c:pt>
                <c:pt idx="29">
                  <c:v>11.604166666667</c:v>
                </c:pt>
                <c:pt idx="30">
                  <c:v>11.625</c:v>
                </c:pt>
                <c:pt idx="31">
                  <c:v>11.645833333333</c:v>
                </c:pt>
                <c:pt idx="32">
                  <c:v>11.666666666667</c:v>
                </c:pt>
                <c:pt idx="33">
                  <c:v>11.6875</c:v>
                </c:pt>
                <c:pt idx="34">
                  <c:v>11.708333333333</c:v>
                </c:pt>
                <c:pt idx="35">
                  <c:v>11.729166666667</c:v>
                </c:pt>
                <c:pt idx="36">
                  <c:v>11.75</c:v>
                </c:pt>
                <c:pt idx="37">
                  <c:v>11.770833333333</c:v>
                </c:pt>
                <c:pt idx="38">
                  <c:v>11.791666666667</c:v>
                </c:pt>
                <c:pt idx="39">
                  <c:v>11.8125</c:v>
                </c:pt>
                <c:pt idx="40">
                  <c:v>11.833333333333</c:v>
                </c:pt>
                <c:pt idx="41">
                  <c:v>11.854166666667</c:v>
                </c:pt>
                <c:pt idx="42">
                  <c:v>11.875</c:v>
                </c:pt>
                <c:pt idx="43">
                  <c:v>11.895833333333</c:v>
                </c:pt>
                <c:pt idx="44">
                  <c:v>11.916666666667</c:v>
                </c:pt>
                <c:pt idx="45">
                  <c:v>11.9375</c:v>
                </c:pt>
                <c:pt idx="46">
                  <c:v>11.958333333333</c:v>
                </c:pt>
                <c:pt idx="47">
                  <c:v>11.979166666667</c:v>
                </c:pt>
                <c:pt idx="48">
                  <c:v>12</c:v>
                </c:pt>
              </c:numCache>
              <c:extLst xmlns:c15="http://schemas.microsoft.com/office/drawing/2012/chart"/>
            </c:numRef>
          </c:xVal>
          <c:yVal>
            <c:numRef>
              <c:f>'LO Harm-B'!$R$3:$R$51</c:f>
              <c:numCache>
                <c:formatCode>0.00</c:formatCode>
                <c:ptCount val="49"/>
                <c:pt idx="0">
                  <c:v>-48.052731000000001</c:v>
                </c:pt>
                <c:pt idx="1">
                  <c:v>-48.193821</c:v>
                </c:pt>
                <c:pt idx="2">
                  <c:v>-48.350467999999999</c:v>
                </c:pt>
                <c:pt idx="3">
                  <c:v>-48.461987000000001</c:v>
                </c:pt>
                <c:pt idx="4">
                  <c:v>-48.502322999999997</c:v>
                </c:pt>
                <c:pt idx="5">
                  <c:v>-48.602539</c:v>
                </c:pt>
                <c:pt idx="6">
                  <c:v>-48.577784999999999</c:v>
                </c:pt>
                <c:pt idx="7">
                  <c:v>-48.542682999999997</c:v>
                </c:pt>
                <c:pt idx="8">
                  <c:v>-48.435673000000001</c:v>
                </c:pt>
                <c:pt idx="9">
                  <c:v>-48.310772</c:v>
                </c:pt>
                <c:pt idx="10">
                  <c:v>-48.262996999999999</c:v>
                </c:pt>
                <c:pt idx="11">
                  <c:v>-48.546356000000003</c:v>
                </c:pt>
                <c:pt idx="12">
                  <c:v>-48.922297999999998</c:v>
                </c:pt>
                <c:pt idx="13">
                  <c:v>-49.249034999999999</c:v>
                </c:pt>
                <c:pt idx="14">
                  <c:v>-49.095996999999997</c:v>
                </c:pt>
                <c:pt idx="15">
                  <c:v>-48.928127000000003</c:v>
                </c:pt>
                <c:pt idx="16">
                  <c:v>-49.005702999999997</c:v>
                </c:pt>
                <c:pt idx="17">
                  <c:v>-49.201588000000001</c:v>
                </c:pt>
                <c:pt idx="18">
                  <c:v>-49.388294000000002</c:v>
                </c:pt>
                <c:pt idx="19">
                  <c:v>-49.373092999999997</c:v>
                </c:pt>
                <c:pt idx="20">
                  <c:v>-49.325046999999998</c:v>
                </c:pt>
                <c:pt idx="21">
                  <c:v>-49.309798999999998</c:v>
                </c:pt>
                <c:pt idx="22">
                  <c:v>-49.12088</c:v>
                </c:pt>
                <c:pt idx="23">
                  <c:v>-49.279842000000002</c:v>
                </c:pt>
                <c:pt idx="24">
                  <c:v>-49.785418999999997</c:v>
                </c:pt>
                <c:pt idx="25">
                  <c:v>-50.141171</c:v>
                </c:pt>
                <c:pt idx="26">
                  <c:v>-50.254058999999998</c:v>
                </c:pt>
                <c:pt idx="27">
                  <c:v>-50.096882000000001</c:v>
                </c:pt>
                <c:pt idx="28">
                  <c:v>-50.082087999999999</c:v>
                </c:pt>
                <c:pt idx="29">
                  <c:v>-49.921481999999997</c:v>
                </c:pt>
                <c:pt idx="30">
                  <c:v>-49.627327000000001</c:v>
                </c:pt>
                <c:pt idx="31">
                  <c:v>-49.576618000000003</c:v>
                </c:pt>
                <c:pt idx="32">
                  <c:v>-49.799098999999998</c:v>
                </c:pt>
                <c:pt idx="33">
                  <c:v>-50.184646999999998</c:v>
                </c:pt>
                <c:pt idx="34">
                  <c:v>-50.409649000000002</c:v>
                </c:pt>
                <c:pt idx="35">
                  <c:v>-50.486300999999997</c:v>
                </c:pt>
                <c:pt idx="36">
                  <c:v>-50.499991999999999</c:v>
                </c:pt>
                <c:pt idx="37">
                  <c:v>-50.538077999999999</c:v>
                </c:pt>
                <c:pt idx="38">
                  <c:v>-50.409874000000002</c:v>
                </c:pt>
                <c:pt idx="39">
                  <c:v>-50.399445</c:v>
                </c:pt>
                <c:pt idx="40">
                  <c:v>-50.716869000000003</c:v>
                </c:pt>
                <c:pt idx="41">
                  <c:v>-51.151451000000002</c:v>
                </c:pt>
                <c:pt idx="42">
                  <c:v>-51.416030999999997</c:v>
                </c:pt>
                <c:pt idx="43">
                  <c:v>-51.397987000000001</c:v>
                </c:pt>
                <c:pt idx="44">
                  <c:v>-51.30621</c:v>
                </c:pt>
                <c:pt idx="45">
                  <c:v>-51.139217000000002</c:v>
                </c:pt>
                <c:pt idx="46">
                  <c:v>-50.903061000000001</c:v>
                </c:pt>
                <c:pt idx="47">
                  <c:v>-50.826301999999998</c:v>
                </c:pt>
                <c:pt idx="48">
                  <c:v>-50.867187999999999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805F-4E3D-8DFC-4F8A42BC4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66752"/>
        <c:axId val="118668672"/>
        <c:extLst/>
      </c:scatterChart>
      <c:valAx>
        <c:axId val="118666752"/>
        <c:scaling>
          <c:orientation val="minMax"/>
          <c:max val="12"/>
          <c:min val="3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8668672"/>
        <c:crosses val="autoZero"/>
        <c:crossBetween val="midCat"/>
        <c:majorUnit val="1"/>
      </c:valAx>
      <c:valAx>
        <c:axId val="118668672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866675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446912724896842"/>
          <c:y val="0.13396143190434523"/>
          <c:w val="0.75049804455203106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Input IP3 vs LO Power (dBm)</a:t>
            </a:r>
            <a:r>
              <a:rPr lang="en-US" sz="1000" baseline="30000"/>
              <a:t>1-4</a:t>
            </a:r>
            <a:endParaRPr lang="en-US" sz="1000" baseline="0"/>
          </a:p>
        </c:rich>
      </c:tx>
      <c:layout>
        <c:manualLayout>
          <c:xMode val="edge"/>
          <c:yMode val="edge"/>
          <c:x val="0.25266421551251472"/>
          <c:y val="6.6127150772820069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8.3265529308836406E-2"/>
          <c:w val="0.76542713682528862"/>
          <c:h val="0.72598206474190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'IP3'!$J$2</c:f>
              <c:strCache>
                <c:ptCount val="1"/>
                <c:pt idx="0">
                  <c:v>+15dBm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2</c:v>
                </c:pt>
                <c:pt idx="1">
                  <c:v>2.1428571428571002</c:v>
                </c:pt>
                <c:pt idx="2">
                  <c:v>2.2857142857143002</c:v>
                </c:pt>
                <c:pt idx="3">
                  <c:v>2.4285714285714</c:v>
                </c:pt>
                <c:pt idx="4">
                  <c:v>2.5714285714286</c:v>
                </c:pt>
                <c:pt idx="5">
                  <c:v>2.7142857142856998</c:v>
                </c:pt>
                <c:pt idx="6">
                  <c:v>2.8571428571428998</c:v>
                </c:pt>
                <c:pt idx="7">
                  <c:v>3</c:v>
                </c:pt>
                <c:pt idx="8">
                  <c:v>3.1428571428571002</c:v>
                </c:pt>
                <c:pt idx="9">
                  <c:v>3.2857142857143002</c:v>
                </c:pt>
                <c:pt idx="10">
                  <c:v>3.4285714285714</c:v>
                </c:pt>
                <c:pt idx="11">
                  <c:v>3.5714285714286</c:v>
                </c:pt>
                <c:pt idx="12">
                  <c:v>3.7142857142856998</c:v>
                </c:pt>
                <c:pt idx="13">
                  <c:v>3.8571428571428998</c:v>
                </c:pt>
                <c:pt idx="14">
                  <c:v>4</c:v>
                </c:pt>
                <c:pt idx="15">
                  <c:v>4.1428571428570997</c:v>
                </c:pt>
                <c:pt idx="16">
                  <c:v>4.2857142857142998</c:v>
                </c:pt>
                <c:pt idx="17">
                  <c:v>4.4285714285713995</c:v>
                </c:pt>
                <c:pt idx="18">
                  <c:v>4.5714285714286005</c:v>
                </c:pt>
                <c:pt idx="19">
                  <c:v>4.7142857142857002</c:v>
                </c:pt>
                <c:pt idx="20">
                  <c:v>4.8571428571429003</c:v>
                </c:pt>
                <c:pt idx="21">
                  <c:v>5</c:v>
                </c:pt>
                <c:pt idx="22">
                  <c:v>5.1428571428570997</c:v>
                </c:pt>
                <c:pt idx="23">
                  <c:v>5.2857142857142998</c:v>
                </c:pt>
                <c:pt idx="24">
                  <c:v>5.4285714285713995</c:v>
                </c:pt>
                <c:pt idx="25">
                  <c:v>5.5714285714286005</c:v>
                </c:pt>
                <c:pt idx="26">
                  <c:v>5.7142857142857002</c:v>
                </c:pt>
                <c:pt idx="27">
                  <c:v>5.8571428571429003</c:v>
                </c:pt>
                <c:pt idx="28">
                  <c:v>6</c:v>
                </c:pt>
                <c:pt idx="29">
                  <c:v>6.1428571428570997</c:v>
                </c:pt>
                <c:pt idx="30">
                  <c:v>6.2857142857142998</c:v>
                </c:pt>
                <c:pt idx="31">
                  <c:v>6.4285714285713995</c:v>
                </c:pt>
                <c:pt idx="32">
                  <c:v>6.5714285714286005</c:v>
                </c:pt>
                <c:pt idx="33">
                  <c:v>6.7142857142857002</c:v>
                </c:pt>
                <c:pt idx="34">
                  <c:v>6.8571428571429003</c:v>
                </c:pt>
                <c:pt idx="35">
                  <c:v>7</c:v>
                </c:pt>
                <c:pt idx="36">
                  <c:v>7.1428571428570997</c:v>
                </c:pt>
                <c:pt idx="37">
                  <c:v>7.2857142857142998</c:v>
                </c:pt>
                <c:pt idx="38">
                  <c:v>7.4285714285713995</c:v>
                </c:pt>
                <c:pt idx="39">
                  <c:v>7.5714285714286005</c:v>
                </c:pt>
                <c:pt idx="40">
                  <c:v>7.7142857142857002</c:v>
                </c:pt>
                <c:pt idx="41">
                  <c:v>7.8571428571429003</c:v>
                </c:pt>
                <c:pt idx="42">
                  <c:v>8</c:v>
                </c:pt>
                <c:pt idx="43">
                  <c:v>8.1428571428570997</c:v>
                </c:pt>
                <c:pt idx="44">
                  <c:v>8.2857142857143007</c:v>
                </c:pt>
                <c:pt idx="45">
                  <c:v>8.4285714285714004</c:v>
                </c:pt>
                <c:pt idx="46">
                  <c:v>8.5714285714285996</c:v>
                </c:pt>
                <c:pt idx="47">
                  <c:v>8.7142857142856993</c:v>
                </c:pt>
                <c:pt idx="48">
                  <c:v>8.8571428571429003</c:v>
                </c:pt>
                <c:pt idx="49">
                  <c:v>9</c:v>
                </c:pt>
                <c:pt idx="50">
                  <c:v>9.1428571428570997</c:v>
                </c:pt>
                <c:pt idx="51">
                  <c:v>9.2857142857143007</c:v>
                </c:pt>
                <c:pt idx="52">
                  <c:v>9.4285714285714004</c:v>
                </c:pt>
                <c:pt idx="53">
                  <c:v>9.5714285714285996</c:v>
                </c:pt>
                <c:pt idx="54">
                  <c:v>9.7142857142856993</c:v>
                </c:pt>
                <c:pt idx="55">
                  <c:v>9.8571428571429003</c:v>
                </c:pt>
                <c:pt idx="56">
                  <c:v>10</c:v>
                </c:pt>
                <c:pt idx="57">
                  <c:v>10.142857142857</c:v>
                </c:pt>
                <c:pt idx="58">
                  <c:v>10.285714285714</c:v>
                </c:pt>
                <c:pt idx="59">
                  <c:v>10.428571428570999</c:v>
                </c:pt>
                <c:pt idx="60">
                  <c:v>10.571428571429001</c:v>
                </c:pt>
                <c:pt idx="61">
                  <c:v>10.714285714286</c:v>
                </c:pt>
                <c:pt idx="62">
                  <c:v>10.857142857143</c:v>
                </c:pt>
                <c:pt idx="63">
                  <c:v>11</c:v>
                </c:pt>
                <c:pt idx="64">
                  <c:v>11.142857142857</c:v>
                </c:pt>
                <c:pt idx="65">
                  <c:v>11.285714285714</c:v>
                </c:pt>
                <c:pt idx="66">
                  <c:v>11.428571428570999</c:v>
                </c:pt>
                <c:pt idx="67">
                  <c:v>11.571428571429001</c:v>
                </c:pt>
                <c:pt idx="68">
                  <c:v>11.714285714286</c:v>
                </c:pt>
                <c:pt idx="69">
                  <c:v>11.857142857143</c:v>
                </c:pt>
                <c:pt idx="70">
                  <c:v>12</c:v>
                </c:pt>
                <c:pt idx="71">
                  <c:v>12.142857142857</c:v>
                </c:pt>
                <c:pt idx="72">
                  <c:v>12.285714285714</c:v>
                </c:pt>
                <c:pt idx="73">
                  <c:v>12.428571428570999</c:v>
                </c:pt>
                <c:pt idx="74">
                  <c:v>12.571428571429001</c:v>
                </c:pt>
                <c:pt idx="75">
                  <c:v>12.714285714286</c:v>
                </c:pt>
                <c:pt idx="76">
                  <c:v>12.857142857143</c:v>
                </c:pt>
                <c:pt idx="77">
                  <c:v>13</c:v>
                </c:pt>
                <c:pt idx="78">
                  <c:v>13.142857142857</c:v>
                </c:pt>
                <c:pt idx="79">
                  <c:v>13.285714285714</c:v>
                </c:pt>
                <c:pt idx="80">
                  <c:v>13.428571428570999</c:v>
                </c:pt>
                <c:pt idx="81">
                  <c:v>13.571428571429001</c:v>
                </c:pt>
                <c:pt idx="82">
                  <c:v>13.714285714286</c:v>
                </c:pt>
                <c:pt idx="83">
                  <c:v>13.857142857143</c:v>
                </c:pt>
                <c:pt idx="84">
                  <c:v>14</c:v>
                </c:pt>
                <c:pt idx="85">
                  <c:v>14.142857142857</c:v>
                </c:pt>
                <c:pt idx="86">
                  <c:v>14.285714285714</c:v>
                </c:pt>
                <c:pt idx="87">
                  <c:v>14.428571428570999</c:v>
                </c:pt>
                <c:pt idx="88">
                  <c:v>14.571428571429001</c:v>
                </c:pt>
                <c:pt idx="89">
                  <c:v>14.714285714286</c:v>
                </c:pt>
                <c:pt idx="90">
                  <c:v>14.857142857143</c:v>
                </c:pt>
                <c:pt idx="91">
                  <c:v>15</c:v>
                </c:pt>
                <c:pt idx="92">
                  <c:v>15.142857142857</c:v>
                </c:pt>
                <c:pt idx="93">
                  <c:v>15.285714285714</c:v>
                </c:pt>
                <c:pt idx="94">
                  <c:v>15.428571428570999</c:v>
                </c:pt>
                <c:pt idx="95">
                  <c:v>15.571428571429001</c:v>
                </c:pt>
                <c:pt idx="96">
                  <c:v>15.714285714286</c:v>
                </c:pt>
                <c:pt idx="97">
                  <c:v>15.857142857143</c:v>
                </c:pt>
                <c:pt idx="98">
                  <c:v>16</c:v>
                </c:pt>
              </c:numCache>
            </c:numRef>
          </c:xVal>
          <c:yVal>
            <c:numRef>
              <c:f>'IP3'!$J$5:$J$103</c:f>
              <c:numCache>
                <c:formatCode>General</c:formatCode>
                <c:ptCount val="99"/>
                <c:pt idx="0">
                  <c:v>3.4201714999999999</c:v>
                </c:pt>
                <c:pt idx="1">
                  <c:v>5.7211927999999999</c:v>
                </c:pt>
                <c:pt idx="2">
                  <c:v>9.1056843000000001</c:v>
                </c:pt>
                <c:pt idx="3">
                  <c:v>12.905464</c:v>
                </c:pt>
                <c:pt idx="4">
                  <c:v>14.504196</c:v>
                </c:pt>
                <c:pt idx="5">
                  <c:v>13.868396000000001</c:v>
                </c:pt>
                <c:pt idx="6">
                  <c:v>11.737276</c:v>
                </c:pt>
                <c:pt idx="7">
                  <c:v>10.780753000000001</c:v>
                </c:pt>
                <c:pt idx="8">
                  <c:v>11.245599</c:v>
                </c:pt>
                <c:pt idx="9">
                  <c:v>12.462823999999999</c:v>
                </c:pt>
                <c:pt idx="10">
                  <c:v>13.385923999999999</c:v>
                </c:pt>
                <c:pt idx="11">
                  <c:v>14.402132</c:v>
                </c:pt>
                <c:pt idx="12">
                  <c:v>14.863856</c:v>
                </c:pt>
                <c:pt idx="13">
                  <c:v>15.470056</c:v>
                </c:pt>
                <c:pt idx="14">
                  <c:v>15.747477</c:v>
                </c:pt>
                <c:pt idx="15">
                  <c:v>16.583514999999998</c:v>
                </c:pt>
                <c:pt idx="16">
                  <c:v>17.139057000000001</c:v>
                </c:pt>
                <c:pt idx="17">
                  <c:v>18.100842</c:v>
                </c:pt>
                <c:pt idx="18">
                  <c:v>18.367407</c:v>
                </c:pt>
                <c:pt idx="19">
                  <c:v>18.771059000000001</c:v>
                </c:pt>
                <c:pt idx="20">
                  <c:v>18.706904999999999</c:v>
                </c:pt>
                <c:pt idx="21">
                  <c:v>19.547398000000001</c:v>
                </c:pt>
                <c:pt idx="22">
                  <c:v>20.296154000000001</c:v>
                </c:pt>
                <c:pt idx="23">
                  <c:v>20.996082000000001</c:v>
                </c:pt>
                <c:pt idx="24">
                  <c:v>20.849008999999999</c:v>
                </c:pt>
                <c:pt idx="25">
                  <c:v>20.332117</c:v>
                </c:pt>
                <c:pt idx="26">
                  <c:v>19.617628</c:v>
                </c:pt>
                <c:pt idx="27">
                  <c:v>19.061969999999999</c:v>
                </c:pt>
                <c:pt idx="28">
                  <c:v>18.761944</c:v>
                </c:pt>
                <c:pt idx="29">
                  <c:v>18.973862</c:v>
                </c:pt>
                <c:pt idx="30">
                  <c:v>19.360976999999998</c:v>
                </c:pt>
                <c:pt idx="31">
                  <c:v>19.985963999999999</c:v>
                </c:pt>
                <c:pt idx="32">
                  <c:v>20.325367</c:v>
                </c:pt>
                <c:pt idx="33">
                  <c:v>20.390599999999999</c:v>
                </c:pt>
                <c:pt idx="34">
                  <c:v>20.040237000000001</c:v>
                </c:pt>
                <c:pt idx="35">
                  <c:v>19.496037000000001</c:v>
                </c:pt>
                <c:pt idx="36">
                  <c:v>19.145330000000001</c:v>
                </c:pt>
                <c:pt idx="37">
                  <c:v>19.209620999999999</c:v>
                </c:pt>
                <c:pt idx="38">
                  <c:v>20.066804999999999</c:v>
                </c:pt>
                <c:pt idx="39">
                  <c:v>21.174869999999999</c:v>
                </c:pt>
                <c:pt idx="40">
                  <c:v>21.653735999999999</c:v>
                </c:pt>
                <c:pt idx="41">
                  <c:v>21.590112999999999</c:v>
                </c:pt>
                <c:pt idx="42">
                  <c:v>21.086265999999998</c:v>
                </c:pt>
                <c:pt idx="43">
                  <c:v>20.769178</c:v>
                </c:pt>
                <c:pt idx="44">
                  <c:v>20.602646</c:v>
                </c:pt>
                <c:pt idx="45">
                  <c:v>20.222218999999999</c:v>
                </c:pt>
                <c:pt idx="46">
                  <c:v>20.434688999999999</c:v>
                </c:pt>
                <c:pt idx="47">
                  <c:v>20.860769000000001</c:v>
                </c:pt>
                <c:pt idx="48">
                  <c:v>21.521763</c:v>
                </c:pt>
                <c:pt idx="49">
                  <c:v>21.594394999999999</c:v>
                </c:pt>
                <c:pt idx="50">
                  <c:v>21.380392000000001</c:v>
                </c:pt>
                <c:pt idx="51">
                  <c:v>21.226223000000001</c:v>
                </c:pt>
                <c:pt idx="52">
                  <c:v>21.009249000000001</c:v>
                </c:pt>
                <c:pt idx="53">
                  <c:v>20.582547999999999</c:v>
                </c:pt>
                <c:pt idx="54">
                  <c:v>20.000793000000002</c:v>
                </c:pt>
                <c:pt idx="55">
                  <c:v>19.704295999999999</c:v>
                </c:pt>
                <c:pt idx="56">
                  <c:v>19.353221999999999</c:v>
                </c:pt>
                <c:pt idx="57">
                  <c:v>19.277305999999999</c:v>
                </c:pt>
                <c:pt idx="58">
                  <c:v>19.420148999999999</c:v>
                </c:pt>
                <c:pt idx="59">
                  <c:v>20.113909</c:v>
                </c:pt>
                <c:pt idx="60">
                  <c:v>21.111273000000001</c:v>
                </c:pt>
                <c:pt idx="61">
                  <c:v>22.046789</c:v>
                </c:pt>
                <c:pt idx="62">
                  <c:v>22.541053999999999</c:v>
                </c:pt>
                <c:pt idx="63">
                  <c:v>22.697610999999998</c:v>
                </c:pt>
                <c:pt idx="64">
                  <c:v>22.367228999999998</c:v>
                </c:pt>
                <c:pt idx="65">
                  <c:v>22.081113999999999</c:v>
                </c:pt>
                <c:pt idx="66">
                  <c:v>22.085391999999999</c:v>
                </c:pt>
                <c:pt idx="67">
                  <c:v>22.182697000000001</c:v>
                </c:pt>
                <c:pt idx="68">
                  <c:v>22.544177999999999</c:v>
                </c:pt>
                <c:pt idx="69">
                  <c:v>22.594028000000002</c:v>
                </c:pt>
                <c:pt idx="70">
                  <c:v>23.227537000000002</c:v>
                </c:pt>
                <c:pt idx="71">
                  <c:v>24.207830000000001</c:v>
                </c:pt>
                <c:pt idx="72">
                  <c:v>24.357116999999999</c:v>
                </c:pt>
                <c:pt idx="73">
                  <c:v>24.138017999999999</c:v>
                </c:pt>
                <c:pt idx="74">
                  <c:v>23.788713000000001</c:v>
                </c:pt>
                <c:pt idx="75">
                  <c:v>24.523651000000001</c:v>
                </c:pt>
                <c:pt idx="76">
                  <c:v>24.835364999999999</c:v>
                </c:pt>
                <c:pt idx="77">
                  <c:v>24.587122000000001</c:v>
                </c:pt>
                <c:pt idx="78">
                  <c:v>24.184118000000002</c:v>
                </c:pt>
                <c:pt idx="79">
                  <c:v>24.004152000000001</c:v>
                </c:pt>
                <c:pt idx="80">
                  <c:v>24.135124000000001</c:v>
                </c:pt>
                <c:pt idx="81">
                  <c:v>24.274652</c:v>
                </c:pt>
                <c:pt idx="82">
                  <c:v>24.578351999999999</c:v>
                </c:pt>
                <c:pt idx="83">
                  <c:v>24.690697</c:v>
                </c:pt>
                <c:pt idx="84">
                  <c:v>24.912275000000001</c:v>
                </c:pt>
                <c:pt idx="85">
                  <c:v>24.972698000000001</c:v>
                </c:pt>
                <c:pt idx="86">
                  <c:v>25.252296000000001</c:v>
                </c:pt>
                <c:pt idx="87">
                  <c:v>25.293301</c:v>
                </c:pt>
                <c:pt idx="88">
                  <c:v>25.399201999999999</c:v>
                </c:pt>
                <c:pt idx="89">
                  <c:v>24.678114000000001</c:v>
                </c:pt>
                <c:pt idx="90">
                  <c:v>23.495795999999999</c:v>
                </c:pt>
                <c:pt idx="91">
                  <c:v>22.063444</c:v>
                </c:pt>
                <c:pt idx="92">
                  <c:v>20.632491999999999</c:v>
                </c:pt>
                <c:pt idx="93">
                  <c:v>19.460943</c:v>
                </c:pt>
                <c:pt idx="94">
                  <c:v>18.593588</c:v>
                </c:pt>
                <c:pt idx="95">
                  <c:v>17.765395999999999</c:v>
                </c:pt>
                <c:pt idx="96">
                  <c:v>15.45332</c:v>
                </c:pt>
                <c:pt idx="97">
                  <c:v>12.13308</c:v>
                </c:pt>
                <c:pt idx="98">
                  <c:v>9.3629856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DA-48F5-BFF9-8B5962EAC0B3}"/>
            </c:ext>
          </c:extLst>
        </c:ser>
        <c:ser>
          <c:idx val="1"/>
          <c:order val="1"/>
          <c:tx>
            <c:strRef>
              <c:f>'IP3'!$M$2</c:f>
              <c:strCache>
                <c:ptCount val="1"/>
                <c:pt idx="0">
                  <c:v>+13dBm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'IP3'!$L$5:$L$103</c:f>
              <c:numCache>
                <c:formatCode>General</c:formatCode>
                <c:ptCount val="99"/>
                <c:pt idx="0">
                  <c:v>2</c:v>
                </c:pt>
                <c:pt idx="1">
                  <c:v>2.1428571428571002</c:v>
                </c:pt>
                <c:pt idx="2">
                  <c:v>2.2857142857143002</c:v>
                </c:pt>
                <c:pt idx="3">
                  <c:v>2.4285714285714</c:v>
                </c:pt>
                <c:pt idx="4">
                  <c:v>2.5714285714286</c:v>
                </c:pt>
                <c:pt idx="5">
                  <c:v>2.7142857142856998</c:v>
                </c:pt>
                <c:pt idx="6">
                  <c:v>2.8571428571428998</c:v>
                </c:pt>
                <c:pt idx="7">
                  <c:v>3</c:v>
                </c:pt>
                <c:pt idx="8">
                  <c:v>3.1428571428571002</c:v>
                </c:pt>
                <c:pt idx="9">
                  <c:v>3.2857142857143002</c:v>
                </c:pt>
                <c:pt idx="10">
                  <c:v>3.4285714285714</c:v>
                </c:pt>
                <c:pt idx="11">
                  <c:v>3.5714285714286</c:v>
                </c:pt>
                <c:pt idx="12">
                  <c:v>3.7142857142856998</c:v>
                </c:pt>
                <c:pt idx="13">
                  <c:v>3.8571428571428998</c:v>
                </c:pt>
                <c:pt idx="14">
                  <c:v>4</c:v>
                </c:pt>
                <c:pt idx="15">
                  <c:v>4.1428571428570997</c:v>
                </c:pt>
                <c:pt idx="16">
                  <c:v>4.2857142857142998</c:v>
                </c:pt>
                <c:pt idx="17">
                  <c:v>4.4285714285713995</c:v>
                </c:pt>
                <c:pt idx="18">
                  <c:v>4.5714285714286005</c:v>
                </c:pt>
                <c:pt idx="19">
                  <c:v>4.7142857142857002</c:v>
                </c:pt>
                <c:pt idx="20">
                  <c:v>4.8571428571429003</c:v>
                </c:pt>
                <c:pt idx="21">
                  <c:v>5</c:v>
                </c:pt>
                <c:pt idx="22">
                  <c:v>5.1428571428570997</c:v>
                </c:pt>
                <c:pt idx="23">
                  <c:v>5.2857142857142998</c:v>
                </c:pt>
                <c:pt idx="24">
                  <c:v>5.4285714285713995</c:v>
                </c:pt>
                <c:pt idx="25">
                  <c:v>5.5714285714286005</c:v>
                </c:pt>
                <c:pt idx="26">
                  <c:v>5.7142857142857002</c:v>
                </c:pt>
                <c:pt idx="27">
                  <c:v>5.8571428571429003</c:v>
                </c:pt>
                <c:pt idx="28">
                  <c:v>6</c:v>
                </c:pt>
                <c:pt idx="29">
                  <c:v>6.1428571428570997</c:v>
                </c:pt>
                <c:pt idx="30">
                  <c:v>6.2857142857142998</c:v>
                </c:pt>
                <c:pt idx="31">
                  <c:v>6.4285714285713995</c:v>
                </c:pt>
                <c:pt idx="32">
                  <c:v>6.5714285714286005</c:v>
                </c:pt>
                <c:pt idx="33">
                  <c:v>6.7142857142857002</c:v>
                </c:pt>
                <c:pt idx="34">
                  <c:v>6.8571428571429003</c:v>
                </c:pt>
                <c:pt idx="35">
                  <c:v>7</c:v>
                </c:pt>
                <c:pt idx="36">
                  <c:v>7.1428571428570997</c:v>
                </c:pt>
                <c:pt idx="37">
                  <c:v>7.2857142857142998</c:v>
                </c:pt>
                <c:pt idx="38">
                  <c:v>7.4285714285713995</c:v>
                </c:pt>
                <c:pt idx="39">
                  <c:v>7.5714285714286005</c:v>
                </c:pt>
                <c:pt idx="40">
                  <c:v>7.7142857142857002</c:v>
                </c:pt>
                <c:pt idx="41">
                  <c:v>7.8571428571429003</c:v>
                </c:pt>
                <c:pt idx="42">
                  <c:v>8</c:v>
                </c:pt>
                <c:pt idx="43">
                  <c:v>8.1428571428570997</c:v>
                </c:pt>
                <c:pt idx="44">
                  <c:v>8.2857142857143007</c:v>
                </c:pt>
                <c:pt idx="45">
                  <c:v>8.4285714285714004</c:v>
                </c:pt>
                <c:pt idx="46">
                  <c:v>8.5714285714285996</c:v>
                </c:pt>
                <c:pt idx="47">
                  <c:v>8.7142857142856993</c:v>
                </c:pt>
                <c:pt idx="48">
                  <c:v>8.8571428571429003</c:v>
                </c:pt>
                <c:pt idx="49">
                  <c:v>9</c:v>
                </c:pt>
                <c:pt idx="50">
                  <c:v>9.1428571428570997</c:v>
                </c:pt>
                <c:pt idx="51">
                  <c:v>9.2857142857143007</c:v>
                </c:pt>
                <c:pt idx="52">
                  <c:v>9.4285714285714004</c:v>
                </c:pt>
                <c:pt idx="53">
                  <c:v>9.5714285714285996</c:v>
                </c:pt>
                <c:pt idx="54">
                  <c:v>9.7142857142856993</c:v>
                </c:pt>
                <c:pt idx="55">
                  <c:v>9.8571428571429003</c:v>
                </c:pt>
                <c:pt idx="56">
                  <c:v>10</c:v>
                </c:pt>
                <c:pt idx="57">
                  <c:v>10.142857142857</c:v>
                </c:pt>
                <c:pt idx="58">
                  <c:v>10.285714285714</c:v>
                </c:pt>
                <c:pt idx="59">
                  <c:v>10.428571428570999</c:v>
                </c:pt>
                <c:pt idx="60">
                  <c:v>10.571428571429001</c:v>
                </c:pt>
                <c:pt idx="61">
                  <c:v>10.714285714286</c:v>
                </c:pt>
                <c:pt idx="62">
                  <c:v>10.857142857143</c:v>
                </c:pt>
                <c:pt idx="63">
                  <c:v>11</c:v>
                </c:pt>
                <c:pt idx="64">
                  <c:v>11.142857142857</c:v>
                </c:pt>
                <c:pt idx="65">
                  <c:v>11.285714285714</c:v>
                </c:pt>
                <c:pt idx="66">
                  <c:v>11.428571428570999</c:v>
                </c:pt>
                <c:pt idx="67">
                  <c:v>11.571428571429001</c:v>
                </c:pt>
                <c:pt idx="68">
                  <c:v>11.714285714286</c:v>
                </c:pt>
                <c:pt idx="69">
                  <c:v>11.857142857143</c:v>
                </c:pt>
                <c:pt idx="70">
                  <c:v>12</c:v>
                </c:pt>
                <c:pt idx="71">
                  <c:v>12.142857142857</c:v>
                </c:pt>
                <c:pt idx="72">
                  <c:v>12.285714285714</c:v>
                </c:pt>
                <c:pt idx="73">
                  <c:v>12.428571428570999</c:v>
                </c:pt>
                <c:pt idx="74">
                  <c:v>12.571428571429001</c:v>
                </c:pt>
                <c:pt idx="75">
                  <c:v>12.714285714286</c:v>
                </c:pt>
                <c:pt idx="76">
                  <c:v>12.857142857143</c:v>
                </c:pt>
                <c:pt idx="77">
                  <c:v>13</c:v>
                </c:pt>
                <c:pt idx="78">
                  <c:v>13.142857142857</c:v>
                </c:pt>
                <c:pt idx="79">
                  <c:v>13.285714285714</c:v>
                </c:pt>
                <c:pt idx="80">
                  <c:v>13.428571428570999</c:v>
                </c:pt>
                <c:pt idx="81">
                  <c:v>13.571428571429001</c:v>
                </c:pt>
                <c:pt idx="82">
                  <c:v>13.714285714286</c:v>
                </c:pt>
                <c:pt idx="83">
                  <c:v>13.857142857143</c:v>
                </c:pt>
                <c:pt idx="84">
                  <c:v>14</c:v>
                </c:pt>
                <c:pt idx="85">
                  <c:v>14.142857142857</c:v>
                </c:pt>
                <c:pt idx="86">
                  <c:v>14.285714285714</c:v>
                </c:pt>
                <c:pt idx="87">
                  <c:v>14.428571428570999</c:v>
                </c:pt>
                <c:pt idx="88">
                  <c:v>14.571428571429001</c:v>
                </c:pt>
                <c:pt idx="89">
                  <c:v>14.714285714286</c:v>
                </c:pt>
                <c:pt idx="90">
                  <c:v>14.857142857143</c:v>
                </c:pt>
                <c:pt idx="91">
                  <c:v>15</c:v>
                </c:pt>
                <c:pt idx="92">
                  <c:v>15.142857142857</c:v>
                </c:pt>
                <c:pt idx="93">
                  <c:v>15.285714285714</c:v>
                </c:pt>
                <c:pt idx="94">
                  <c:v>15.428571428570999</c:v>
                </c:pt>
                <c:pt idx="95">
                  <c:v>15.571428571429001</c:v>
                </c:pt>
                <c:pt idx="96">
                  <c:v>15.714285714286</c:v>
                </c:pt>
                <c:pt idx="97">
                  <c:v>15.857142857143</c:v>
                </c:pt>
                <c:pt idx="98">
                  <c:v>16</c:v>
                </c:pt>
              </c:numCache>
            </c:numRef>
          </c:xVal>
          <c:yVal>
            <c:numRef>
              <c:f>'IP3'!$M$5:$M$103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DA-48F5-BFF9-8B5962EAC0B3}"/>
            </c:ext>
          </c:extLst>
        </c:ser>
        <c:ser>
          <c:idx val="2"/>
          <c:order val="2"/>
          <c:tx>
            <c:strRef>
              <c:f>'IP3'!$P$2</c:f>
              <c:strCache>
                <c:ptCount val="1"/>
                <c:pt idx="0">
                  <c:v>+11dBm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'IP3'!$O$5:$O$103</c:f>
              <c:numCache>
                <c:formatCode>General</c:formatCode>
                <c:ptCount val="99"/>
                <c:pt idx="0">
                  <c:v>2</c:v>
                </c:pt>
                <c:pt idx="1">
                  <c:v>2.1428571428571002</c:v>
                </c:pt>
                <c:pt idx="2">
                  <c:v>2.2857142857143002</c:v>
                </c:pt>
                <c:pt idx="3">
                  <c:v>2.4285714285714</c:v>
                </c:pt>
                <c:pt idx="4">
                  <c:v>2.5714285714286</c:v>
                </c:pt>
                <c:pt idx="5">
                  <c:v>2.7142857142856998</c:v>
                </c:pt>
                <c:pt idx="6">
                  <c:v>2.8571428571428998</c:v>
                </c:pt>
                <c:pt idx="7">
                  <c:v>3</c:v>
                </c:pt>
                <c:pt idx="8">
                  <c:v>3.1428571428571002</c:v>
                </c:pt>
                <c:pt idx="9">
                  <c:v>3.2857142857143002</c:v>
                </c:pt>
                <c:pt idx="10">
                  <c:v>3.4285714285714</c:v>
                </c:pt>
                <c:pt idx="11">
                  <c:v>3.5714285714286</c:v>
                </c:pt>
                <c:pt idx="12">
                  <c:v>3.7142857142856998</c:v>
                </c:pt>
                <c:pt idx="13">
                  <c:v>3.8571428571428998</c:v>
                </c:pt>
                <c:pt idx="14">
                  <c:v>4</c:v>
                </c:pt>
                <c:pt idx="15">
                  <c:v>4.1428571428570997</c:v>
                </c:pt>
                <c:pt idx="16">
                  <c:v>4.2857142857142998</c:v>
                </c:pt>
                <c:pt idx="17">
                  <c:v>4.4285714285713995</c:v>
                </c:pt>
                <c:pt idx="18">
                  <c:v>4.5714285714286005</c:v>
                </c:pt>
                <c:pt idx="19">
                  <c:v>4.7142857142857002</c:v>
                </c:pt>
                <c:pt idx="20">
                  <c:v>4.8571428571429003</c:v>
                </c:pt>
                <c:pt idx="21">
                  <c:v>5</c:v>
                </c:pt>
                <c:pt idx="22">
                  <c:v>5.1428571428570997</c:v>
                </c:pt>
                <c:pt idx="23">
                  <c:v>5.2857142857142998</c:v>
                </c:pt>
                <c:pt idx="24">
                  <c:v>5.4285714285713995</c:v>
                </c:pt>
                <c:pt idx="25">
                  <c:v>5.5714285714286005</c:v>
                </c:pt>
                <c:pt idx="26">
                  <c:v>5.7142857142857002</c:v>
                </c:pt>
                <c:pt idx="27">
                  <c:v>5.8571428571429003</c:v>
                </c:pt>
                <c:pt idx="28">
                  <c:v>6</c:v>
                </c:pt>
                <c:pt idx="29">
                  <c:v>6.1428571428570997</c:v>
                </c:pt>
                <c:pt idx="30">
                  <c:v>6.2857142857142998</c:v>
                </c:pt>
                <c:pt idx="31">
                  <c:v>6.4285714285713995</c:v>
                </c:pt>
                <c:pt idx="32">
                  <c:v>6.5714285714286005</c:v>
                </c:pt>
                <c:pt idx="33">
                  <c:v>6.7142857142857002</c:v>
                </c:pt>
                <c:pt idx="34">
                  <c:v>6.8571428571429003</c:v>
                </c:pt>
                <c:pt idx="35">
                  <c:v>7</c:v>
                </c:pt>
                <c:pt idx="36">
                  <c:v>7.1428571428570997</c:v>
                </c:pt>
                <c:pt idx="37">
                  <c:v>7.2857142857142998</c:v>
                </c:pt>
                <c:pt idx="38">
                  <c:v>7.4285714285713995</c:v>
                </c:pt>
                <c:pt idx="39">
                  <c:v>7.5714285714286005</c:v>
                </c:pt>
                <c:pt idx="40">
                  <c:v>7.7142857142857002</c:v>
                </c:pt>
                <c:pt idx="41">
                  <c:v>7.8571428571429003</c:v>
                </c:pt>
                <c:pt idx="42">
                  <c:v>8</c:v>
                </c:pt>
                <c:pt idx="43">
                  <c:v>8.1428571428570997</c:v>
                </c:pt>
                <c:pt idx="44">
                  <c:v>8.2857142857143007</c:v>
                </c:pt>
                <c:pt idx="45">
                  <c:v>8.4285714285714004</c:v>
                </c:pt>
                <c:pt idx="46">
                  <c:v>8.5714285714285996</c:v>
                </c:pt>
                <c:pt idx="47">
                  <c:v>8.7142857142856993</c:v>
                </c:pt>
                <c:pt idx="48">
                  <c:v>8.8571428571429003</c:v>
                </c:pt>
                <c:pt idx="49">
                  <c:v>9</c:v>
                </c:pt>
                <c:pt idx="50">
                  <c:v>9.1428571428570997</c:v>
                </c:pt>
                <c:pt idx="51">
                  <c:v>9.2857142857143007</c:v>
                </c:pt>
                <c:pt idx="52">
                  <c:v>9.4285714285714004</c:v>
                </c:pt>
                <c:pt idx="53">
                  <c:v>9.5714285714285996</c:v>
                </c:pt>
                <c:pt idx="54">
                  <c:v>9.7142857142856993</c:v>
                </c:pt>
                <c:pt idx="55">
                  <c:v>9.8571428571429003</c:v>
                </c:pt>
                <c:pt idx="56">
                  <c:v>10</c:v>
                </c:pt>
                <c:pt idx="57">
                  <c:v>10.142857142857</c:v>
                </c:pt>
                <c:pt idx="58">
                  <c:v>10.285714285714</c:v>
                </c:pt>
                <c:pt idx="59">
                  <c:v>10.428571428570999</c:v>
                </c:pt>
                <c:pt idx="60">
                  <c:v>10.571428571429001</c:v>
                </c:pt>
                <c:pt idx="61">
                  <c:v>10.714285714286</c:v>
                </c:pt>
                <c:pt idx="62">
                  <c:v>10.857142857143</c:v>
                </c:pt>
                <c:pt idx="63">
                  <c:v>11</c:v>
                </c:pt>
                <c:pt idx="64">
                  <c:v>11.142857142857</c:v>
                </c:pt>
                <c:pt idx="65">
                  <c:v>11.285714285714</c:v>
                </c:pt>
                <c:pt idx="66">
                  <c:v>11.428571428570999</c:v>
                </c:pt>
                <c:pt idx="67">
                  <c:v>11.571428571429001</c:v>
                </c:pt>
                <c:pt idx="68">
                  <c:v>11.714285714286</c:v>
                </c:pt>
                <c:pt idx="69">
                  <c:v>11.857142857143</c:v>
                </c:pt>
                <c:pt idx="70">
                  <c:v>12</c:v>
                </c:pt>
                <c:pt idx="71">
                  <c:v>12.142857142857</c:v>
                </c:pt>
                <c:pt idx="72">
                  <c:v>12.285714285714</c:v>
                </c:pt>
                <c:pt idx="73">
                  <c:v>12.428571428570999</c:v>
                </c:pt>
                <c:pt idx="74">
                  <c:v>12.571428571429001</c:v>
                </c:pt>
                <c:pt idx="75">
                  <c:v>12.714285714286</c:v>
                </c:pt>
                <c:pt idx="76">
                  <c:v>12.857142857143</c:v>
                </c:pt>
                <c:pt idx="77">
                  <c:v>13</c:v>
                </c:pt>
                <c:pt idx="78">
                  <c:v>13.142857142857</c:v>
                </c:pt>
                <c:pt idx="79">
                  <c:v>13.285714285714</c:v>
                </c:pt>
                <c:pt idx="80">
                  <c:v>13.428571428570999</c:v>
                </c:pt>
                <c:pt idx="81">
                  <c:v>13.571428571429001</c:v>
                </c:pt>
                <c:pt idx="82">
                  <c:v>13.714285714286</c:v>
                </c:pt>
                <c:pt idx="83">
                  <c:v>13.857142857143</c:v>
                </c:pt>
                <c:pt idx="84">
                  <c:v>14</c:v>
                </c:pt>
                <c:pt idx="85">
                  <c:v>14.142857142857</c:v>
                </c:pt>
                <c:pt idx="86">
                  <c:v>14.285714285714</c:v>
                </c:pt>
                <c:pt idx="87">
                  <c:v>14.428571428570999</c:v>
                </c:pt>
                <c:pt idx="88">
                  <c:v>14.571428571429001</c:v>
                </c:pt>
                <c:pt idx="89">
                  <c:v>14.714285714286</c:v>
                </c:pt>
                <c:pt idx="90">
                  <c:v>14.857142857143</c:v>
                </c:pt>
                <c:pt idx="91">
                  <c:v>15</c:v>
                </c:pt>
                <c:pt idx="92">
                  <c:v>15.142857142857</c:v>
                </c:pt>
                <c:pt idx="93">
                  <c:v>15.285714285714</c:v>
                </c:pt>
                <c:pt idx="94">
                  <c:v>15.428571428570999</c:v>
                </c:pt>
                <c:pt idx="95">
                  <c:v>15.571428571429001</c:v>
                </c:pt>
                <c:pt idx="96">
                  <c:v>15.714285714286</c:v>
                </c:pt>
                <c:pt idx="97">
                  <c:v>15.857142857143</c:v>
                </c:pt>
                <c:pt idx="98">
                  <c:v>16</c:v>
                </c:pt>
              </c:numCache>
            </c:numRef>
          </c:xVal>
          <c:yVal>
            <c:numRef>
              <c:f>'IP3'!$P$5:$P$103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DA-48F5-BFF9-8B5962EAC0B3}"/>
            </c:ext>
          </c:extLst>
        </c:ser>
        <c:ser>
          <c:idx val="3"/>
          <c:order val="3"/>
          <c:tx>
            <c:strRef>
              <c:f>'IP3'!$S$2</c:f>
              <c:strCache>
                <c:ptCount val="1"/>
                <c:pt idx="0">
                  <c:v>+9dBm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'IP3'!$R$5:$R$103</c:f>
              <c:numCache>
                <c:formatCode>General</c:formatCode>
                <c:ptCount val="99"/>
                <c:pt idx="0">
                  <c:v>2</c:v>
                </c:pt>
                <c:pt idx="1">
                  <c:v>2.1428571428571002</c:v>
                </c:pt>
                <c:pt idx="2">
                  <c:v>2.2857142857143002</c:v>
                </c:pt>
                <c:pt idx="3">
                  <c:v>2.4285714285714</c:v>
                </c:pt>
                <c:pt idx="4">
                  <c:v>2.5714285714286</c:v>
                </c:pt>
                <c:pt idx="5">
                  <c:v>2.7142857142856998</c:v>
                </c:pt>
                <c:pt idx="6">
                  <c:v>2.8571428571428998</c:v>
                </c:pt>
                <c:pt idx="7">
                  <c:v>3</c:v>
                </c:pt>
                <c:pt idx="8">
                  <c:v>3.1428571428571002</c:v>
                </c:pt>
                <c:pt idx="9">
                  <c:v>3.2857142857143002</c:v>
                </c:pt>
                <c:pt idx="10">
                  <c:v>3.4285714285714</c:v>
                </c:pt>
                <c:pt idx="11">
                  <c:v>3.5714285714286</c:v>
                </c:pt>
                <c:pt idx="12">
                  <c:v>3.7142857142856998</c:v>
                </c:pt>
                <c:pt idx="13">
                  <c:v>3.8571428571428998</c:v>
                </c:pt>
                <c:pt idx="14">
                  <c:v>4</c:v>
                </c:pt>
                <c:pt idx="15">
                  <c:v>4.1428571428570997</c:v>
                </c:pt>
                <c:pt idx="16">
                  <c:v>4.2857142857142998</c:v>
                </c:pt>
                <c:pt idx="17">
                  <c:v>4.4285714285713995</c:v>
                </c:pt>
                <c:pt idx="18">
                  <c:v>4.5714285714286005</c:v>
                </c:pt>
                <c:pt idx="19">
                  <c:v>4.7142857142857002</c:v>
                </c:pt>
                <c:pt idx="20">
                  <c:v>4.8571428571429003</c:v>
                </c:pt>
                <c:pt idx="21">
                  <c:v>5</c:v>
                </c:pt>
                <c:pt idx="22">
                  <c:v>5.1428571428570997</c:v>
                </c:pt>
                <c:pt idx="23">
                  <c:v>5.2857142857142998</c:v>
                </c:pt>
                <c:pt idx="24">
                  <c:v>5.4285714285713995</c:v>
                </c:pt>
                <c:pt idx="25">
                  <c:v>5.5714285714286005</c:v>
                </c:pt>
                <c:pt idx="26">
                  <c:v>5.7142857142857002</c:v>
                </c:pt>
                <c:pt idx="27">
                  <c:v>5.8571428571429003</c:v>
                </c:pt>
                <c:pt idx="28">
                  <c:v>6</c:v>
                </c:pt>
                <c:pt idx="29">
                  <c:v>6.1428571428570997</c:v>
                </c:pt>
                <c:pt idx="30">
                  <c:v>6.2857142857142998</c:v>
                </c:pt>
                <c:pt idx="31">
                  <c:v>6.4285714285713995</c:v>
                </c:pt>
                <c:pt idx="32">
                  <c:v>6.5714285714286005</c:v>
                </c:pt>
                <c:pt idx="33">
                  <c:v>6.7142857142857002</c:v>
                </c:pt>
                <c:pt idx="34">
                  <c:v>6.8571428571429003</c:v>
                </c:pt>
                <c:pt idx="35">
                  <c:v>7</c:v>
                </c:pt>
                <c:pt idx="36">
                  <c:v>7.1428571428570997</c:v>
                </c:pt>
                <c:pt idx="37">
                  <c:v>7.2857142857142998</c:v>
                </c:pt>
                <c:pt idx="38">
                  <c:v>7.4285714285713995</c:v>
                </c:pt>
                <c:pt idx="39">
                  <c:v>7.5714285714286005</c:v>
                </c:pt>
                <c:pt idx="40">
                  <c:v>7.7142857142857002</c:v>
                </c:pt>
                <c:pt idx="41">
                  <c:v>7.8571428571429003</c:v>
                </c:pt>
                <c:pt idx="42">
                  <c:v>8</c:v>
                </c:pt>
                <c:pt idx="43">
                  <c:v>8.1428571428570997</c:v>
                </c:pt>
                <c:pt idx="44">
                  <c:v>8.2857142857143007</c:v>
                </c:pt>
                <c:pt idx="45">
                  <c:v>8.4285714285714004</c:v>
                </c:pt>
                <c:pt idx="46">
                  <c:v>8.5714285714285996</c:v>
                </c:pt>
                <c:pt idx="47">
                  <c:v>8.7142857142856993</c:v>
                </c:pt>
                <c:pt idx="48">
                  <c:v>8.8571428571429003</c:v>
                </c:pt>
                <c:pt idx="49">
                  <c:v>9</c:v>
                </c:pt>
                <c:pt idx="50">
                  <c:v>9.1428571428570997</c:v>
                </c:pt>
                <c:pt idx="51">
                  <c:v>9.2857142857143007</c:v>
                </c:pt>
                <c:pt idx="52">
                  <c:v>9.4285714285714004</c:v>
                </c:pt>
                <c:pt idx="53">
                  <c:v>9.5714285714285996</c:v>
                </c:pt>
                <c:pt idx="54">
                  <c:v>9.7142857142856993</c:v>
                </c:pt>
                <c:pt idx="55">
                  <c:v>9.8571428571429003</c:v>
                </c:pt>
                <c:pt idx="56">
                  <c:v>10</c:v>
                </c:pt>
                <c:pt idx="57">
                  <c:v>10.142857142857</c:v>
                </c:pt>
                <c:pt idx="58">
                  <c:v>10.285714285714</c:v>
                </c:pt>
                <c:pt idx="59">
                  <c:v>10.428571428570999</c:v>
                </c:pt>
                <c:pt idx="60">
                  <c:v>10.571428571429001</c:v>
                </c:pt>
                <c:pt idx="61">
                  <c:v>10.714285714286</c:v>
                </c:pt>
                <c:pt idx="62">
                  <c:v>10.857142857143</c:v>
                </c:pt>
                <c:pt idx="63">
                  <c:v>11</c:v>
                </c:pt>
                <c:pt idx="64">
                  <c:v>11.142857142857</c:v>
                </c:pt>
                <c:pt idx="65">
                  <c:v>11.285714285714</c:v>
                </c:pt>
                <c:pt idx="66">
                  <c:v>11.428571428570999</c:v>
                </c:pt>
                <c:pt idx="67">
                  <c:v>11.571428571429001</c:v>
                </c:pt>
                <c:pt idx="68">
                  <c:v>11.714285714286</c:v>
                </c:pt>
                <c:pt idx="69">
                  <c:v>11.857142857143</c:v>
                </c:pt>
                <c:pt idx="70">
                  <c:v>12</c:v>
                </c:pt>
                <c:pt idx="71">
                  <c:v>12.142857142857</c:v>
                </c:pt>
                <c:pt idx="72">
                  <c:v>12.285714285714</c:v>
                </c:pt>
                <c:pt idx="73">
                  <c:v>12.428571428570999</c:v>
                </c:pt>
                <c:pt idx="74">
                  <c:v>12.571428571429001</c:v>
                </c:pt>
                <c:pt idx="75">
                  <c:v>12.714285714286</c:v>
                </c:pt>
                <c:pt idx="76">
                  <c:v>12.857142857143</c:v>
                </c:pt>
                <c:pt idx="77">
                  <c:v>13</c:v>
                </c:pt>
                <c:pt idx="78">
                  <c:v>13.142857142857</c:v>
                </c:pt>
                <c:pt idx="79">
                  <c:v>13.285714285714</c:v>
                </c:pt>
                <c:pt idx="80">
                  <c:v>13.428571428570999</c:v>
                </c:pt>
                <c:pt idx="81">
                  <c:v>13.571428571429001</c:v>
                </c:pt>
                <c:pt idx="82">
                  <c:v>13.714285714286</c:v>
                </c:pt>
                <c:pt idx="83">
                  <c:v>13.857142857143</c:v>
                </c:pt>
                <c:pt idx="84">
                  <c:v>14</c:v>
                </c:pt>
                <c:pt idx="85">
                  <c:v>14.142857142857</c:v>
                </c:pt>
                <c:pt idx="86">
                  <c:v>14.285714285714</c:v>
                </c:pt>
                <c:pt idx="87">
                  <c:v>14.428571428570999</c:v>
                </c:pt>
                <c:pt idx="88">
                  <c:v>14.571428571429001</c:v>
                </c:pt>
                <c:pt idx="89">
                  <c:v>14.714285714286</c:v>
                </c:pt>
                <c:pt idx="90">
                  <c:v>14.857142857143</c:v>
                </c:pt>
                <c:pt idx="91">
                  <c:v>15</c:v>
                </c:pt>
                <c:pt idx="92">
                  <c:v>15.142857142857</c:v>
                </c:pt>
                <c:pt idx="93">
                  <c:v>15.285714285714</c:v>
                </c:pt>
                <c:pt idx="94">
                  <c:v>15.428571428570999</c:v>
                </c:pt>
                <c:pt idx="95">
                  <c:v>15.571428571429001</c:v>
                </c:pt>
                <c:pt idx="96">
                  <c:v>15.714285714286</c:v>
                </c:pt>
                <c:pt idx="97">
                  <c:v>15.857142857143</c:v>
                </c:pt>
                <c:pt idx="98">
                  <c:v>16</c:v>
                </c:pt>
              </c:numCache>
            </c:numRef>
          </c:xVal>
          <c:yVal>
            <c:numRef>
              <c:f>'IP3'!$S$5:$S$103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DA-48F5-BFF9-8B5962EAC0B3}"/>
            </c:ext>
          </c:extLst>
        </c:ser>
        <c:ser>
          <c:idx val="4"/>
          <c:order val="4"/>
          <c:tx>
            <c:strRef>
              <c:f>'IP3'!$V$2</c:f>
              <c:strCache>
                <c:ptCount val="1"/>
                <c:pt idx="0">
                  <c:v>+7dBm</c:v>
                </c:pt>
              </c:strCache>
              <c:extLst xmlns:c15="http://schemas.microsoft.com/office/drawing/2012/chart"/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'IP3'!$U$5:$U$103</c:f>
              <c:numCache>
                <c:formatCode>General</c:formatCode>
                <c:ptCount val="99"/>
                <c:pt idx="0">
                  <c:v>2</c:v>
                </c:pt>
                <c:pt idx="1">
                  <c:v>2.1428571428571002</c:v>
                </c:pt>
                <c:pt idx="2">
                  <c:v>2.2857142857143002</c:v>
                </c:pt>
                <c:pt idx="3">
                  <c:v>2.4285714285714</c:v>
                </c:pt>
                <c:pt idx="4">
                  <c:v>2.5714285714286</c:v>
                </c:pt>
                <c:pt idx="5">
                  <c:v>2.7142857142856998</c:v>
                </c:pt>
                <c:pt idx="6">
                  <c:v>2.8571428571428998</c:v>
                </c:pt>
                <c:pt idx="7">
                  <c:v>3</c:v>
                </c:pt>
                <c:pt idx="8">
                  <c:v>3.1428571428571002</c:v>
                </c:pt>
                <c:pt idx="9">
                  <c:v>3.2857142857143002</c:v>
                </c:pt>
                <c:pt idx="10">
                  <c:v>3.4285714285714</c:v>
                </c:pt>
                <c:pt idx="11">
                  <c:v>3.5714285714286</c:v>
                </c:pt>
                <c:pt idx="12">
                  <c:v>3.7142857142856998</c:v>
                </c:pt>
                <c:pt idx="13">
                  <c:v>3.8571428571428998</c:v>
                </c:pt>
                <c:pt idx="14">
                  <c:v>4</c:v>
                </c:pt>
                <c:pt idx="15">
                  <c:v>4.1428571428570997</c:v>
                </c:pt>
                <c:pt idx="16">
                  <c:v>4.2857142857142998</c:v>
                </c:pt>
                <c:pt idx="17">
                  <c:v>4.4285714285713995</c:v>
                </c:pt>
                <c:pt idx="18">
                  <c:v>4.5714285714286005</c:v>
                </c:pt>
                <c:pt idx="19">
                  <c:v>4.7142857142857002</c:v>
                </c:pt>
                <c:pt idx="20">
                  <c:v>4.8571428571429003</c:v>
                </c:pt>
                <c:pt idx="21">
                  <c:v>5</c:v>
                </c:pt>
                <c:pt idx="22">
                  <c:v>5.1428571428570997</c:v>
                </c:pt>
                <c:pt idx="23">
                  <c:v>5.2857142857142998</c:v>
                </c:pt>
                <c:pt idx="24">
                  <c:v>5.4285714285713995</c:v>
                </c:pt>
                <c:pt idx="25">
                  <c:v>5.5714285714286005</c:v>
                </c:pt>
                <c:pt idx="26">
                  <c:v>5.7142857142857002</c:v>
                </c:pt>
                <c:pt idx="27">
                  <c:v>5.8571428571429003</c:v>
                </c:pt>
                <c:pt idx="28">
                  <c:v>6</c:v>
                </c:pt>
                <c:pt idx="29">
                  <c:v>6.1428571428570997</c:v>
                </c:pt>
                <c:pt idx="30">
                  <c:v>6.2857142857142998</c:v>
                </c:pt>
                <c:pt idx="31">
                  <c:v>6.4285714285713995</c:v>
                </c:pt>
                <c:pt idx="32">
                  <c:v>6.5714285714286005</c:v>
                </c:pt>
                <c:pt idx="33">
                  <c:v>6.7142857142857002</c:v>
                </c:pt>
                <c:pt idx="34">
                  <c:v>6.8571428571429003</c:v>
                </c:pt>
                <c:pt idx="35">
                  <c:v>7</c:v>
                </c:pt>
                <c:pt idx="36">
                  <c:v>7.1428571428570997</c:v>
                </c:pt>
                <c:pt idx="37">
                  <c:v>7.2857142857142998</c:v>
                </c:pt>
                <c:pt idx="38">
                  <c:v>7.4285714285713995</c:v>
                </c:pt>
                <c:pt idx="39">
                  <c:v>7.5714285714286005</c:v>
                </c:pt>
                <c:pt idx="40">
                  <c:v>7.7142857142857002</c:v>
                </c:pt>
                <c:pt idx="41">
                  <c:v>7.8571428571429003</c:v>
                </c:pt>
                <c:pt idx="42">
                  <c:v>8</c:v>
                </c:pt>
                <c:pt idx="43">
                  <c:v>8.1428571428570997</c:v>
                </c:pt>
                <c:pt idx="44">
                  <c:v>8.2857142857143007</c:v>
                </c:pt>
                <c:pt idx="45">
                  <c:v>8.4285714285714004</c:v>
                </c:pt>
                <c:pt idx="46">
                  <c:v>8.5714285714285996</c:v>
                </c:pt>
                <c:pt idx="47">
                  <c:v>8.7142857142856993</c:v>
                </c:pt>
                <c:pt idx="48">
                  <c:v>8.8571428571429003</c:v>
                </c:pt>
                <c:pt idx="49">
                  <c:v>9</c:v>
                </c:pt>
                <c:pt idx="50">
                  <c:v>9.1428571428570997</c:v>
                </c:pt>
                <c:pt idx="51">
                  <c:v>9.2857142857143007</c:v>
                </c:pt>
                <c:pt idx="52">
                  <c:v>9.4285714285714004</c:v>
                </c:pt>
                <c:pt idx="53">
                  <c:v>9.5714285714285996</c:v>
                </c:pt>
                <c:pt idx="54">
                  <c:v>9.7142857142856993</c:v>
                </c:pt>
                <c:pt idx="55">
                  <c:v>9.8571428571429003</c:v>
                </c:pt>
                <c:pt idx="56">
                  <c:v>10</c:v>
                </c:pt>
                <c:pt idx="57">
                  <c:v>10.142857142857</c:v>
                </c:pt>
                <c:pt idx="58">
                  <c:v>10.285714285714</c:v>
                </c:pt>
                <c:pt idx="59">
                  <c:v>10.428571428570999</c:v>
                </c:pt>
                <c:pt idx="60">
                  <c:v>10.571428571429001</c:v>
                </c:pt>
                <c:pt idx="61">
                  <c:v>10.714285714286</c:v>
                </c:pt>
                <c:pt idx="62">
                  <c:v>10.857142857143</c:v>
                </c:pt>
                <c:pt idx="63">
                  <c:v>11</c:v>
                </c:pt>
                <c:pt idx="64">
                  <c:v>11.142857142857</c:v>
                </c:pt>
                <c:pt idx="65">
                  <c:v>11.285714285714</c:v>
                </c:pt>
                <c:pt idx="66">
                  <c:v>11.428571428570999</c:v>
                </c:pt>
                <c:pt idx="67">
                  <c:v>11.571428571429001</c:v>
                </c:pt>
                <c:pt idx="68">
                  <c:v>11.714285714286</c:v>
                </c:pt>
                <c:pt idx="69">
                  <c:v>11.857142857143</c:v>
                </c:pt>
                <c:pt idx="70">
                  <c:v>12</c:v>
                </c:pt>
                <c:pt idx="71">
                  <c:v>12.142857142857</c:v>
                </c:pt>
                <c:pt idx="72">
                  <c:v>12.285714285714</c:v>
                </c:pt>
                <c:pt idx="73">
                  <c:v>12.428571428570999</c:v>
                </c:pt>
                <c:pt idx="74">
                  <c:v>12.571428571429001</c:v>
                </c:pt>
                <c:pt idx="75">
                  <c:v>12.714285714286</c:v>
                </c:pt>
                <c:pt idx="76">
                  <c:v>12.857142857143</c:v>
                </c:pt>
                <c:pt idx="77">
                  <c:v>13</c:v>
                </c:pt>
                <c:pt idx="78">
                  <c:v>13.142857142857</c:v>
                </c:pt>
                <c:pt idx="79">
                  <c:v>13.285714285714</c:v>
                </c:pt>
                <c:pt idx="80">
                  <c:v>13.428571428570999</c:v>
                </c:pt>
                <c:pt idx="81">
                  <c:v>13.571428571429001</c:v>
                </c:pt>
                <c:pt idx="82">
                  <c:v>13.714285714286</c:v>
                </c:pt>
                <c:pt idx="83">
                  <c:v>13.857142857143</c:v>
                </c:pt>
                <c:pt idx="84">
                  <c:v>14</c:v>
                </c:pt>
                <c:pt idx="85">
                  <c:v>14.142857142857</c:v>
                </c:pt>
                <c:pt idx="86">
                  <c:v>14.285714285714</c:v>
                </c:pt>
                <c:pt idx="87">
                  <c:v>14.428571428570999</c:v>
                </c:pt>
                <c:pt idx="88">
                  <c:v>14.571428571429001</c:v>
                </c:pt>
                <c:pt idx="89">
                  <c:v>14.714285714286</c:v>
                </c:pt>
                <c:pt idx="90">
                  <c:v>14.857142857143</c:v>
                </c:pt>
                <c:pt idx="91">
                  <c:v>15</c:v>
                </c:pt>
                <c:pt idx="92">
                  <c:v>15.142857142857</c:v>
                </c:pt>
                <c:pt idx="93">
                  <c:v>15.285714285714</c:v>
                </c:pt>
                <c:pt idx="94">
                  <c:v>15.428571428570999</c:v>
                </c:pt>
                <c:pt idx="95">
                  <c:v>15.571428571429001</c:v>
                </c:pt>
                <c:pt idx="96">
                  <c:v>15.714285714286</c:v>
                </c:pt>
                <c:pt idx="97">
                  <c:v>15.857142857143</c:v>
                </c:pt>
                <c:pt idx="98">
                  <c:v>16</c:v>
                </c:pt>
              </c:numCache>
              <c:extLst xmlns:c15="http://schemas.microsoft.com/office/drawing/2012/chart"/>
            </c:numRef>
          </c:xVal>
          <c:yVal>
            <c:numRef>
              <c:f>'IP3'!$V$5:$V$103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89DA-48F5-BFF9-8B5962EAC0B3}"/>
            </c:ext>
          </c:extLst>
        </c:ser>
        <c:ser>
          <c:idx val="5"/>
          <c:order val="5"/>
          <c:tx>
            <c:strRef>
              <c:f>'IP3'!$Y$2</c:f>
              <c:strCache>
                <c:ptCount val="1"/>
                <c:pt idx="0">
                  <c:v>+5dBm</c:v>
                </c:pt>
              </c:strCache>
            </c:strRef>
          </c:tx>
          <c:spPr>
            <a:ln cap="sq" cmpd="dbl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'IP3'!$X$5:$X$103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xVal>
          <c:yVal>
            <c:numRef>
              <c:f>'IP3'!$Y$5:$Y$103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03-40B1-AF1F-23513702E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  <c:extLst/>
      </c:scatterChart>
      <c:valAx>
        <c:axId val="111626496"/>
        <c:scaling>
          <c:orientation val="minMax"/>
          <c:max val="64"/>
          <c:min val="1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5"/>
      </c:valAx>
      <c:valAx>
        <c:axId val="111657344"/>
        <c:scaling>
          <c:orientation val="minMax"/>
          <c:max val="25"/>
          <c:min val="-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9913945107241791"/>
          <c:y val="0.49788359788359782"/>
          <c:w val="0.19632951264612125"/>
          <c:h val="0.304364975211431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1"/>
          <a:lstStyle/>
          <a:p>
            <a:pPr algn="ctr">
              <a:defRPr/>
            </a:pPr>
            <a:r>
              <a:rPr lang="en-US" sz="1000" baseline="0"/>
              <a:t>Configuration B Input IP3 vs LO Power (dBm)</a:t>
            </a:r>
            <a:r>
              <a:rPr lang="en-US" sz="1000" baseline="30000"/>
              <a:t>1-4</a:t>
            </a:r>
            <a:endParaRPr lang="en-US" sz="1000" baseline="0"/>
          </a:p>
        </c:rich>
      </c:tx>
      <c:layout>
        <c:manualLayout>
          <c:xMode val="edge"/>
          <c:yMode val="edge"/>
          <c:x val="0.2477675977556737"/>
          <c:y val="5.070546737213403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8.2591498979294256E-2"/>
          <c:w val="0.76542713682528862"/>
          <c:h val="0.726656095071449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'IP3'!$AJ$2</c:f>
              <c:strCache>
                <c:ptCount val="1"/>
                <c:pt idx="0">
                  <c:v>+15dBm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'IP3'!$AI$5:$AI$103</c:f>
              <c:numCache>
                <c:formatCode>General</c:formatCode>
                <c:ptCount val="99"/>
                <c:pt idx="0">
                  <c:v>2</c:v>
                </c:pt>
                <c:pt idx="1">
                  <c:v>2.1428571428571002</c:v>
                </c:pt>
                <c:pt idx="2">
                  <c:v>2.2857142857143002</c:v>
                </c:pt>
                <c:pt idx="3">
                  <c:v>2.4285714285714</c:v>
                </c:pt>
                <c:pt idx="4">
                  <c:v>2.5714285714286</c:v>
                </c:pt>
                <c:pt idx="5">
                  <c:v>2.7142857142856998</c:v>
                </c:pt>
                <c:pt idx="6">
                  <c:v>2.8571428571428998</c:v>
                </c:pt>
                <c:pt idx="7">
                  <c:v>3</c:v>
                </c:pt>
                <c:pt idx="8">
                  <c:v>3.1428571428571002</c:v>
                </c:pt>
                <c:pt idx="9">
                  <c:v>3.2857142857143002</c:v>
                </c:pt>
                <c:pt idx="10">
                  <c:v>3.4285714285714</c:v>
                </c:pt>
                <c:pt idx="11">
                  <c:v>3.5714285714286</c:v>
                </c:pt>
                <c:pt idx="12">
                  <c:v>3.7142857142856998</c:v>
                </c:pt>
                <c:pt idx="13">
                  <c:v>3.8571428571428998</c:v>
                </c:pt>
                <c:pt idx="14">
                  <c:v>4</c:v>
                </c:pt>
                <c:pt idx="15">
                  <c:v>4.1428571428570997</c:v>
                </c:pt>
                <c:pt idx="16">
                  <c:v>4.2857142857142998</c:v>
                </c:pt>
                <c:pt idx="17">
                  <c:v>4.4285714285713995</c:v>
                </c:pt>
                <c:pt idx="18">
                  <c:v>4.5714285714286005</c:v>
                </c:pt>
                <c:pt idx="19">
                  <c:v>4.7142857142857002</c:v>
                </c:pt>
                <c:pt idx="20">
                  <c:v>4.8571428571429003</c:v>
                </c:pt>
                <c:pt idx="21">
                  <c:v>5</c:v>
                </c:pt>
                <c:pt idx="22">
                  <c:v>5.1428571428570997</c:v>
                </c:pt>
                <c:pt idx="23">
                  <c:v>5.2857142857142998</c:v>
                </c:pt>
                <c:pt idx="24">
                  <c:v>5.4285714285713995</c:v>
                </c:pt>
                <c:pt idx="25">
                  <c:v>5.5714285714286005</c:v>
                </c:pt>
                <c:pt idx="26">
                  <c:v>5.7142857142857002</c:v>
                </c:pt>
                <c:pt idx="27">
                  <c:v>5.8571428571429003</c:v>
                </c:pt>
                <c:pt idx="28">
                  <c:v>6</c:v>
                </c:pt>
                <c:pt idx="29">
                  <c:v>6.1428571428570997</c:v>
                </c:pt>
                <c:pt idx="30">
                  <c:v>6.2857142857142998</c:v>
                </c:pt>
                <c:pt idx="31">
                  <c:v>6.4285714285713995</c:v>
                </c:pt>
                <c:pt idx="32">
                  <c:v>6.5714285714286005</c:v>
                </c:pt>
                <c:pt idx="33">
                  <c:v>6.7142857142857002</c:v>
                </c:pt>
                <c:pt idx="34">
                  <c:v>6.8571428571429003</c:v>
                </c:pt>
                <c:pt idx="35">
                  <c:v>7</c:v>
                </c:pt>
                <c:pt idx="36">
                  <c:v>7.1428571428570997</c:v>
                </c:pt>
                <c:pt idx="37">
                  <c:v>7.2857142857142998</c:v>
                </c:pt>
                <c:pt idx="38">
                  <c:v>7.4285714285713995</c:v>
                </c:pt>
                <c:pt idx="39">
                  <c:v>7.5714285714286005</c:v>
                </c:pt>
                <c:pt idx="40">
                  <c:v>7.7142857142857002</c:v>
                </c:pt>
                <c:pt idx="41">
                  <c:v>7.8571428571429003</c:v>
                </c:pt>
                <c:pt idx="42">
                  <c:v>8</c:v>
                </c:pt>
                <c:pt idx="43">
                  <c:v>8.1428571428570997</c:v>
                </c:pt>
                <c:pt idx="44">
                  <c:v>8.2857142857143007</c:v>
                </c:pt>
                <c:pt idx="45">
                  <c:v>8.4285714285714004</c:v>
                </c:pt>
                <c:pt idx="46">
                  <c:v>8.5714285714285996</c:v>
                </c:pt>
                <c:pt idx="47">
                  <c:v>8.7142857142856993</c:v>
                </c:pt>
                <c:pt idx="48">
                  <c:v>8.8571428571429003</c:v>
                </c:pt>
                <c:pt idx="49">
                  <c:v>9</c:v>
                </c:pt>
                <c:pt idx="50">
                  <c:v>9.1428571428570997</c:v>
                </c:pt>
                <c:pt idx="51">
                  <c:v>9.2857142857143007</c:v>
                </c:pt>
                <c:pt idx="52">
                  <c:v>9.4285714285714004</c:v>
                </c:pt>
                <c:pt idx="53">
                  <c:v>9.5714285714285996</c:v>
                </c:pt>
                <c:pt idx="54">
                  <c:v>9.7142857142856993</c:v>
                </c:pt>
                <c:pt idx="55">
                  <c:v>9.8571428571429003</c:v>
                </c:pt>
                <c:pt idx="56">
                  <c:v>10</c:v>
                </c:pt>
                <c:pt idx="57">
                  <c:v>10.142857142857</c:v>
                </c:pt>
                <c:pt idx="58">
                  <c:v>10.285714285714</c:v>
                </c:pt>
                <c:pt idx="59">
                  <c:v>10.428571428570999</c:v>
                </c:pt>
                <c:pt idx="60">
                  <c:v>10.571428571429001</c:v>
                </c:pt>
                <c:pt idx="61">
                  <c:v>10.714285714286</c:v>
                </c:pt>
                <c:pt idx="62">
                  <c:v>10.857142857143</c:v>
                </c:pt>
                <c:pt idx="63">
                  <c:v>11</c:v>
                </c:pt>
                <c:pt idx="64">
                  <c:v>11.142857142857</c:v>
                </c:pt>
                <c:pt idx="65">
                  <c:v>11.285714285714</c:v>
                </c:pt>
                <c:pt idx="66">
                  <c:v>11.428571428570999</c:v>
                </c:pt>
                <c:pt idx="67">
                  <c:v>11.571428571429001</c:v>
                </c:pt>
                <c:pt idx="68">
                  <c:v>11.714285714286</c:v>
                </c:pt>
                <c:pt idx="69">
                  <c:v>11.857142857143</c:v>
                </c:pt>
                <c:pt idx="70">
                  <c:v>12</c:v>
                </c:pt>
                <c:pt idx="71">
                  <c:v>12.142857142857</c:v>
                </c:pt>
                <c:pt idx="72">
                  <c:v>12.285714285714</c:v>
                </c:pt>
                <c:pt idx="73">
                  <c:v>12.428571428570999</c:v>
                </c:pt>
                <c:pt idx="74">
                  <c:v>12.571428571429001</c:v>
                </c:pt>
                <c:pt idx="75">
                  <c:v>12.714285714286</c:v>
                </c:pt>
                <c:pt idx="76">
                  <c:v>12.857142857143</c:v>
                </c:pt>
                <c:pt idx="77">
                  <c:v>13</c:v>
                </c:pt>
                <c:pt idx="78">
                  <c:v>13.142857142857</c:v>
                </c:pt>
                <c:pt idx="79">
                  <c:v>13.285714285714</c:v>
                </c:pt>
                <c:pt idx="80">
                  <c:v>13.428571428570999</c:v>
                </c:pt>
                <c:pt idx="81">
                  <c:v>13.571428571429001</c:v>
                </c:pt>
                <c:pt idx="82">
                  <c:v>13.714285714286</c:v>
                </c:pt>
                <c:pt idx="83">
                  <c:v>13.857142857143</c:v>
                </c:pt>
                <c:pt idx="84">
                  <c:v>14</c:v>
                </c:pt>
                <c:pt idx="85">
                  <c:v>14.142857142857</c:v>
                </c:pt>
                <c:pt idx="86">
                  <c:v>14.285714285714</c:v>
                </c:pt>
                <c:pt idx="87">
                  <c:v>14.428571428570999</c:v>
                </c:pt>
                <c:pt idx="88">
                  <c:v>14.571428571429001</c:v>
                </c:pt>
                <c:pt idx="89">
                  <c:v>14.714285714286</c:v>
                </c:pt>
                <c:pt idx="90">
                  <c:v>14.857142857143</c:v>
                </c:pt>
                <c:pt idx="91">
                  <c:v>15</c:v>
                </c:pt>
                <c:pt idx="92">
                  <c:v>15.142857142857</c:v>
                </c:pt>
                <c:pt idx="93">
                  <c:v>15.285714285714</c:v>
                </c:pt>
                <c:pt idx="94">
                  <c:v>15.428571428570999</c:v>
                </c:pt>
                <c:pt idx="95">
                  <c:v>15.571428571429001</c:v>
                </c:pt>
                <c:pt idx="96">
                  <c:v>15.714285714286</c:v>
                </c:pt>
                <c:pt idx="97">
                  <c:v>15.857142857143</c:v>
                </c:pt>
                <c:pt idx="98">
                  <c:v>16</c:v>
                </c:pt>
              </c:numCache>
            </c:numRef>
          </c:xVal>
          <c:yVal>
            <c:numRef>
              <c:f>'IP3'!$AJ$5:$AJ$103</c:f>
              <c:numCache>
                <c:formatCode>General</c:formatCode>
                <c:ptCount val="99"/>
                <c:pt idx="0">
                  <c:v>25.813877000000002</c:v>
                </c:pt>
                <c:pt idx="1">
                  <c:v>25.561651000000001</c:v>
                </c:pt>
                <c:pt idx="2">
                  <c:v>26.218966000000002</c:v>
                </c:pt>
                <c:pt idx="3">
                  <c:v>25.013216</c:v>
                </c:pt>
                <c:pt idx="4">
                  <c:v>23.512036999999999</c:v>
                </c:pt>
                <c:pt idx="5">
                  <c:v>19.203091000000001</c:v>
                </c:pt>
                <c:pt idx="6">
                  <c:v>16.477142000000001</c:v>
                </c:pt>
                <c:pt idx="7">
                  <c:v>13.433790999999999</c:v>
                </c:pt>
                <c:pt idx="8">
                  <c:v>12.766424000000001</c:v>
                </c:pt>
                <c:pt idx="9">
                  <c:v>13.541164</c:v>
                </c:pt>
                <c:pt idx="10">
                  <c:v>14.786496</c:v>
                </c:pt>
                <c:pt idx="11">
                  <c:v>16.164141000000001</c:v>
                </c:pt>
                <c:pt idx="12">
                  <c:v>16.917746000000001</c:v>
                </c:pt>
                <c:pt idx="13">
                  <c:v>17.977672999999999</c:v>
                </c:pt>
                <c:pt idx="14">
                  <c:v>18.48366</c:v>
                </c:pt>
                <c:pt idx="15">
                  <c:v>19.299112000000001</c:v>
                </c:pt>
                <c:pt idx="16">
                  <c:v>19.752834</c:v>
                </c:pt>
                <c:pt idx="17">
                  <c:v>20.352485999999999</c:v>
                </c:pt>
                <c:pt idx="18">
                  <c:v>20.753789999999999</c:v>
                </c:pt>
                <c:pt idx="19">
                  <c:v>21.081903000000001</c:v>
                </c:pt>
                <c:pt idx="20">
                  <c:v>21.654931999999999</c:v>
                </c:pt>
                <c:pt idx="21">
                  <c:v>22.435312</c:v>
                </c:pt>
                <c:pt idx="22">
                  <c:v>22.578161000000001</c:v>
                </c:pt>
                <c:pt idx="23">
                  <c:v>21.721022000000001</c:v>
                </c:pt>
                <c:pt idx="24">
                  <c:v>20.193162999999998</c:v>
                </c:pt>
                <c:pt idx="25">
                  <c:v>19.53171</c:v>
                </c:pt>
                <c:pt idx="26">
                  <c:v>20.251621</c:v>
                </c:pt>
                <c:pt idx="27">
                  <c:v>21.972456000000001</c:v>
                </c:pt>
                <c:pt idx="28">
                  <c:v>23.728712000000002</c:v>
                </c:pt>
                <c:pt idx="29">
                  <c:v>24.477713000000001</c:v>
                </c:pt>
                <c:pt idx="30">
                  <c:v>24.649650999999999</c:v>
                </c:pt>
                <c:pt idx="31">
                  <c:v>24.637903000000001</c:v>
                </c:pt>
                <c:pt idx="32">
                  <c:v>25.066578</c:v>
                </c:pt>
                <c:pt idx="33">
                  <c:v>25.815090000000001</c:v>
                </c:pt>
                <c:pt idx="34">
                  <c:v>26.501246999999999</c:v>
                </c:pt>
                <c:pt idx="35">
                  <c:v>27.773716</c:v>
                </c:pt>
                <c:pt idx="36">
                  <c:v>27.811896999999998</c:v>
                </c:pt>
                <c:pt idx="37">
                  <c:v>27.264721000000002</c:v>
                </c:pt>
                <c:pt idx="38">
                  <c:v>25.53735</c:v>
                </c:pt>
                <c:pt idx="39">
                  <c:v>24.350155000000001</c:v>
                </c:pt>
                <c:pt idx="40">
                  <c:v>23.899619999999999</c:v>
                </c:pt>
                <c:pt idx="41">
                  <c:v>24.153787999999999</c:v>
                </c:pt>
                <c:pt idx="42">
                  <c:v>24.381643</c:v>
                </c:pt>
                <c:pt idx="43">
                  <c:v>24.366320000000002</c:v>
                </c:pt>
                <c:pt idx="44">
                  <c:v>23.916763</c:v>
                </c:pt>
                <c:pt idx="45">
                  <c:v>24.740917</c:v>
                </c:pt>
                <c:pt idx="46">
                  <c:v>26.096986999999999</c:v>
                </c:pt>
                <c:pt idx="47">
                  <c:v>26.990459000000001</c:v>
                </c:pt>
                <c:pt idx="48">
                  <c:v>26.742887</c:v>
                </c:pt>
                <c:pt idx="49">
                  <c:v>26.072226000000001</c:v>
                </c:pt>
                <c:pt idx="50">
                  <c:v>26.159897000000001</c:v>
                </c:pt>
                <c:pt idx="51">
                  <c:v>26.553377000000001</c:v>
                </c:pt>
                <c:pt idx="52">
                  <c:v>26.762953</c:v>
                </c:pt>
                <c:pt idx="53">
                  <c:v>26.493062999999999</c:v>
                </c:pt>
                <c:pt idx="54">
                  <c:v>26.034814999999998</c:v>
                </c:pt>
                <c:pt idx="55">
                  <c:v>25.139272999999999</c:v>
                </c:pt>
                <c:pt idx="56">
                  <c:v>23.775293000000001</c:v>
                </c:pt>
                <c:pt idx="57">
                  <c:v>22.609434</c:v>
                </c:pt>
                <c:pt idx="58">
                  <c:v>21.59704</c:v>
                </c:pt>
                <c:pt idx="59">
                  <c:v>21.308357000000001</c:v>
                </c:pt>
                <c:pt idx="60">
                  <c:v>21.085335000000001</c:v>
                </c:pt>
                <c:pt idx="61">
                  <c:v>21.347760999999998</c:v>
                </c:pt>
                <c:pt idx="62">
                  <c:v>22.039534</c:v>
                </c:pt>
                <c:pt idx="63">
                  <c:v>22.914888000000001</c:v>
                </c:pt>
                <c:pt idx="64">
                  <c:v>24.857997999999998</c:v>
                </c:pt>
                <c:pt idx="65">
                  <c:v>26.070371999999999</c:v>
                </c:pt>
                <c:pt idx="66">
                  <c:v>26.797585999999999</c:v>
                </c:pt>
                <c:pt idx="67">
                  <c:v>27.002773000000001</c:v>
                </c:pt>
                <c:pt idx="68">
                  <c:v>27.669433999999999</c:v>
                </c:pt>
                <c:pt idx="69">
                  <c:v>27.840088000000002</c:v>
                </c:pt>
                <c:pt idx="70">
                  <c:v>26.952431000000001</c:v>
                </c:pt>
                <c:pt idx="71">
                  <c:v>25.403075999999999</c:v>
                </c:pt>
                <c:pt idx="72">
                  <c:v>24.331394</c:v>
                </c:pt>
                <c:pt idx="73">
                  <c:v>23.83362</c:v>
                </c:pt>
                <c:pt idx="74">
                  <c:v>23.870042999999999</c:v>
                </c:pt>
                <c:pt idx="75">
                  <c:v>23.823473</c:v>
                </c:pt>
                <c:pt idx="76">
                  <c:v>23.215508</c:v>
                </c:pt>
                <c:pt idx="77">
                  <c:v>22.206785</c:v>
                </c:pt>
                <c:pt idx="78">
                  <c:v>21.176397000000001</c:v>
                </c:pt>
                <c:pt idx="79">
                  <c:v>20.367629999999998</c:v>
                </c:pt>
                <c:pt idx="80">
                  <c:v>19.892353</c:v>
                </c:pt>
                <c:pt idx="81">
                  <c:v>19.826187000000001</c:v>
                </c:pt>
                <c:pt idx="82">
                  <c:v>20.075218</c:v>
                </c:pt>
                <c:pt idx="83">
                  <c:v>20.492912</c:v>
                </c:pt>
                <c:pt idx="84">
                  <c:v>21.136399999999998</c:v>
                </c:pt>
                <c:pt idx="85">
                  <c:v>21.748671999999999</c:v>
                </c:pt>
                <c:pt idx="86">
                  <c:v>22.738392000000001</c:v>
                </c:pt>
                <c:pt idx="87">
                  <c:v>23.249140000000001</c:v>
                </c:pt>
                <c:pt idx="88">
                  <c:v>23.597525000000001</c:v>
                </c:pt>
                <c:pt idx="89">
                  <c:v>22.613838000000001</c:v>
                </c:pt>
                <c:pt idx="90">
                  <c:v>21.656361</c:v>
                </c:pt>
                <c:pt idx="91">
                  <c:v>20.525722999999999</c:v>
                </c:pt>
                <c:pt idx="92">
                  <c:v>19.551829999999999</c:v>
                </c:pt>
                <c:pt idx="93">
                  <c:v>18.499468</c:v>
                </c:pt>
                <c:pt idx="94">
                  <c:v>16.884810999999999</c:v>
                </c:pt>
                <c:pt idx="95">
                  <c:v>14.318785</c:v>
                </c:pt>
                <c:pt idx="96">
                  <c:v>11.074237999999999</c:v>
                </c:pt>
                <c:pt idx="97">
                  <c:v>8.6299896</c:v>
                </c:pt>
                <c:pt idx="98">
                  <c:v>7.8152504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44-4FCF-B507-FB2C7832E510}"/>
            </c:ext>
          </c:extLst>
        </c:ser>
        <c:ser>
          <c:idx val="1"/>
          <c:order val="1"/>
          <c:tx>
            <c:strRef>
              <c:f>'IP3'!$AM$2</c:f>
              <c:strCache>
                <c:ptCount val="1"/>
                <c:pt idx="0">
                  <c:v>+13dBm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'IP3'!$AL$5:$AL$103</c:f>
              <c:numCache>
                <c:formatCode>General</c:formatCode>
                <c:ptCount val="99"/>
                <c:pt idx="0">
                  <c:v>2</c:v>
                </c:pt>
                <c:pt idx="1">
                  <c:v>2.1428571428571002</c:v>
                </c:pt>
                <c:pt idx="2">
                  <c:v>2.2857142857143002</c:v>
                </c:pt>
                <c:pt idx="3">
                  <c:v>2.4285714285714</c:v>
                </c:pt>
                <c:pt idx="4">
                  <c:v>2.5714285714286</c:v>
                </c:pt>
                <c:pt idx="5">
                  <c:v>2.7142857142856998</c:v>
                </c:pt>
                <c:pt idx="6">
                  <c:v>2.8571428571428998</c:v>
                </c:pt>
                <c:pt idx="7">
                  <c:v>3</c:v>
                </c:pt>
                <c:pt idx="8">
                  <c:v>3.1428571428571002</c:v>
                </c:pt>
                <c:pt idx="9">
                  <c:v>3.2857142857143002</c:v>
                </c:pt>
                <c:pt idx="10">
                  <c:v>3.4285714285714</c:v>
                </c:pt>
                <c:pt idx="11">
                  <c:v>3.5714285714286</c:v>
                </c:pt>
                <c:pt idx="12">
                  <c:v>3.7142857142856998</c:v>
                </c:pt>
                <c:pt idx="13">
                  <c:v>3.8571428571428998</c:v>
                </c:pt>
                <c:pt idx="14">
                  <c:v>4</c:v>
                </c:pt>
                <c:pt idx="15">
                  <c:v>4.1428571428570997</c:v>
                </c:pt>
                <c:pt idx="16">
                  <c:v>4.2857142857142998</c:v>
                </c:pt>
                <c:pt idx="17">
                  <c:v>4.4285714285713995</c:v>
                </c:pt>
                <c:pt idx="18">
                  <c:v>4.5714285714286005</c:v>
                </c:pt>
                <c:pt idx="19">
                  <c:v>4.7142857142857002</c:v>
                </c:pt>
                <c:pt idx="20">
                  <c:v>4.8571428571429003</c:v>
                </c:pt>
                <c:pt idx="21">
                  <c:v>5</c:v>
                </c:pt>
                <c:pt idx="22">
                  <c:v>5.1428571428570997</c:v>
                </c:pt>
                <c:pt idx="23">
                  <c:v>5.2857142857142998</c:v>
                </c:pt>
                <c:pt idx="24">
                  <c:v>5.4285714285713995</c:v>
                </c:pt>
                <c:pt idx="25">
                  <c:v>5.5714285714286005</c:v>
                </c:pt>
                <c:pt idx="26">
                  <c:v>5.7142857142857002</c:v>
                </c:pt>
                <c:pt idx="27">
                  <c:v>5.8571428571429003</c:v>
                </c:pt>
                <c:pt idx="28">
                  <c:v>6</c:v>
                </c:pt>
                <c:pt idx="29">
                  <c:v>6.1428571428570997</c:v>
                </c:pt>
                <c:pt idx="30">
                  <c:v>6.2857142857142998</c:v>
                </c:pt>
                <c:pt idx="31">
                  <c:v>6.4285714285713995</c:v>
                </c:pt>
                <c:pt idx="32">
                  <c:v>6.5714285714286005</c:v>
                </c:pt>
                <c:pt idx="33">
                  <c:v>6.7142857142857002</c:v>
                </c:pt>
                <c:pt idx="34">
                  <c:v>6.8571428571429003</c:v>
                </c:pt>
                <c:pt idx="35">
                  <c:v>7</c:v>
                </c:pt>
                <c:pt idx="36">
                  <c:v>7.1428571428570997</c:v>
                </c:pt>
                <c:pt idx="37">
                  <c:v>7.2857142857142998</c:v>
                </c:pt>
                <c:pt idx="38">
                  <c:v>7.4285714285713995</c:v>
                </c:pt>
                <c:pt idx="39">
                  <c:v>7.5714285714286005</c:v>
                </c:pt>
                <c:pt idx="40">
                  <c:v>7.7142857142857002</c:v>
                </c:pt>
                <c:pt idx="41">
                  <c:v>7.8571428571429003</c:v>
                </c:pt>
                <c:pt idx="42">
                  <c:v>8</c:v>
                </c:pt>
                <c:pt idx="43">
                  <c:v>8.1428571428570997</c:v>
                </c:pt>
                <c:pt idx="44">
                  <c:v>8.2857142857143007</c:v>
                </c:pt>
                <c:pt idx="45">
                  <c:v>8.4285714285714004</c:v>
                </c:pt>
                <c:pt idx="46">
                  <c:v>8.5714285714285996</c:v>
                </c:pt>
                <c:pt idx="47">
                  <c:v>8.7142857142856993</c:v>
                </c:pt>
                <c:pt idx="48">
                  <c:v>8.8571428571429003</c:v>
                </c:pt>
                <c:pt idx="49">
                  <c:v>9</c:v>
                </c:pt>
                <c:pt idx="50">
                  <c:v>9.1428571428570997</c:v>
                </c:pt>
                <c:pt idx="51">
                  <c:v>9.2857142857143007</c:v>
                </c:pt>
                <c:pt idx="52">
                  <c:v>9.4285714285714004</c:v>
                </c:pt>
                <c:pt idx="53">
                  <c:v>9.5714285714285996</c:v>
                </c:pt>
                <c:pt idx="54">
                  <c:v>9.7142857142856993</c:v>
                </c:pt>
                <c:pt idx="55">
                  <c:v>9.8571428571429003</c:v>
                </c:pt>
                <c:pt idx="56">
                  <c:v>10</c:v>
                </c:pt>
                <c:pt idx="57">
                  <c:v>10.142857142857</c:v>
                </c:pt>
                <c:pt idx="58">
                  <c:v>10.285714285714</c:v>
                </c:pt>
                <c:pt idx="59">
                  <c:v>10.428571428570999</c:v>
                </c:pt>
                <c:pt idx="60">
                  <c:v>10.571428571429001</c:v>
                </c:pt>
                <c:pt idx="61">
                  <c:v>10.714285714286</c:v>
                </c:pt>
                <c:pt idx="62">
                  <c:v>10.857142857143</c:v>
                </c:pt>
                <c:pt idx="63">
                  <c:v>11</c:v>
                </c:pt>
                <c:pt idx="64">
                  <c:v>11.142857142857</c:v>
                </c:pt>
                <c:pt idx="65">
                  <c:v>11.285714285714</c:v>
                </c:pt>
                <c:pt idx="66">
                  <c:v>11.428571428570999</c:v>
                </c:pt>
                <c:pt idx="67">
                  <c:v>11.571428571429001</c:v>
                </c:pt>
                <c:pt idx="68">
                  <c:v>11.714285714286</c:v>
                </c:pt>
                <c:pt idx="69">
                  <c:v>11.857142857143</c:v>
                </c:pt>
                <c:pt idx="70">
                  <c:v>12</c:v>
                </c:pt>
                <c:pt idx="71">
                  <c:v>12.142857142857</c:v>
                </c:pt>
                <c:pt idx="72">
                  <c:v>12.285714285714</c:v>
                </c:pt>
                <c:pt idx="73">
                  <c:v>12.428571428570999</c:v>
                </c:pt>
                <c:pt idx="74">
                  <c:v>12.571428571429001</c:v>
                </c:pt>
                <c:pt idx="75">
                  <c:v>12.714285714286</c:v>
                </c:pt>
                <c:pt idx="76">
                  <c:v>12.857142857143</c:v>
                </c:pt>
                <c:pt idx="77">
                  <c:v>13</c:v>
                </c:pt>
                <c:pt idx="78">
                  <c:v>13.142857142857</c:v>
                </c:pt>
                <c:pt idx="79">
                  <c:v>13.285714285714</c:v>
                </c:pt>
                <c:pt idx="80">
                  <c:v>13.428571428570999</c:v>
                </c:pt>
                <c:pt idx="81">
                  <c:v>13.571428571429001</c:v>
                </c:pt>
                <c:pt idx="82">
                  <c:v>13.714285714286</c:v>
                </c:pt>
                <c:pt idx="83">
                  <c:v>13.857142857143</c:v>
                </c:pt>
                <c:pt idx="84">
                  <c:v>14</c:v>
                </c:pt>
                <c:pt idx="85">
                  <c:v>14.142857142857</c:v>
                </c:pt>
                <c:pt idx="86">
                  <c:v>14.285714285714</c:v>
                </c:pt>
                <c:pt idx="87">
                  <c:v>14.428571428570999</c:v>
                </c:pt>
                <c:pt idx="88">
                  <c:v>14.571428571429001</c:v>
                </c:pt>
                <c:pt idx="89">
                  <c:v>14.714285714286</c:v>
                </c:pt>
                <c:pt idx="90">
                  <c:v>14.857142857143</c:v>
                </c:pt>
                <c:pt idx="91">
                  <c:v>15</c:v>
                </c:pt>
                <c:pt idx="92">
                  <c:v>15.142857142857</c:v>
                </c:pt>
                <c:pt idx="93">
                  <c:v>15.285714285714</c:v>
                </c:pt>
                <c:pt idx="94">
                  <c:v>15.428571428570999</c:v>
                </c:pt>
                <c:pt idx="95">
                  <c:v>15.571428571429001</c:v>
                </c:pt>
                <c:pt idx="96">
                  <c:v>15.714285714286</c:v>
                </c:pt>
                <c:pt idx="97">
                  <c:v>15.857142857143</c:v>
                </c:pt>
                <c:pt idx="98">
                  <c:v>16</c:v>
                </c:pt>
              </c:numCache>
            </c:numRef>
          </c:xVal>
          <c:yVal>
            <c:numRef>
              <c:f>'IP3'!$AM$5:$AM$103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44-4FCF-B507-FB2C7832E510}"/>
            </c:ext>
          </c:extLst>
        </c:ser>
        <c:ser>
          <c:idx val="2"/>
          <c:order val="2"/>
          <c:tx>
            <c:strRef>
              <c:f>'IP3'!$AP$2</c:f>
              <c:strCache>
                <c:ptCount val="1"/>
                <c:pt idx="0">
                  <c:v>+11dBm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'IP3'!$AO$5:$AO$103</c:f>
              <c:numCache>
                <c:formatCode>General</c:formatCode>
                <c:ptCount val="99"/>
                <c:pt idx="0">
                  <c:v>2</c:v>
                </c:pt>
                <c:pt idx="1">
                  <c:v>2.1428571428571002</c:v>
                </c:pt>
                <c:pt idx="2">
                  <c:v>2.2857142857143002</c:v>
                </c:pt>
                <c:pt idx="3">
                  <c:v>2.4285714285714</c:v>
                </c:pt>
                <c:pt idx="4">
                  <c:v>2.5714285714286</c:v>
                </c:pt>
                <c:pt idx="5">
                  <c:v>2.7142857142856998</c:v>
                </c:pt>
                <c:pt idx="6">
                  <c:v>2.8571428571428998</c:v>
                </c:pt>
                <c:pt idx="7">
                  <c:v>3</c:v>
                </c:pt>
                <c:pt idx="8">
                  <c:v>3.1428571428571002</c:v>
                </c:pt>
                <c:pt idx="9">
                  <c:v>3.2857142857143002</c:v>
                </c:pt>
                <c:pt idx="10">
                  <c:v>3.4285714285714</c:v>
                </c:pt>
                <c:pt idx="11">
                  <c:v>3.5714285714286</c:v>
                </c:pt>
                <c:pt idx="12">
                  <c:v>3.7142857142856998</c:v>
                </c:pt>
                <c:pt idx="13">
                  <c:v>3.8571428571428998</c:v>
                </c:pt>
                <c:pt idx="14">
                  <c:v>4</c:v>
                </c:pt>
                <c:pt idx="15">
                  <c:v>4.1428571428570997</c:v>
                </c:pt>
                <c:pt idx="16">
                  <c:v>4.2857142857142998</c:v>
                </c:pt>
                <c:pt idx="17">
                  <c:v>4.4285714285713995</c:v>
                </c:pt>
                <c:pt idx="18">
                  <c:v>4.5714285714286005</c:v>
                </c:pt>
                <c:pt idx="19">
                  <c:v>4.7142857142857002</c:v>
                </c:pt>
                <c:pt idx="20">
                  <c:v>4.8571428571429003</c:v>
                </c:pt>
                <c:pt idx="21">
                  <c:v>5</c:v>
                </c:pt>
                <c:pt idx="22">
                  <c:v>5.1428571428570997</c:v>
                </c:pt>
                <c:pt idx="23">
                  <c:v>5.2857142857142998</c:v>
                </c:pt>
                <c:pt idx="24">
                  <c:v>5.4285714285713995</c:v>
                </c:pt>
                <c:pt idx="25">
                  <c:v>5.5714285714286005</c:v>
                </c:pt>
                <c:pt idx="26">
                  <c:v>5.7142857142857002</c:v>
                </c:pt>
                <c:pt idx="27">
                  <c:v>5.8571428571429003</c:v>
                </c:pt>
                <c:pt idx="28">
                  <c:v>6</c:v>
                </c:pt>
                <c:pt idx="29">
                  <c:v>6.1428571428570997</c:v>
                </c:pt>
                <c:pt idx="30">
                  <c:v>6.2857142857142998</c:v>
                </c:pt>
                <c:pt idx="31">
                  <c:v>6.4285714285713995</c:v>
                </c:pt>
                <c:pt idx="32">
                  <c:v>6.5714285714286005</c:v>
                </c:pt>
                <c:pt idx="33">
                  <c:v>6.7142857142857002</c:v>
                </c:pt>
                <c:pt idx="34">
                  <c:v>6.8571428571429003</c:v>
                </c:pt>
                <c:pt idx="35">
                  <c:v>7</c:v>
                </c:pt>
                <c:pt idx="36">
                  <c:v>7.1428571428570997</c:v>
                </c:pt>
                <c:pt idx="37">
                  <c:v>7.2857142857142998</c:v>
                </c:pt>
                <c:pt idx="38">
                  <c:v>7.4285714285713995</c:v>
                </c:pt>
                <c:pt idx="39">
                  <c:v>7.5714285714286005</c:v>
                </c:pt>
                <c:pt idx="40">
                  <c:v>7.7142857142857002</c:v>
                </c:pt>
                <c:pt idx="41">
                  <c:v>7.8571428571429003</c:v>
                </c:pt>
                <c:pt idx="42">
                  <c:v>8</c:v>
                </c:pt>
                <c:pt idx="43">
                  <c:v>8.1428571428570997</c:v>
                </c:pt>
                <c:pt idx="44">
                  <c:v>8.2857142857143007</c:v>
                </c:pt>
                <c:pt idx="45">
                  <c:v>8.4285714285714004</c:v>
                </c:pt>
                <c:pt idx="46">
                  <c:v>8.5714285714285996</c:v>
                </c:pt>
                <c:pt idx="47">
                  <c:v>8.7142857142856993</c:v>
                </c:pt>
                <c:pt idx="48">
                  <c:v>8.8571428571429003</c:v>
                </c:pt>
                <c:pt idx="49">
                  <c:v>9</c:v>
                </c:pt>
                <c:pt idx="50">
                  <c:v>9.1428571428570997</c:v>
                </c:pt>
                <c:pt idx="51">
                  <c:v>9.2857142857143007</c:v>
                </c:pt>
                <c:pt idx="52">
                  <c:v>9.4285714285714004</c:v>
                </c:pt>
                <c:pt idx="53">
                  <c:v>9.5714285714285996</c:v>
                </c:pt>
                <c:pt idx="54">
                  <c:v>9.7142857142856993</c:v>
                </c:pt>
                <c:pt idx="55">
                  <c:v>9.8571428571429003</c:v>
                </c:pt>
                <c:pt idx="56">
                  <c:v>10</c:v>
                </c:pt>
                <c:pt idx="57">
                  <c:v>10.142857142857</c:v>
                </c:pt>
                <c:pt idx="58">
                  <c:v>10.285714285714</c:v>
                </c:pt>
                <c:pt idx="59">
                  <c:v>10.428571428570999</c:v>
                </c:pt>
                <c:pt idx="60">
                  <c:v>10.571428571429001</c:v>
                </c:pt>
                <c:pt idx="61">
                  <c:v>10.714285714286</c:v>
                </c:pt>
                <c:pt idx="62">
                  <c:v>10.857142857143</c:v>
                </c:pt>
                <c:pt idx="63">
                  <c:v>11</c:v>
                </c:pt>
                <c:pt idx="64">
                  <c:v>11.142857142857</c:v>
                </c:pt>
                <c:pt idx="65">
                  <c:v>11.285714285714</c:v>
                </c:pt>
                <c:pt idx="66">
                  <c:v>11.428571428570999</c:v>
                </c:pt>
                <c:pt idx="67">
                  <c:v>11.571428571429001</c:v>
                </c:pt>
                <c:pt idx="68">
                  <c:v>11.714285714286</c:v>
                </c:pt>
                <c:pt idx="69">
                  <c:v>11.857142857143</c:v>
                </c:pt>
                <c:pt idx="70">
                  <c:v>12</c:v>
                </c:pt>
                <c:pt idx="71">
                  <c:v>12.142857142857</c:v>
                </c:pt>
                <c:pt idx="72">
                  <c:v>12.285714285714</c:v>
                </c:pt>
                <c:pt idx="73">
                  <c:v>12.428571428570999</c:v>
                </c:pt>
                <c:pt idx="74">
                  <c:v>12.571428571429001</c:v>
                </c:pt>
                <c:pt idx="75">
                  <c:v>12.714285714286</c:v>
                </c:pt>
                <c:pt idx="76">
                  <c:v>12.857142857143</c:v>
                </c:pt>
                <c:pt idx="77">
                  <c:v>13</c:v>
                </c:pt>
                <c:pt idx="78">
                  <c:v>13.142857142857</c:v>
                </c:pt>
                <c:pt idx="79">
                  <c:v>13.285714285714</c:v>
                </c:pt>
                <c:pt idx="80">
                  <c:v>13.428571428570999</c:v>
                </c:pt>
                <c:pt idx="81">
                  <c:v>13.571428571429001</c:v>
                </c:pt>
                <c:pt idx="82">
                  <c:v>13.714285714286</c:v>
                </c:pt>
                <c:pt idx="83">
                  <c:v>13.857142857143</c:v>
                </c:pt>
                <c:pt idx="84">
                  <c:v>14</c:v>
                </c:pt>
                <c:pt idx="85">
                  <c:v>14.142857142857</c:v>
                </c:pt>
                <c:pt idx="86">
                  <c:v>14.285714285714</c:v>
                </c:pt>
                <c:pt idx="87">
                  <c:v>14.428571428570999</c:v>
                </c:pt>
                <c:pt idx="88">
                  <c:v>14.571428571429001</c:v>
                </c:pt>
                <c:pt idx="89">
                  <c:v>14.714285714286</c:v>
                </c:pt>
                <c:pt idx="90">
                  <c:v>14.857142857143</c:v>
                </c:pt>
                <c:pt idx="91">
                  <c:v>15</c:v>
                </c:pt>
                <c:pt idx="92">
                  <c:v>15.142857142857</c:v>
                </c:pt>
                <c:pt idx="93">
                  <c:v>15.285714285714</c:v>
                </c:pt>
                <c:pt idx="94">
                  <c:v>15.428571428570999</c:v>
                </c:pt>
                <c:pt idx="95">
                  <c:v>15.571428571429001</c:v>
                </c:pt>
                <c:pt idx="96">
                  <c:v>15.714285714286</c:v>
                </c:pt>
                <c:pt idx="97">
                  <c:v>15.857142857143</c:v>
                </c:pt>
                <c:pt idx="98">
                  <c:v>16</c:v>
                </c:pt>
              </c:numCache>
            </c:numRef>
          </c:xVal>
          <c:yVal>
            <c:numRef>
              <c:f>'IP3'!$AP$5:$AP$103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C44-4FCF-B507-FB2C7832E510}"/>
            </c:ext>
          </c:extLst>
        </c:ser>
        <c:ser>
          <c:idx val="3"/>
          <c:order val="3"/>
          <c:tx>
            <c:strRef>
              <c:f>'IP3'!$AS$2</c:f>
              <c:strCache>
                <c:ptCount val="1"/>
                <c:pt idx="0">
                  <c:v>+9dBm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'IP3'!$AR$5:$AR$103</c:f>
              <c:numCache>
                <c:formatCode>General</c:formatCode>
                <c:ptCount val="99"/>
                <c:pt idx="0">
                  <c:v>2</c:v>
                </c:pt>
                <c:pt idx="1">
                  <c:v>2.1428571428571002</c:v>
                </c:pt>
                <c:pt idx="2">
                  <c:v>2.2857142857143002</c:v>
                </c:pt>
                <c:pt idx="3">
                  <c:v>2.4285714285714</c:v>
                </c:pt>
                <c:pt idx="4">
                  <c:v>2.5714285714286</c:v>
                </c:pt>
                <c:pt idx="5">
                  <c:v>2.7142857142856998</c:v>
                </c:pt>
                <c:pt idx="6">
                  <c:v>2.8571428571428998</c:v>
                </c:pt>
                <c:pt idx="7">
                  <c:v>3</c:v>
                </c:pt>
                <c:pt idx="8">
                  <c:v>3.1428571428571002</c:v>
                </c:pt>
                <c:pt idx="9">
                  <c:v>3.2857142857143002</c:v>
                </c:pt>
                <c:pt idx="10">
                  <c:v>3.4285714285714</c:v>
                </c:pt>
                <c:pt idx="11">
                  <c:v>3.5714285714286</c:v>
                </c:pt>
                <c:pt idx="12">
                  <c:v>3.7142857142856998</c:v>
                </c:pt>
                <c:pt idx="13">
                  <c:v>3.8571428571428998</c:v>
                </c:pt>
                <c:pt idx="14">
                  <c:v>4</c:v>
                </c:pt>
                <c:pt idx="15">
                  <c:v>4.1428571428570997</c:v>
                </c:pt>
                <c:pt idx="16">
                  <c:v>4.2857142857142998</c:v>
                </c:pt>
                <c:pt idx="17">
                  <c:v>4.4285714285713995</c:v>
                </c:pt>
                <c:pt idx="18">
                  <c:v>4.5714285714286005</c:v>
                </c:pt>
                <c:pt idx="19">
                  <c:v>4.7142857142857002</c:v>
                </c:pt>
                <c:pt idx="20">
                  <c:v>4.8571428571429003</c:v>
                </c:pt>
                <c:pt idx="21">
                  <c:v>5</c:v>
                </c:pt>
                <c:pt idx="22">
                  <c:v>5.1428571428570997</c:v>
                </c:pt>
                <c:pt idx="23">
                  <c:v>5.2857142857142998</c:v>
                </c:pt>
                <c:pt idx="24">
                  <c:v>5.4285714285713995</c:v>
                </c:pt>
                <c:pt idx="25">
                  <c:v>5.5714285714286005</c:v>
                </c:pt>
                <c:pt idx="26">
                  <c:v>5.7142857142857002</c:v>
                </c:pt>
                <c:pt idx="27">
                  <c:v>5.8571428571429003</c:v>
                </c:pt>
                <c:pt idx="28">
                  <c:v>6</c:v>
                </c:pt>
                <c:pt idx="29">
                  <c:v>6.1428571428570997</c:v>
                </c:pt>
                <c:pt idx="30">
                  <c:v>6.2857142857142998</c:v>
                </c:pt>
                <c:pt idx="31">
                  <c:v>6.4285714285713995</c:v>
                </c:pt>
                <c:pt idx="32">
                  <c:v>6.5714285714286005</c:v>
                </c:pt>
                <c:pt idx="33">
                  <c:v>6.7142857142857002</c:v>
                </c:pt>
                <c:pt idx="34">
                  <c:v>6.8571428571429003</c:v>
                </c:pt>
                <c:pt idx="35">
                  <c:v>7</c:v>
                </c:pt>
                <c:pt idx="36">
                  <c:v>7.1428571428570997</c:v>
                </c:pt>
                <c:pt idx="37">
                  <c:v>7.2857142857142998</c:v>
                </c:pt>
                <c:pt idx="38">
                  <c:v>7.4285714285713995</c:v>
                </c:pt>
                <c:pt idx="39">
                  <c:v>7.5714285714286005</c:v>
                </c:pt>
                <c:pt idx="40">
                  <c:v>7.7142857142857002</c:v>
                </c:pt>
                <c:pt idx="41">
                  <c:v>7.8571428571429003</c:v>
                </c:pt>
                <c:pt idx="42">
                  <c:v>8</c:v>
                </c:pt>
                <c:pt idx="43">
                  <c:v>8.1428571428570997</c:v>
                </c:pt>
                <c:pt idx="44">
                  <c:v>8.2857142857143007</c:v>
                </c:pt>
                <c:pt idx="45">
                  <c:v>8.4285714285714004</c:v>
                </c:pt>
                <c:pt idx="46">
                  <c:v>8.5714285714285996</c:v>
                </c:pt>
                <c:pt idx="47">
                  <c:v>8.7142857142856993</c:v>
                </c:pt>
                <c:pt idx="48">
                  <c:v>8.8571428571429003</c:v>
                </c:pt>
                <c:pt idx="49">
                  <c:v>9</c:v>
                </c:pt>
                <c:pt idx="50">
                  <c:v>9.1428571428570997</c:v>
                </c:pt>
                <c:pt idx="51">
                  <c:v>9.2857142857143007</c:v>
                </c:pt>
                <c:pt idx="52">
                  <c:v>9.4285714285714004</c:v>
                </c:pt>
                <c:pt idx="53">
                  <c:v>9.5714285714285996</c:v>
                </c:pt>
                <c:pt idx="54">
                  <c:v>9.7142857142856993</c:v>
                </c:pt>
                <c:pt idx="55">
                  <c:v>9.8571428571429003</c:v>
                </c:pt>
                <c:pt idx="56">
                  <c:v>10</c:v>
                </c:pt>
                <c:pt idx="57">
                  <c:v>10.142857142857</c:v>
                </c:pt>
                <c:pt idx="58">
                  <c:v>10.285714285714</c:v>
                </c:pt>
                <c:pt idx="59">
                  <c:v>10.428571428570999</c:v>
                </c:pt>
                <c:pt idx="60">
                  <c:v>10.571428571429001</c:v>
                </c:pt>
                <c:pt idx="61">
                  <c:v>10.714285714286</c:v>
                </c:pt>
                <c:pt idx="62">
                  <c:v>10.857142857143</c:v>
                </c:pt>
                <c:pt idx="63">
                  <c:v>11</c:v>
                </c:pt>
                <c:pt idx="64">
                  <c:v>11.142857142857</c:v>
                </c:pt>
                <c:pt idx="65">
                  <c:v>11.285714285714</c:v>
                </c:pt>
                <c:pt idx="66">
                  <c:v>11.428571428570999</c:v>
                </c:pt>
                <c:pt idx="67">
                  <c:v>11.571428571429001</c:v>
                </c:pt>
                <c:pt idx="68">
                  <c:v>11.714285714286</c:v>
                </c:pt>
                <c:pt idx="69">
                  <c:v>11.857142857143</c:v>
                </c:pt>
                <c:pt idx="70">
                  <c:v>12</c:v>
                </c:pt>
                <c:pt idx="71">
                  <c:v>12.142857142857</c:v>
                </c:pt>
                <c:pt idx="72">
                  <c:v>12.285714285714</c:v>
                </c:pt>
                <c:pt idx="73">
                  <c:v>12.428571428570999</c:v>
                </c:pt>
                <c:pt idx="74">
                  <c:v>12.571428571429001</c:v>
                </c:pt>
                <c:pt idx="75">
                  <c:v>12.714285714286</c:v>
                </c:pt>
                <c:pt idx="76">
                  <c:v>12.857142857143</c:v>
                </c:pt>
                <c:pt idx="77">
                  <c:v>13</c:v>
                </c:pt>
                <c:pt idx="78">
                  <c:v>13.142857142857</c:v>
                </c:pt>
                <c:pt idx="79">
                  <c:v>13.285714285714</c:v>
                </c:pt>
                <c:pt idx="80">
                  <c:v>13.428571428570999</c:v>
                </c:pt>
                <c:pt idx="81">
                  <c:v>13.571428571429001</c:v>
                </c:pt>
                <c:pt idx="82">
                  <c:v>13.714285714286</c:v>
                </c:pt>
                <c:pt idx="83">
                  <c:v>13.857142857143</c:v>
                </c:pt>
                <c:pt idx="84">
                  <c:v>14</c:v>
                </c:pt>
                <c:pt idx="85">
                  <c:v>14.142857142857</c:v>
                </c:pt>
                <c:pt idx="86">
                  <c:v>14.285714285714</c:v>
                </c:pt>
                <c:pt idx="87">
                  <c:v>14.428571428570999</c:v>
                </c:pt>
                <c:pt idx="88">
                  <c:v>14.571428571429001</c:v>
                </c:pt>
                <c:pt idx="89">
                  <c:v>14.714285714286</c:v>
                </c:pt>
                <c:pt idx="90">
                  <c:v>14.857142857143</c:v>
                </c:pt>
                <c:pt idx="91">
                  <c:v>15</c:v>
                </c:pt>
                <c:pt idx="92">
                  <c:v>15.142857142857</c:v>
                </c:pt>
                <c:pt idx="93">
                  <c:v>15.285714285714</c:v>
                </c:pt>
                <c:pt idx="94">
                  <c:v>15.428571428570999</c:v>
                </c:pt>
                <c:pt idx="95">
                  <c:v>15.571428571429001</c:v>
                </c:pt>
                <c:pt idx="96">
                  <c:v>15.714285714286</c:v>
                </c:pt>
                <c:pt idx="97">
                  <c:v>15.857142857143</c:v>
                </c:pt>
                <c:pt idx="98">
                  <c:v>16</c:v>
                </c:pt>
              </c:numCache>
            </c:numRef>
          </c:xVal>
          <c:yVal>
            <c:numRef>
              <c:f>'IP3'!$AS$5:$AS$103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C44-4FCF-B507-FB2C7832E510}"/>
            </c:ext>
          </c:extLst>
        </c:ser>
        <c:ser>
          <c:idx val="4"/>
          <c:order val="4"/>
          <c:tx>
            <c:strRef>
              <c:f>'IP3'!$AV$2</c:f>
              <c:strCache>
                <c:ptCount val="1"/>
                <c:pt idx="0">
                  <c:v>+7dBm</c:v>
                </c:pt>
              </c:strCache>
              <c:extLst xmlns:c15="http://schemas.microsoft.com/office/drawing/2012/chart"/>
            </c:strRef>
          </c:tx>
          <c:spPr>
            <a:ln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'IP3'!$AU$5:$AU$103</c:f>
              <c:numCache>
                <c:formatCode>General</c:formatCode>
                <c:ptCount val="99"/>
                <c:pt idx="0">
                  <c:v>2</c:v>
                </c:pt>
                <c:pt idx="1">
                  <c:v>2.1428571428571002</c:v>
                </c:pt>
                <c:pt idx="2">
                  <c:v>2.2857142857143002</c:v>
                </c:pt>
                <c:pt idx="3">
                  <c:v>2.4285714285714</c:v>
                </c:pt>
                <c:pt idx="4">
                  <c:v>2.5714285714286</c:v>
                </c:pt>
                <c:pt idx="5">
                  <c:v>2.7142857142856998</c:v>
                </c:pt>
                <c:pt idx="6">
                  <c:v>2.8571428571428998</c:v>
                </c:pt>
                <c:pt idx="7">
                  <c:v>3</c:v>
                </c:pt>
                <c:pt idx="8">
                  <c:v>3.1428571428571002</c:v>
                </c:pt>
                <c:pt idx="9">
                  <c:v>3.2857142857143002</c:v>
                </c:pt>
                <c:pt idx="10">
                  <c:v>3.4285714285714</c:v>
                </c:pt>
                <c:pt idx="11">
                  <c:v>3.5714285714286</c:v>
                </c:pt>
                <c:pt idx="12">
                  <c:v>3.7142857142856998</c:v>
                </c:pt>
                <c:pt idx="13">
                  <c:v>3.8571428571428998</c:v>
                </c:pt>
                <c:pt idx="14">
                  <c:v>4</c:v>
                </c:pt>
                <c:pt idx="15">
                  <c:v>4.1428571428570997</c:v>
                </c:pt>
                <c:pt idx="16">
                  <c:v>4.2857142857142998</c:v>
                </c:pt>
                <c:pt idx="17">
                  <c:v>4.4285714285713995</c:v>
                </c:pt>
                <c:pt idx="18">
                  <c:v>4.5714285714286005</c:v>
                </c:pt>
                <c:pt idx="19">
                  <c:v>4.7142857142857002</c:v>
                </c:pt>
                <c:pt idx="20">
                  <c:v>4.8571428571429003</c:v>
                </c:pt>
                <c:pt idx="21">
                  <c:v>5</c:v>
                </c:pt>
                <c:pt idx="22">
                  <c:v>5.1428571428570997</c:v>
                </c:pt>
                <c:pt idx="23">
                  <c:v>5.2857142857142998</c:v>
                </c:pt>
                <c:pt idx="24">
                  <c:v>5.4285714285713995</c:v>
                </c:pt>
                <c:pt idx="25">
                  <c:v>5.5714285714286005</c:v>
                </c:pt>
                <c:pt idx="26">
                  <c:v>5.7142857142857002</c:v>
                </c:pt>
                <c:pt idx="27">
                  <c:v>5.8571428571429003</c:v>
                </c:pt>
                <c:pt idx="28">
                  <c:v>6</c:v>
                </c:pt>
                <c:pt idx="29">
                  <c:v>6.1428571428570997</c:v>
                </c:pt>
                <c:pt idx="30">
                  <c:v>6.2857142857142998</c:v>
                </c:pt>
                <c:pt idx="31">
                  <c:v>6.4285714285713995</c:v>
                </c:pt>
                <c:pt idx="32">
                  <c:v>6.5714285714286005</c:v>
                </c:pt>
                <c:pt idx="33">
                  <c:v>6.7142857142857002</c:v>
                </c:pt>
                <c:pt idx="34">
                  <c:v>6.8571428571429003</c:v>
                </c:pt>
                <c:pt idx="35">
                  <c:v>7</c:v>
                </c:pt>
                <c:pt idx="36">
                  <c:v>7.1428571428570997</c:v>
                </c:pt>
                <c:pt idx="37">
                  <c:v>7.2857142857142998</c:v>
                </c:pt>
                <c:pt idx="38">
                  <c:v>7.4285714285713995</c:v>
                </c:pt>
                <c:pt idx="39">
                  <c:v>7.5714285714286005</c:v>
                </c:pt>
                <c:pt idx="40">
                  <c:v>7.7142857142857002</c:v>
                </c:pt>
                <c:pt idx="41">
                  <c:v>7.8571428571429003</c:v>
                </c:pt>
                <c:pt idx="42">
                  <c:v>8</c:v>
                </c:pt>
                <c:pt idx="43">
                  <c:v>8.1428571428570997</c:v>
                </c:pt>
                <c:pt idx="44">
                  <c:v>8.2857142857143007</c:v>
                </c:pt>
                <c:pt idx="45">
                  <c:v>8.4285714285714004</c:v>
                </c:pt>
                <c:pt idx="46">
                  <c:v>8.5714285714285996</c:v>
                </c:pt>
                <c:pt idx="47">
                  <c:v>8.7142857142856993</c:v>
                </c:pt>
                <c:pt idx="48">
                  <c:v>8.8571428571429003</c:v>
                </c:pt>
                <c:pt idx="49">
                  <c:v>9</c:v>
                </c:pt>
                <c:pt idx="50">
                  <c:v>9.1428571428570997</c:v>
                </c:pt>
                <c:pt idx="51">
                  <c:v>9.2857142857143007</c:v>
                </c:pt>
                <c:pt idx="52">
                  <c:v>9.4285714285714004</c:v>
                </c:pt>
                <c:pt idx="53">
                  <c:v>9.5714285714285996</c:v>
                </c:pt>
                <c:pt idx="54">
                  <c:v>9.7142857142856993</c:v>
                </c:pt>
                <c:pt idx="55">
                  <c:v>9.8571428571429003</c:v>
                </c:pt>
                <c:pt idx="56">
                  <c:v>10</c:v>
                </c:pt>
                <c:pt idx="57">
                  <c:v>10.142857142857</c:v>
                </c:pt>
                <c:pt idx="58">
                  <c:v>10.285714285714</c:v>
                </c:pt>
                <c:pt idx="59">
                  <c:v>10.428571428570999</c:v>
                </c:pt>
                <c:pt idx="60">
                  <c:v>10.571428571429001</c:v>
                </c:pt>
                <c:pt idx="61">
                  <c:v>10.714285714286</c:v>
                </c:pt>
                <c:pt idx="62">
                  <c:v>10.857142857143</c:v>
                </c:pt>
                <c:pt idx="63">
                  <c:v>11</c:v>
                </c:pt>
                <c:pt idx="64">
                  <c:v>11.142857142857</c:v>
                </c:pt>
                <c:pt idx="65">
                  <c:v>11.285714285714</c:v>
                </c:pt>
                <c:pt idx="66">
                  <c:v>11.428571428570999</c:v>
                </c:pt>
                <c:pt idx="67">
                  <c:v>11.571428571429001</c:v>
                </c:pt>
                <c:pt idx="68">
                  <c:v>11.714285714286</c:v>
                </c:pt>
                <c:pt idx="69">
                  <c:v>11.857142857143</c:v>
                </c:pt>
                <c:pt idx="70">
                  <c:v>12</c:v>
                </c:pt>
                <c:pt idx="71">
                  <c:v>12.142857142857</c:v>
                </c:pt>
                <c:pt idx="72">
                  <c:v>12.285714285714</c:v>
                </c:pt>
                <c:pt idx="73">
                  <c:v>12.428571428570999</c:v>
                </c:pt>
                <c:pt idx="74">
                  <c:v>12.571428571429001</c:v>
                </c:pt>
                <c:pt idx="75">
                  <c:v>12.714285714286</c:v>
                </c:pt>
                <c:pt idx="76">
                  <c:v>12.857142857143</c:v>
                </c:pt>
                <c:pt idx="77">
                  <c:v>13</c:v>
                </c:pt>
                <c:pt idx="78">
                  <c:v>13.142857142857</c:v>
                </c:pt>
                <c:pt idx="79">
                  <c:v>13.285714285714</c:v>
                </c:pt>
                <c:pt idx="80">
                  <c:v>13.428571428570999</c:v>
                </c:pt>
                <c:pt idx="81">
                  <c:v>13.571428571429001</c:v>
                </c:pt>
                <c:pt idx="82">
                  <c:v>13.714285714286</c:v>
                </c:pt>
                <c:pt idx="83">
                  <c:v>13.857142857143</c:v>
                </c:pt>
                <c:pt idx="84">
                  <c:v>14</c:v>
                </c:pt>
                <c:pt idx="85">
                  <c:v>14.142857142857</c:v>
                </c:pt>
                <c:pt idx="86">
                  <c:v>14.285714285714</c:v>
                </c:pt>
                <c:pt idx="87">
                  <c:v>14.428571428570999</c:v>
                </c:pt>
                <c:pt idx="88">
                  <c:v>14.571428571429001</c:v>
                </c:pt>
                <c:pt idx="89">
                  <c:v>14.714285714286</c:v>
                </c:pt>
                <c:pt idx="90">
                  <c:v>14.857142857143</c:v>
                </c:pt>
                <c:pt idx="91">
                  <c:v>15</c:v>
                </c:pt>
                <c:pt idx="92">
                  <c:v>15.142857142857</c:v>
                </c:pt>
                <c:pt idx="93">
                  <c:v>15.285714285714</c:v>
                </c:pt>
                <c:pt idx="94">
                  <c:v>15.428571428570999</c:v>
                </c:pt>
                <c:pt idx="95">
                  <c:v>15.571428571429001</c:v>
                </c:pt>
                <c:pt idx="96">
                  <c:v>15.714285714286</c:v>
                </c:pt>
                <c:pt idx="97">
                  <c:v>15.857142857143</c:v>
                </c:pt>
                <c:pt idx="98">
                  <c:v>16</c:v>
                </c:pt>
              </c:numCache>
              <c:extLst xmlns:c15="http://schemas.microsoft.com/office/drawing/2012/chart"/>
            </c:numRef>
          </c:xVal>
          <c:yVal>
            <c:numRef>
              <c:f>'IP3'!$AV$5:$AV$103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BC44-4FCF-B507-FB2C7832E510}"/>
            </c:ext>
          </c:extLst>
        </c:ser>
        <c:ser>
          <c:idx val="5"/>
          <c:order val="5"/>
          <c:tx>
            <c:strRef>
              <c:f>'IP3'!$AY$2</c:f>
              <c:strCache>
                <c:ptCount val="1"/>
                <c:pt idx="0">
                  <c:v>+5dBm</c:v>
                </c:pt>
              </c:strCache>
            </c:strRef>
          </c:tx>
          <c:spPr>
            <a:ln cap="sq" cmpd="dbl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'IP3'!$AX$5:$AX$103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xVal>
          <c:yVal>
            <c:numRef>
              <c:f>'IP3'!$AY$5:$AY$103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86-4F72-A0E2-E7E0C92C2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  <c:extLst/>
      </c:scatterChart>
      <c:valAx>
        <c:axId val="111626496"/>
        <c:scaling>
          <c:orientation val="minMax"/>
          <c:max val="64"/>
          <c:min val="1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5"/>
      </c:valAx>
      <c:valAx>
        <c:axId val="111657344"/>
        <c:scaling>
          <c:orientation val="minMax"/>
          <c:max val="25"/>
          <c:min val="-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9714451102651046"/>
          <c:y val="0.49787769584357505"/>
          <c:w val="0.19632955521060069"/>
          <c:h val="0.3045913531641877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Output IP3 vs LO Power (dBm)</a:t>
            </a:r>
            <a:r>
              <a:rPr lang="en-US" sz="1000" baseline="30000"/>
              <a:t>1-4</a:t>
            </a:r>
            <a:endParaRPr lang="en-US" sz="1000" baseline="0"/>
          </a:p>
        </c:rich>
      </c:tx>
      <c:layout>
        <c:manualLayout>
          <c:xMode val="edge"/>
          <c:yMode val="edge"/>
          <c:x val="0.21693191207151147"/>
          <c:y val="9.479717813051145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3229665736227416E-2"/>
          <c:w val="0.76542713682528862"/>
          <c:h val="0.716017789442986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'IP3'!$J$2</c:f>
              <c:strCache>
                <c:ptCount val="1"/>
                <c:pt idx="0">
                  <c:v>+15dBm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2</c:v>
                </c:pt>
                <c:pt idx="1">
                  <c:v>2.1428571428571002</c:v>
                </c:pt>
                <c:pt idx="2">
                  <c:v>2.2857142857143002</c:v>
                </c:pt>
                <c:pt idx="3">
                  <c:v>2.4285714285714</c:v>
                </c:pt>
                <c:pt idx="4">
                  <c:v>2.5714285714286</c:v>
                </c:pt>
                <c:pt idx="5">
                  <c:v>2.7142857142856998</c:v>
                </c:pt>
                <c:pt idx="6">
                  <c:v>2.8571428571428998</c:v>
                </c:pt>
                <c:pt idx="7">
                  <c:v>3</c:v>
                </c:pt>
                <c:pt idx="8">
                  <c:v>3.1428571428571002</c:v>
                </c:pt>
                <c:pt idx="9">
                  <c:v>3.2857142857143002</c:v>
                </c:pt>
                <c:pt idx="10">
                  <c:v>3.4285714285714</c:v>
                </c:pt>
                <c:pt idx="11">
                  <c:v>3.5714285714286</c:v>
                </c:pt>
                <c:pt idx="12">
                  <c:v>3.7142857142856998</c:v>
                </c:pt>
                <c:pt idx="13">
                  <c:v>3.8571428571428998</c:v>
                </c:pt>
                <c:pt idx="14">
                  <c:v>4</c:v>
                </c:pt>
                <c:pt idx="15">
                  <c:v>4.1428571428570997</c:v>
                </c:pt>
                <c:pt idx="16">
                  <c:v>4.2857142857142998</c:v>
                </c:pt>
                <c:pt idx="17">
                  <c:v>4.4285714285713995</c:v>
                </c:pt>
                <c:pt idx="18">
                  <c:v>4.5714285714286005</c:v>
                </c:pt>
                <c:pt idx="19">
                  <c:v>4.7142857142857002</c:v>
                </c:pt>
                <c:pt idx="20">
                  <c:v>4.8571428571429003</c:v>
                </c:pt>
                <c:pt idx="21">
                  <c:v>5</c:v>
                </c:pt>
                <c:pt idx="22">
                  <c:v>5.1428571428570997</c:v>
                </c:pt>
                <c:pt idx="23">
                  <c:v>5.2857142857142998</c:v>
                </c:pt>
                <c:pt idx="24">
                  <c:v>5.4285714285713995</c:v>
                </c:pt>
                <c:pt idx="25">
                  <c:v>5.5714285714286005</c:v>
                </c:pt>
                <c:pt idx="26">
                  <c:v>5.7142857142857002</c:v>
                </c:pt>
                <c:pt idx="27">
                  <c:v>5.8571428571429003</c:v>
                </c:pt>
                <c:pt idx="28">
                  <c:v>6</c:v>
                </c:pt>
                <c:pt idx="29">
                  <c:v>6.1428571428570997</c:v>
                </c:pt>
                <c:pt idx="30">
                  <c:v>6.2857142857142998</c:v>
                </c:pt>
                <c:pt idx="31">
                  <c:v>6.4285714285713995</c:v>
                </c:pt>
                <c:pt idx="32">
                  <c:v>6.5714285714286005</c:v>
                </c:pt>
                <c:pt idx="33">
                  <c:v>6.7142857142857002</c:v>
                </c:pt>
                <c:pt idx="34">
                  <c:v>6.8571428571429003</c:v>
                </c:pt>
                <c:pt idx="35">
                  <c:v>7</c:v>
                </c:pt>
                <c:pt idx="36">
                  <c:v>7.1428571428570997</c:v>
                </c:pt>
                <c:pt idx="37">
                  <c:v>7.2857142857142998</c:v>
                </c:pt>
                <c:pt idx="38">
                  <c:v>7.4285714285713995</c:v>
                </c:pt>
                <c:pt idx="39">
                  <c:v>7.5714285714286005</c:v>
                </c:pt>
                <c:pt idx="40">
                  <c:v>7.7142857142857002</c:v>
                </c:pt>
                <c:pt idx="41">
                  <c:v>7.8571428571429003</c:v>
                </c:pt>
                <c:pt idx="42">
                  <c:v>8</c:v>
                </c:pt>
                <c:pt idx="43">
                  <c:v>8.1428571428570997</c:v>
                </c:pt>
                <c:pt idx="44">
                  <c:v>8.2857142857143007</c:v>
                </c:pt>
                <c:pt idx="45">
                  <c:v>8.4285714285714004</c:v>
                </c:pt>
                <c:pt idx="46">
                  <c:v>8.5714285714285996</c:v>
                </c:pt>
                <c:pt idx="47">
                  <c:v>8.7142857142856993</c:v>
                </c:pt>
                <c:pt idx="48">
                  <c:v>8.8571428571429003</c:v>
                </c:pt>
                <c:pt idx="49">
                  <c:v>9</c:v>
                </c:pt>
                <c:pt idx="50">
                  <c:v>9.1428571428570997</c:v>
                </c:pt>
                <c:pt idx="51">
                  <c:v>9.2857142857143007</c:v>
                </c:pt>
                <c:pt idx="52">
                  <c:v>9.4285714285714004</c:v>
                </c:pt>
                <c:pt idx="53">
                  <c:v>9.5714285714285996</c:v>
                </c:pt>
                <c:pt idx="54">
                  <c:v>9.7142857142856993</c:v>
                </c:pt>
                <c:pt idx="55">
                  <c:v>9.8571428571429003</c:v>
                </c:pt>
                <c:pt idx="56">
                  <c:v>10</c:v>
                </c:pt>
                <c:pt idx="57">
                  <c:v>10.142857142857</c:v>
                </c:pt>
                <c:pt idx="58">
                  <c:v>10.285714285714</c:v>
                </c:pt>
                <c:pt idx="59">
                  <c:v>10.428571428570999</c:v>
                </c:pt>
                <c:pt idx="60">
                  <c:v>10.571428571429001</c:v>
                </c:pt>
                <c:pt idx="61">
                  <c:v>10.714285714286</c:v>
                </c:pt>
                <c:pt idx="62">
                  <c:v>10.857142857143</c:v>
                </c:pt>
                <c:pt idx="63">
                  <c:v>11</c:v>
                </c:pt>
                <c:pt idx="64">
                  <c:v>11.142857142857</c:v>
                </c:pt>
                <c:pt idx="65">
                  <c:v>11.285714285714</c:v>
                </c:pt>
                <c:pt idx="66">
                  <c:v>11.428571428570999</c:v>
                </c:pt>
                <c:pt idx="67">
                  <c:v>11.571428571429001</c:v>
                </c:pt>
                <c:pt idx="68">
                  <c:v>11.714285714286</c:v>
                </c:pt>
                <c:pt idx="69">
                  <c:v>11.857142857143</c:v>
                </c:pt>
                <c:pt idx="70">
                  <c:v>12</c:v>
                </c:pt>
                <c:pt idx="71">
                  <c:v>12.142857142857</c:v>
                </c:pt>
                <c:pt idx="72">
                  <c:v>12.285714285714</c:v>
                </c:pt>
                <c:pt idx="73">
                  <c:v>12.428571428570999</c:v>
                </c:pt>
                <c:pt idx="74">
                  <c:v>12.571428571429001</c:v>
                </c:pt>
                <c:pt idx="75">
                  <c:v>12.714285714286</c:v>
                </c:pt>
                <c:pt idx="76">
                  <c:v>12.857142857143</c:v>
                </c:pt>
                <c:pt idx="77">
                  <c:v>13</c:v>
                </c:pt>
                <c:pt idx="78">
                  <c:v>13.142857142857</c:v>
                </c:pt>
                <c:pt idx="79">
                  <c:v>13.285714285714</c:v>
                </c:pt>
                <c:pt idx="80">
                  <c:v>13.428571428570999</c:v>
                </c:pt>
                <c:pt idx="81">
                  <c:v>13.571428571429001</c:v>
                </c:pt>
                <c:pt idx="82">
                  <c:v>13.714285714286</c:v>
                </c:pt>
                <c:pt idx="83">
                  <c:v>13.857142857143</c:v>
                </c:pt>
                <c:pt idx="84">
                  <c:v>14</c:v>
                </c:pt>
                <c:pt idx="85">
                  <c:v>14.142857142857</c:v>
                </c:pt>
                <c:pt idx="86">
                  <c:v>14.285714285714</c:v>
                </c:pt>
                <c:pt idx="87">
                  <c:v>14.428571428570999</c:v>
                </c:pt>
                <c:pt idx="88">
                  <c:v>14.571428571429001</c:v>
                </c:pt>
                <c:pt idx="89">
                  <c:v>14.714285714286</c:v>
                </c:pt>
                <c:pt idx="90">
                  <c:v>14.857142857143</c:v>
                </c:pt>
                <c:pt idx="91">
                  <c:v>15</c:v>
                </c:pt>
                <c:pt idx="92">
                  <c:v>15.142857142857</c:v>
                </c:pt>
                <c:pt idx="93">
                  <c:v>15.285714285714</c:v>
                </c:pt>
                <c:pt idx="94">
                  <c:v>15.428571428570999</c:v>
                </c:pt>
                <c:pt idx="95">
                  <c:v>15.571428571429001</c:v>
                </c:pt>
                <c:pt idx="96">
                  <c:v>15.714285714286</c:v>
                </c:pt>
                <c:pt idx="97">
                  <c:v>15.857142857143</c:v>
                </c:pt>
                <c:pt idx="98">
                  <c:v>16</c:v>
                </c:pt>
              </c:numCache>
            </c:numRef>
          </c:xVal>
          <c:yVal>
            <c:numRef>
              <c:f>'IP3'!$K$5:$K$103</c:f>
              <c:numCache>
                <c:formatCode>General</c:formatCode>
                <c:ptCount val="99"/>
                <c:pt idx="0">
                  <c:v>-34.142845000000001</c:v>
                </c:pt>
                <c:pt idx="1">
                  <c:v>-24.148405</c:v>
                </c:pt>
                <c:pt idx="2">
                  <c:v>-11.499867</c:v>
                </c:pt>
                <c:pt idx="3">
                  <c:v>-2.2757868999999999</c:v>
                </c:pt>
                <c:pt idx="4">
                  <c:v>2.6593966</c:v>
                </c:pt>
                <c:pt idx="5">
                  <c:v>4.3422136</c:v>
                </c:pt>
                <c:pt idx="6">
                  <c:v>3.4530280000000002</c:v>
                </c:pt>
                <c:pt idx="7">
                  <c:v>3.2986124000000001</c:v>
                </c:pt>
                <c:pt idx="8">
                  <c:v>3.8677372999999999</c:v>
                </c:pt>
                <c:pt idx="9">
                  <c:v>5.1251816999999997</c:v>
                </c:pt>
                <c:pt idx="10">
                  <c:v>6.0387896999999997</c:v>
                </c:pt>
                <c:pt idx="11">
                  <c:v>7.0865897999999996</c:v>
                </c:pt>
                <c:pt idx="12">
                  <c:v>7.5206394000000003</c:v>
                </c:pt>
                <c:pt idx="13">
                  <c:v>8.0705022999999994</c:v>
                </c:pt>
                <c:pt idx="14">
                  <c:v>8.4549608000000003</c:v>
                </c:pt>
                <c:pt idx="15">
                  <c:v>9.3886309000000008</c:v>
                </c:pt>
                <c:pt idx="16">
                  <c:v>10.087866</c:v>
                </c:pt>
                <c:pt idx="17">
                  <c:v>11.052856999999999</c:v>
                </c:pt>
                <c:pt idx="18">
                  <c:v>11.400509</c:v>
                </c:pt>
                <c:pt idx="19">
                  <c:v>11.747608</c:v>
                </c:pt>
                <c:pt idx="20">
                  <c:v>11.791441000000001</c:v>
                </c:pt>
                <c:pt idx="21">
                  <c:v>12.647107999999999</c:v>
                </c:pt>
                <c:pt idx="22">
                  <c:v>13.47331</c:v>
                </c:pt>
                <c:pt idx="23">
                  <c:v>14.14052</c:v>
                </c:pt>
                <c:pt idx="24">
                  <c:v>14.007232</c:v>
                </c:pt>
                <c:pt idx="25">
                  <c:v>13.402400999999999</c:v>
                </c:pt>
                <c:pt idx="26">
                  <c:v>12.617255</c:v>
                </c:pt>
                <c:pt idx="27">
                  <c:v>11.976597</c:v>
                </c:pt>
                <c:pt idx="28">
                  <c:v>11.687801</c:v>
                </c:pt>
                <c:pt idx="29">
                  <c:v>11.871122</c:v>
                </c:pt>
                <c:pt idx="30">
                  <c:v>12.244049</c:v>
                </c:pt>
                <c:pt idx="31">
                  <c:v>12.867709</c:v>
                </c:pt>
                <c:pt idx="32">
                  <c:v>13.268567000000001</c:v>
                </c:pt>
                <c:pt idx="33">
                  <c:v>13.361615</c:v>
                </c:pt>
                <c:pt idx="34">
                  <c:v>12.988478000000001</c:v>
                </c:pt>
                <c:pt idx="35">
                  <c:v>12.385372</c:v>
                </c:pt>
                <c:pt idx="36">
                  <c:v>11.947203999999999</c:v>
                </c:pt>
                <c:pt idx="37">
                  <c:v>11.945515</c:v>
                </c:pt>
                <c:pt idx="38">
                  <c:v>12.714012</c:v>
                </c:pt>
                <c:pt idx="39">
                  <c:v>13.749402</c:v>
                </c:pt>
                <c:pt idx="40">
                  <c:v>14.155925999999999</c:v>
                </c:pt>
                <c:pt idx="41">
                  <c:v>14.130341</c:v>
                </c:pt>
                <c:pt idx="42">
                  <c:v>13.654028</c:v>
                </c:pt>
                <c:pt idx="43">
                  <c:v>13.338623</c:v>
                </c:pt>
                <c:pt idx="44">
                  <c:v>13.132709999999999</c:v>
                </c:pt>
                <c:pt idx="45">
                  <c:v>12.742823</c:v>
                </c:pt>
                <c:pt idx="46">
                  <c:v>12.945974</c:v>
                </c:pt>
                <c:pt idx="47">
                  <c:v>13.303255</c:v>
                </c:pt>
                <c:pt idx="48">
                  <c:v>13.862622</c:v>
                </c:pt>
                <c:pt idx="49">
                  <c:v>13.861162999999999</c:v>
                </c:pt>
                <c:pt idx="50">
                  <c:v>13.581441999999999</c:v>
                </c:pt>
                <c:pt idx="51">
                  <c:v>13.335642</c:v>
                </c:pt>
                <c:pt idx="52">
                  <c:v>13.064738999999999</c:v>
                </c:pt>
                <c:pt idx="53">
                  <c:v>12.587313999999999</c:v>
                </c:pt>
                <c:pt idx="54">
                  <c:v>12.119287</c:v>
                </c:pt>
                <c:pt idx="55">
                  <c:v>11.812557</c:v>
                </c:pt>
                <c:pt idx="56">
                  <c:v>11.53839</c:v>
                </c:pt>
                <c:pt idx="57">
                  <c:v>11.397961</c:v>
                </c:pt>
                <c:pt idx="58">
                  <c:v>11.542540000000001</c:v>
                </c:pt>
                <c:pt idx="59">
                  <c:v>12.196057</c:v>
                </c:pt>
                <c:pt idx="60">
                  <c:v>13.286863</c:v>
                </c:pt>
                <c:pt idx="61">
                  <c:v>14.269608</c:v>
                </c:pt>
                <c:pt idx="62">
                  <c:v>14.808818</c:v>
                </c:pt>
                <c:pt idx="63">
                  <c:v>14.859534</c:v>
                </c:pt>
                <c:pt idx="64">
                  <c:v>14.579298</c:v>
                </c:pt>
                <c:pt idx="65">
                  <c:v>14.311659000000001</c:v>
                </c:pt>
                <c:pt idx="66">
                  <c:v>14.34186</c:v>
                </c:pt>
                <c:pt idx="67">
                  <c:v>14.382145</c:v>
                </c:pt>
                <c:pt idx="68">
                  <c:v>14.678890000000001</c:v>
                </c:pt>
                <c:pt idx="69">
                  <c:v>14.696966</c:v>
                </c:pt>
                <c:pt idx="70">
                  <c:v>15.26487</c:v>
                </c:pt>
                <c:pt idx="71">
                  <c:v>16.134083</c:v>
                </c:pt>
                <c:pt idx="72">
                  <c:v>16.160194000000001</c:v>
                </c:pt>
                <c:pt idx="73">
                  <c:v>15.794411999999999</c:v>
                </c:pt>
                <c:pt idx="74">
                  <c:v>15.289040999999999</c:v>
                </c:pt>
                <c:pt idx="75">
                  <c:v>15.880357999999999</c:v>
                </c:pt>
                <c:pt idx="76">
                  <c:v>16.069523</c:v>
                </c:pt>
                <c:pt idx="77">
                  <c:v>15.727549</c:v>
                </c:pt>
                <c:pt idx="78">
                  <c:v>15.194563</c:v>
                </c:pt>
                <c:pt idx="79">
                  <c:v>14.776619999999999</c:v>
                </c:pt>
                <c:pt idx="80">
                  <c:v>14.592242000000001</c:v>
                </c:pt>
                <c:pt idx="81">
                  <c:v>14.366344</c:v>
                </c:pt>
                <c:pt idx="82">
                  <c:v>14.348041</c:v>
                </c:pt>
                <c:pt idx="83">
                  <c:v>14.094047</c:v>
                </c:pt>
                <c:pt idx="84">
                  <c:v>13.946664999999999</c:v>
                </c:pt>
                <c:pt idx="85">
                  <c:v>13.665483</c:v>
                </c:pt>
                <c:pt idx="86">
                  <c:v>13.554311999999999</c:v>
                </c:pt>
                <c:pt idx="87">
                  <c:v>13.161504000000001</c:v>
                </c:pt>
                <c:pt idx="88">
                  <c:v>12.802891000000001</c:v>
                </c:pt>
                <c:pt idx="89">
                  <c:v>11.565693</c:v>
                </c:pt>
                <c:pt idx="90">
                  <c:v>9.8859034000000001</c:v>
                </c:pt>
                <c:pt idx="91">
                  <c:v>7.8625201999999996</c:v>
                </c:pt>
                <c:pt idx="92">
                  <c:v>5.8311658</c:v>
                </c:pt>
                <c:pt idx="93">
                  <c:v>3.9416893000000002</c:v>
                </c:pt>
                <c:pt idx="94">
                  <c:v>2.0383301</c:v>
                </c:pt>
                <c:pt idx="95">
                  <c:v>-0.63196467999999995</c:v>
                </c:pt>
                <c:pt idx="96">
                  <c:v>-5.5857562999999999</c:v>
                </c:pt>
                <c:pt idx="97">
                  <c:v>-12.934231</c:v>
                </c:pt>
                <c:pt idx="98">
                  <c:v>-18.648209000000001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8D3-46DB-8728-589B19E1958A}"/>
            </c:ext>
          </c:extLst>
        </c:ser>
        <c:ser>
          <c:idx val="1"/>
          <c:order val="1"/>
          <c:tx>
            <c:strRef>
              <c:f>'IP3'!$M$2</c:f>
              <c:strCache>
                <c:ptCount val="1"/>
                <c:pt idx="0">
                  <c:v>+13dBm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'IP3'!$L$5:$L$103</c:f>
              <c:numCache>
                <c:formatCode>General</c:formatCode>
                <c:ptCount val="99"/>
                <c:pt idx="0">
                  <c:v>2</c:v>
                </c:pt>
                <c:pt idx="1">
                  <c:v>2.1428571428571002</c:v>
                </c:pt>
                <c:pt idx="2">
                  <c:v>2.2857142857143002</c:v>
                </c:pt>
                <c:pt idx="3">
                  <c:v>2.4285714285714</c:v>
                </c:pt>
                <c:pt idx="4">
                  <c:v>2.5714285714286</c:v>
                </c:pt>
                <c:pt idx="5">
                  <c:v>2.7142857142856998</c:v>
                </c:pt>
                <c:pt idx="6">
                  <c:v>2.8571428571428998</c:v>
                </c:pt>
                <c:pt idx="7">
                  <c:v>3</c:v>
                </c:pt>
                <c:pt idx="8">
                  <c:v>3.1428571428571002</c:v>
                </c:pt>
                <c:pt idx="9">
                  <c:v>3.2857142857143002</c:v>
                </c:pt>
                <c:pt idx="10">
                  <c:v>3.4285714285714</c:v>
                </c:pt>
                <c:pt idx="11">
                  <c:v>3.5714285714286</c:v>
                </c:pt>
                <c:pt idx="12">
                  <c:v>3.7142857142856998</c:v>
                </c:pt>
                <c:pt idx="13">
                  <c:v>3.8571428571428998</c:v>
                </c:pt>
                <c:pt idx="14">
                  <c:v>4</c:v>
                </c:pt>
                <c:pt idx="15">
                  <c:v>4.1428571428570997</c:v>
                </c:pt>
                <c:pt idx="16">
                  <c:v>4.2857142857142998</c:v>
                </c:pt>
                <c:pt idx="17">
                  <c:v>4.4285714285713995</c:v>
                </c:pt>
                <c:pt idx="18">
                  <c:v>4.5714285714286005</c:v>
                </c:pt>
                <c:pt idx="19">
                  <c:v>4.7142857142857002</c:v>
                </c:pt>
                <c:pt idx="20">
                  <c:v>4.8571428571429003</c:v>
                </c:pt>
                <c:pt idx="21">
                  <c:v>5</c:v>
                </c:pt>
                <c:pt idx="22">
                  <c:v>5.1428571428570997</c:v>
                </c:pt>
                <c:pt idx="23">
                  <c:v>5.2857142857142998</c:v>
                </c:pt>
                <c:pt idx="24">
                  <c:v>5.4285714285713995</c:v>
                </c:pt>
                <c:pt idx="25">
                  <c:v>5.5714285714286005</c:v>
                </c:pt>
                <c:pt idx="26">
                  <c:v>5.7142857142857002</c:v>
                </c:pt>
                <c:pt idx="27">
                  <c:v>5.8571428571429003</c:v>
                </c:pt>
                <c:pt idx="28">
                  <c:v>6</c:v>
                </c:pt>
                <c:pt idx="29">
                  <c:v>6.1428571428570997</c:v>
                </c:pt>
                <c:pt idx="30">
                  <c:v>6.2857142857142998</c:v>
                </c:pt>
                <c:pt idx="31">
                  <c:v>6.4285714285713995</c:v>
                </c:pt>
                <c:pt idx="32">
                  <c:v>6.5714285714286005</c:v>
                </c:pt>
                <c:pt idx="33">
                  <c:v>6.7142857142857002</c:v>
                </c:pt>
                <c:pt idx="34">
                  <c:v>6.8571428571429003</c:v>
                </c:pt>
                <c:pt idx="35">
                  <c:v>7</c:v>
                </c:pt>
                <c:pt idx="36">
                  <c:v>7.1428571428570997</c:v>
                </c:pt>
                <c:pt idx="37">
                  <c:v>7.2857142857142998</c:v>
                </c:pt>
                <c:pt idx="38">
                  <c:v>7.4285714285713995</c:v>
                </c:pt>
                <c:pt idx="39">
                  <c:v>7.5714285714286005</c:v>
                </c:pt>
                <c:pt idx="40">
                  <c:v>7.7142857142857002</c:v>
                </c:pt>
                <c:pt idx="41">
                  <c:v>7.8571428571429003</c:v>
                </c:pt>
                <c:pt idx="42">
                  <c:v>8</c:v>
                </c:pt>
                <c:pt idx="43">
                  <c:v>8.1428571428570997</c:v>
                </c:pt>
                <c:pt idx="44">
                  <c:v>8.2857142857143007</c:v>
                </c:pt>
                <c:pt idx="45">
                  <c:v>8.4285714285714004</c:v>
                </c:pt>
                <c:pt idx="46">
                  <c:v>8.5714285714285996</c:v>
                </c:pt>
                <c:pt idx="47">
                  <c:v>8.7142857142856993</c:v>
                </c:pt>
                <c:pt idx="48">
                  <c:v>8.8571428571429003</c:v>
                </c:pt>
                <c:pt idx="49">
                  <c:v>9</c:v>
                </c:pt>
                <c:pt idx="50">
                  <c:v>9.1428571428570997</c:v>
                </c:pt>
                <c:pt idx="51">
                  <c:v>9.2857142857143007</c:v>
                </c:pt>
                <c:pt idx="52">
                  <c:v>9.4285714285714004</c:v>
                </c:pt>
                <c:pt idx="53">
                  <c:v>9.5714285714285996</c:v>
                </c:pt>
                <c:pt idx="54">
                  <c:v>9.7142857142856993</c:v>
                </c:pt>
                <c:pt idx="55">
                  <c:v>9.8571428571429003</c:v>
                </c:pt>
                <c:pt idx="56">
                  <c:v>10</c:v>
                </c:pt>
                <c:pt idx="57">
                  <c:v>10.142857142857</c:v>
                </c:pt>
                <c:pt idx="58">
                  <c:v>10.285714285714</c:v>
                </c:pt>
                <c:pt idx="59">
                  <c:v>10.428571428570999</c:v>
                </c:pt>
                <c:pt idx="60">
                  <c:v>10.571428571429001</c:v>
                </c:pt>
                <c:pt idx="61">
                  <c:v>10.714285714286</c:v>
                </c:pt>
                <c:pt idx="62">
                  <c:v>10.857142857143</c:v>
                </c:pt>
                <c:pt idx="63">
                  <c:v>11</c:v>
                </c:pt>
                <c:pt idx="64">
                  <c:v>11.142857142857</c:v>
                </c:pt>
                <c:pt idx="65">
                  <c:v>11.285714285714</c:v>
                </c:pt>
                <c:pt idx="66">
                  <c:v>11.428571428570999</c:v>
                </c:pt>
                <c:pt idx="67">
                  <c:v>11.571428571429001</c:v>
                </c:pt>
                <c:pt idx="68">
                  <c:v>11.714285714286</c:v>
                </c:pt>
                <c:pt idx="69">
                  <c:v>11.857142857143</c:v>
                </c:pt>
                <c:pt idx="70">
                  <c:v>12</c:v>
                </c:pt>
                <c:pt idx="71">
                  <c:v>12.142857142857</c:v>
                </c:pt>
                <c:pt idx="72">
                  <c:v>12.285714285714</c:v>
                </c:pt>
                <c:pt idx="73">
                  <c:v>12.428571428570999</c:v>
                </c:pt>
                <c:pt idx="74">
                  <c:v>12.571428571429001</c:v>
                </c:pt>
                <c:pt idx="75">
                  <c:v>12.714285714286</c:v>
                </c:pt>
                <c:pt idx="76">
                  <c:v>12.857142857143</c:v>
                </c:pt>
                <c:pt idx="77">
                  <c:v>13</c:v>
                </c:pt>
                <c:pt idx="78">
                  <c:v>13.142857142857</c:v>
                </c:pt>
                <c:pt idx="79">
                  <c:v>13.285714285714</c:v>
                </c:pt>
                <c:pt idx="80">
                  <c:v>13.428571428570999</c:v>
                </c:pt>
                <c:pt idx="81">
                  <c:v>13.571428571429001</c:v>
                </c:pt>
                <c:pt idx="82">
                  <c:v>13.714285714286</c:v>
                </c:pt>
                <c:pt idx="83">
                  <c:v>13.857142857143</c:v>
                </c:pt>
                <c:pt idx="84">
                  <c:v>14</c:v>
                </c:pt>
                <c:pt idx="85">
                  <c:v>14.142857142857</c:v>
                </c:pt>
                <c:pt idx="86">
                  <c:v>14.285714285714</c:v>
                </c:pt>
                <c:pt idx="87">
                  <c:v>14.428571428570999</c:v>
                </c:pt>
                <c:pt idx="88">
                  <c:v>14.571428571429001</c:v>
                </c:pt>
                <c:pt idx="89">
                  <c:v>14.714285714286</c:v>
                </c:pt>
                <c:pt idx="90">
                  <c:v>14.857142857143</c:v>
                </c:pt>
                <c:pt idx="91">
                  <c:v>15</c:v>
                </c:pt>
                <c:pt idx="92">
                  <c:v>15.142857142857</c:v>
                </c:pt>
                <c:pt idx="93">
                  <c:v>15.285714285714</c:v>
                </c:pt>
                <c:pt idx="94">
                  <c:v>15.428571428570999</c:v>
                </c:pt>
                <c:pt idx="95">
                  <c:v>15.571428571429001</c:v>
                </c:pt>
                <c:pt idx="96">
                  <c:v>15.714285714286</c:v>
                </c:pt>
                <c:pt idx="97">
                  <c:v>15.857142857143</c:v>
                </c:pt>
                <c:pt idx="98">
                  <c:v>16</c:v>
                </c:pt>
              </c:numCache>
            </c:numRef>
          </c:xVal>
          <c:yVal>
            <c:numRef>
              <c:f>'IP3'!$N$5:$N$103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8D3-46DB-8728-589B19E1958A}"/>
            </c:ext>
          </c:extLst>
        </c:ser>
        <c:ser>
          <c:idx val="2"/>
          <c:order val="2"/>
          <c:tx>
            <c:strRef>
              <c:f>'IP3'!$P$2</c:f>
              <c:strCache>
                <c:ptCount val="1"/>
                <c:pt idx="0">
                  <c:v>+11dBm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'IP3'!$O$5:$O$103</c:f>
              <c:numCache>
                <c:formatCode>General</c:formatCode>
                <c:ptCount val="99"/>
                <c:pt idx="0">
                  <c:v>2</c:v>
                </c:pt>
                <c:pt idx="1">
                  <c:v>2.1428571428571002</c:v>
                </c:pt>
                <c:pt idx="2">
                  <c:v>2.2857142857143002</c:v>
                </c:pt>
                <c:pt idx="3">
                  <c:v>2.4285714285714</c:v>
                </c:pt>
                <c:pt idx="4">
                  <c:v>2.5714285714286</c:v>
                </c:pt>
                <c:pt idx="5">
                  <c:v>2.7142857142856998</c:v>
                </c:pt>
                <c:pt idx="6">
                  <c:v>2.8571428571428998</c:v>
                </c:pt>
                <c:pt idx="7">
                  <c:v>3</c:v>
                </c:pt>
                <c:pt idx="8">
                  <c:v>3.1428571428571002</c:v>
                </c:pt>
                <c:pt idx="9">
                  <c:v>3.2857142857143002</c:v>
                </c:pt>
                <c:pt idx="10">
                  <c:v>3.4285714285714</c:v>
                </c:pt>
                <c:pt idx="11">
                  <c:v>3.5714285714286</c:v>
                </c:pt>
                <c:pt idx="12">
                  <c:v>3.7142857142856998</c:v>
                </c:pt>
                <c:pt idx="13">
                  <c:v>3.8571428571428998</c:v>
                </c:pt>
                <c:pt idx="14">
                  <c:v>4</c:v>
                </c:pt>
                <c:pt idx="15">
                  <c:v>4.1428571428570997</c:v>
                </c:pt>
                <c:pt idx="16">
                  <c:v>4.2857142857142998</c:v>
                </c:pt>
                <c:pt idx="17">
                  <c:v>4.4285714285713995</c:v>
                </c:pt>
                <c:pt idx="18">
                  <c:v>4.5714285714286005</c:v>
                </c:pt>
                <c:pt idx="19">
                  <c:v>4.7142857142857002</c:v>
                </c:pt>
                <c:pt idx="20">
                  <c:v>4.8571428571429003</c:v>
                </c:pt>
                <c:pt idx="21">
                  <c:v>5</c:v>
                </c:pt>
                <c:pt idx="22">
                  <c:v>5.1428571428570997</c:v>
                </c:pt>
                <c:pt idx="23">
                  <c:v>5.2857142857142998</c:v>
                </c:pt>
                <c:pt idx="24">
                  <c:v>5.4285714285713995</c:v>
                </c:pt>
                <c:pt idx="25">
                  <c:v>5.5714285714286005</c:v>
                </c:pt>
                <c:pt idx="26">
                  <c:v>5.7142857142857002</c:v>
                </c:pt>
                <c:pt idx="27">
                  <c:v>5.8571428571429003</c:v>
                </c:pt>
                <c:pt idx="28">
                  <c:v>6</c:v>
                </c:pt>
                <c:pt idx="29">
                  <c:v>6.1428571428570997</c:v>
                </c:pt>
                <c:pt idx="30">
                  <c:v>6.2857142857142998</c:v>
                </c:pt>
                <c:pt idx="31">
                  <c:v>6.4285714285713995</c:v>
                </c:pt>
                <c:pt idx="32">
                  <c:v>6.5714285714286005</c:v>
                </c:pt>
                <c:pt idx="33">
                  <c:v>6.7142857142857002</c:v>
                </c:pt>
                <c:pt idx="34">
                  <c:v>6.8571428571429003</c:v>
                </c:pt>
                <c:pt idx="35">
                  <c:v>7</c:v>
                </c:pt>
                <c:pt idx="36">
                  <c:v>7.1428571428570997</c:v>
                </c:pt>
                <c:pt idx="37">
                  <c:v>7.2857142857142998</c:v>
                </c:pt>
                <c:pt idx="38">
                  <c:v>7.4285714285713995</c:v>
                </c:pt>
                <c:pt idx="39">
                  <c:v>7.5714285714286005</c:v>
                </c:pt>
                <c:pt idx="40">
                  <c:v>7.7142857142857002</c:v>
                </c:pt>
                <c:pt idx="41">
                  <c:v>7.8571428571429003</c:v>
                </c:pt>
                <c:pt idx="42">
                  <c:v>8</c:v>
                </c:pt>
                <c:pt idx="43">
                  <c:v>8.1428571428570997</c:v>
                </c:pt>
                <c:pt idx="44">
                  <c:v>8.2857142857143007</c:v>
                </c:pt>
                <c:pt idx="45">
                  <c:v>8.4285714285714004</c:v>
                </c:pt>
                <c:pt idx="46">
                  <c:v>8.5714285714285996</c:v>
                </c:pt>
                <c:pt idx="47">
                  <c:v>8.7142857142856993</c:v>
                </c:pt>
                <c:pt idx="48">
                  <c:v>8.8571428571429003</c:v>
                </c:pt>
                <c:pt idx="49">
                  <c:v>9</c:v>
                </c:pt>
                <c:pt idx="50">
                  <c:v>9.1428571428570997</c:v>
                </c:pt>
                <c:pt idx="51">
                  <c:v>9.2857142857143007</c:v>
                </c:pt>
                <c:pt idx="52">
                  <c:v>9.4285714285714004</c:v>
                </c:pt>
                <c:pt idx="53">
                  <c:v>9.5714285714285996</c:v>
                </c:pt>
                <c:pt idx="54">
                  <c:v>9.7142857142856993</c:v>
                </c:pt>
                <c:pt idx="55">
                  <c:v>9.8571428571429003</c:v>
                </c:pt>
                <c:pt idx="56">
                  <c:v>10</c:v>
                </c:pt>
                <c:pt idx="57">
                  <c:v>10.142857142857</c:v>
                </c:pt>
                <c:pt idx="58">
                  <c:v>10.285714285714</c:v>
                </c:pt>
                <c:pt idx="59">
                  <c:v>10.428571428570999</c:v>
                </c:pt>
                <c:pt idx="60">
                  <c:v>10.571428571429001</c:v>
                </c:pt>
                <c:pt idx="61">
                  <c:v>10.714285714286</c:v>
                </c:pt>
                <c:pt idx="62">
                  <c:v>10.857142857143</c:v>
                </c:pt>
                <c:pt idx="63">
                  <c:v>11</c:v>
                </c:pt>
                <c:pt idx="64">
                  <c:v>11.142857142857</c:v>
                </c:pt>
                <c:pt idx="65">
                  <c:v>11.285714285714</c:v>
                </c:pt>
                <c:pt idx="66">
                  <c:v>11.428571428570999</c:v>
                </c:pt>
                <c:pt idx="67">
                  <c:v>11.571428571429001</c:v>
                </c:pt>
                <c:pt idx="68">
                  <c:v>11.714285714286</c:v>
                </c:pt>
                <c:pt idx="69">
                  <c:v>11.857142857143</c:v>
                </c:pt>
                <c:pt idx="70">
                  <c:v>12</c:v>
                </c:pt>
                <c:pt idx="71">
                  <c:v>12.142857142857</c:v>
                </c:pt>
                <c:pt idx="72">
                  <c:v>12.285714285714</c:v>
                </c:pt>
                <c:pt idx="73">
                  <c:v>12.428571428570999</c:v>
                </c:pt>
                <c:pt idx="74">
                  <c:v>12.571428571429001</c:v>
                </c:pt>
                <c:pt idx="75">
                  <c:v>12.714285714286</c:v>
                </c:pt>
                <c:pt idx="76">
                  <c:v>12.857142857143</c:v>
                </c:pt>
                <c:pt idx="77">
                  <c:v>13</c:v>
                </c:pt>
                <c:pt idx="78">
                  <c:v>13.142857142857</c:v>
                </c:pt>
                <c:pt idx="79">
                  <c:v>13.285714285714</c:v>
                </c:pt>
                <c:pt idx="80">
                  <c:v>13.428571428570999</c:v>
                </c:pt>
                <c:pt idx="81">
                  <c:v>13.571428571429001</c:v>
                </c:pt>
                <c:pt idx="82">
                  <c:v>13.714285714286</c:v>
                </c:pt>
                <c:pt idx="83">
                  <c:v>13.857142857143</c:v>
                </c:pt>
                <c:pt idx="84">
                  <c:v>14</c:v>
                </c:pt>
                <c:pt idx="85">
                  <c:v>14.142857142857</c:v>
                </c:pt>
                <c:pt idx="86">
                  <c:v>14.285714285714</c:v>
                </c:pt>
                <c:pt idx="87">
                  <c:v>14.428571428570999</c:v>
                </c:pt>
                <c:pt idx="88">
                  <c:v>14.571428571429001</c:v>
                </c:pt>
                <c:pt idx="89">
                  <c:v>14.714285714286</c:v>
                </c:pt>
                <c:pt idx="90">
                  <c:v>14.857142857143</c:v>
                </c:pt>
                <c:pt idx="91">
                  <c:v>15</c:v>
                </c:pt>
                <c:pt idx="92">
                  <c:v>15.142857142857</c:v>
                </c:pt>
                <c:pt idx="93">
                  <c:v>15.285714285714</c:v>
                </c:pt>
                <c:pt idx="94">
                  <c:v>15.428571428570999</c:v>
                </c:pt>
                <c:pt idx="95">
                  <c:v>15.571428571429001</c:v>
                </c:pt>
                <c:pt idx="96">
                  <c:v>15.714285714286</c:v>
                </c:pt>
                <c:pt idx="97">
                  <c:v>15.857142857143</c:v>
                </c:pt>
                <c:pt idx="98">
                  <c:v>16</c:v>
                </c:pt>
              </c:numCache>
            </c:numRef>
          </c:xVal>
          <c:yVal>
            <c:numRef>
              <c:f>'IP3'!$Q$5:$Q$103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8D3-46DB-8728-589B19E1958A}"/>
            </c:ext>
          </c:extLst>
        </c:ser>
        <c:ser>
          <c:idx val="3"/>
          <c:order val="3"/>
          <c:tx>
            <c:strRef>
              <c:f>'IP3'!$S$2</c:f>
              <c:strCache>
                <c:ptCount val="1"/>
                <c:pt idx="0">
                  <c:v>+9dBm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'IP3'!$R$5:$R$103</c:f>
              <c:numCache>
                <c:formatCode>General</c:formatCode>
                <c:ptCount val="99"/>
                <c:pt idx="0">
                  <c:v>2</c:v>
                </c:pt>
                <c:pt idx="1">
                  <c:v>2.1428571428571002</c:v>
                </c:pt>
                <c:pt idx="2">
                  <c:v>2.2857142857143002</c:v>
                </c:pt>
                <c:pt idx="3">
                  <c:v>2.4285714285714</c:v>
                </c:pt>
                <c:pt idx="4">
                  <c:v>2.5714285714286</c:v>
                </c:pt>
                <c:pt idx="5">
                  <c:v>2.7142857142856998</c:v>
                </c:pt>
                <c:pt idx="6">
                  <c:v>2.8571428571428998</c:v>
                </c:pt>
                <c:pt idx="7">
                  <c:v>3</c:v>
                </c:pt>
                <c:pt idx="8">
                  <c:v>3.1428571428571002</c:v>
                </c:pt>
                <c:pt idx="9">
                  <c:v>3.2857142857143002</c:v>
                </c:pt>
                <c:pt idx="10">
                  <c:v>3.4285714285714</c:v>
                </c:pt>
                <c:pt idx="11">
                  <c:v>3.5714285714286</c:v>
                </c:pt>
                <c:pt idx="12">
                  <c:v>3.7142857142856998</c:v>
                </c:pt>
                <c:pt idx="13">
                  <c:v>3.8571428571428998</c:v>
                </c:pt>
                <c:pt idx="14">
                  <c:v>4</c:v>
                </c:pt>
                <c:pt idx="15">
                  <c:v>4.1428571428570997</c:v>
                </c:pt>
                <c:pt idx="16">
                  <c:v>4.2857142857142998</c:v>
                </c:pt>
                <c:pt idx="17">
                  <c:v>4.4285714285713995</c:v>
                </c:pt>
                <c:pt idx="18">
                  <c:v>4.5714285714286005</c:v>
                </c:pt>
                <c:pt idx="19">
                  <c:v>4.7142857142857002</c:v>
                </c:pt>
                <c:pt idx="20">
                  <c:v>4.8571428571429003</c:v>
                </c:pt>
                <c:pt idx="21">
                  <c:v>5</c:v>
                </c:pt>
                <c:pt idx="22">
                  <c:v>5.1428571428570997</c:v>
                </c:pt>
                <c:pt idx="23">
                  <c:v>5.2857142857142998</c:v>
                </c:pt>
                <c:pt idx="24">
                  <c:v>5.4285714285713995</c:v>
                </c:pt>
                <c:pt idx="25">
                  <c:v>5.5714285714286005</c:v>
                </c:pt>
                <c:pt idx="26">
                  <c:v>5.7142857142857002</c:v>
                </c:pt>
                <c:pt idx="27">
                  <c:v>5.8571428571429003</c:v>
                </c:pt>
                <c:pt idx="28">
                  <c:v>6</c:v>
                </c:pt>
                <c:pt idx="29">
                  <c:v>6.1428571428570997</c:v>
                </c:pt>
                <c:pt idx="30">
                  <c:v>6.2857142857142998</c:v>
                </c:pt>
                <c:pt idx="31">
                  <c:v>6.4285714285713995</c:v>
                </c:pt>
                <c:pt idx="32">
                  <c:v>6.5714285714286005</c:v>
                </c:pt>
                <c:pt idx="33">
                  <c:v>6.7142857142857002</c:v>
                </c:pt>
                <c:pt idx="34">
                  <c:v>6.8571428571429003</c:v>
                </c:pt>
                <c:pt idx="35">
                  <c:v>7</c:v>
                </c:pt>
                <c:pt idx="36">
                  <c:v>7.1428571428570997</c:v>
                </c:pt>
                <c:pt idx="37">
                  <c:v>7.2857142857142998</c:v>
                </c:pt>
                <c:pt idx="38">
                  <c:v>7.4285714285713995</c:v>
                </c:pt>
                <c:pt idx="39">
                  <c:v>7.5714285714286005</c:v>
                </c:pt>
                <c:pt idx="40">
                  <c:v>7.7142857142857002</c:v>
                </c:pt>
                <c:pt idx="41">
                  <c:v>7.8571428571429003</c:v>
                </c:pt>
                <c:pt idx="42">
                  <c:v>8</c:v>
                </c:pt>
                <c:pt idx="43">
                  <c:v>8.1428571428570997</c:v>
                </c:pt>
                <c:pt idx="44">
                  <c:v>8.2857142857143007</c:v>
                </c:pt>
                <c:pt idx="45">
                  <c:v>8.4285714285714004</c:v>
                </c:pt>
                <c:pt idx="46">
                  <c:v>8.5714285714285996</c:v>
                </c:pt>
                <c:pt idx="47">
                  <c:v>8.7142857142856993</c:v>
                </c:pt>
                <c:pt idx="48">
                  <c:v>8.8571428571429003</c:v>
                </c:pt>
                <c:pt idx="49">
                  <c:v>9</c:v>
                </c:pt>
                <c:pt idx="50">
                  <c:v>9.1428571428570997</c:v>
                </c:pt>
                <c:pt idx="51">
                  <c:v>9.2857142857143007</c:v>
                </c:pt>
                <c:pt idx="52">
                  <c:v>9.4285714285714004</c:v>
                </c:pt>
                <c:pt idx="53">
                  <c:v>9.5714285714285996</c:v>
                </c:pt>
                <c:pt idx="54">
                  <c:v>9.7142857142856993</c:v>
                </c:pt>
                <c:pt idx="55">
                  <c:v>9.8571428571429003</c:v>
                </c:pt>
                <c:pt idx="56">
                  <c:v>10</c:v>
                </c:pt>
                <c:pt idx="57">
                  <c:v>10.142857142857</c:v>
                </c:pt>
                <c:pt idx="58">
                  <c:v>10.285714285714</c:v>
                </c:pt>
                <c:pt idx="59">
                  <c:v>10.428571428570999</c:v>
                </c:pt>
                <c:pt idx="60">
                  <c:v>10.571428571429001</c:v>
                </c:pt>
                <c:pt idx="61">
                  <c:v>10.714285714286</c:v>
                </c:pt>
                <c:pt idx="62">
                  <c:v>10.857142857143</c:v>
                </c:pt>
                <c:pt idx="63">
                  <c:v>11</c:v>
                </c:pt>
                <c:pt idx="64">
                  <c:v>11.142857142857</c:v>
                </c:pt>
                <c:pt idx="65">
                  <c:v>11.285714285714</c:v>
                </c:pt>
                <c:pt idx="66">
                  <c:v>11.428571428570999</c:v>
                </c:pt>
                <c:pt idx="67">
                  <c:v>11.571428571429001</c:v>
                </c:pt>
                <c:pt idx="68">
                  <c:v>11.714285714286</c:v>
                </c:pt>
                <c:pt idx="69">
                  <c:v>11.857142857143</c:v>
                </c:pt>
                <c:pt idx="70">
                  <c:v>12</c:v>
                </c:pt>
                <c:pt idx="71">
                  <c:v>12.142857142857</c:v>
                </c:pt>
                <c:pt idx="72">
                  <c:v>12.285714285714</c:v>
                </c:pt>
                <c:pt idx="73">
                  <c:v>12.428571428570999</c:v>
                </c:pt>
                <c:pt idx="74">
                  <c:v>12.571428571429001</c:v>
                </c:pt>
                <c:pt idx="75">
                  <c:v>12.714285714286</c:v>
                </c:pt>
                <c:pt idx="76">
                  <c:v>12.857142857143</c:v>
                </c:pt>
                <c:pt idx="77">
                  <c:v>13</c:v>
                </c:pt>
                <c:pt idx="78">
                  <c:v>13.142857142857</c:v>
                </c:pt>
                <c:pt idx="79">
                  <c:v>13.285714285714</c:v>
                </c:pt>
                <c:pt idx="80">
                  <c:v>13.428571428570999</c:v>
                </c:pt>
                <c:pt idx="81">
                  <c:v>13.571428571429001</c:v>
                </c:pt>
                <c:pt idx="82">
                  <c:v>13.714285714286</c:v>
                </c:pt>
                <c:pt idx="83">
                  <c:v>13.857142857143</c:v>
                </c:pt>
                <c:pt idx="84">
                  <c:v>14</c:v>
                </c:pt>
                <c:pt idx="85">
                  <c:v>14.142857142857</c:v>
                </c:pt>
                <c:pt idx="86">
                  <c:v>14.285714285714</c:v>
                </c:pt>
                <c:pt idx="87">
                  <c:v>14.428571428570999</c:v>
                </c:pt>
                <c:pt idx="88">
                  <c:v>14.571428571429001</c:v>
                </c:pt>
                <c:pt idx="89">
                  <c:v>14.714285714286</c:v>
                </c:pt>
                <c:pt idx="90">
                  <c:v>14.857142857143</c:v>
                </c:pt>
                <c:pt idx="91">
                  <c:v>15</c:v>
                </c:pt>
                <c:pt idx="92">
                  <c:v>15.142857142857</c:v>
                </c:pt>
                <c:pt idx="93">
                  <c:v>15.285714285714</c:v>
                </c:pt>
                <c:pt idx="94">
                  <c:v>15.428571428570999</c:v>
                </c:pt>
                <c:pt idx="95">
                  <c:v>15.571428571429001</c:v>
                </c:pt>
                <c:pt idx="96">
                  <c:v>15.714285714286</c:v>
                </c:pt>
                <c:pt idx="97">
                  <c:v>15.857142857143</c:v>
                </c:pt>
                <c:pt idx="98">
                  <c:v>16</c:v>
                </c:pt>
              </c:numCache>
            </c:numRef>
          </c:xVal>
          <c:yVal>
            <c:numRef>
              <c:f>'IP3'!$T$5:$T$103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8D3-46DB-8728-589B19E1958A}"/>
            </c:ext>
          </c:extLst>
        </c:ser>
        <c:ser>
          <c:idx val="4"/>
          <c:order val="4"/>
          <c:tx>
            <c:strRef>
              <c:f>'IP3'!$V$2</c:f>
              <c:strCache>
                <c:ptCount val="1"/>
                <c:pt idx="0">
                  <c:v>+7dBm</c:v>
                </c:pt>
              </c:strCache>
              <c:extLst xmlns:c15="http://schemas.microsoft.com/office/drawing/2012/chart"/>
            </c:strRef>
          </c:tx>
          <c:spPr>
            <a:ln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'IP3'!$U$5:$U$104</c:f>
              <c:numCache>
                <c:formatCode>General</c:formatCode>
                <c:ptCount val="100"/>
                <c:pt idx="0">
                  <c:v>2</c:v>
                </c:pt>
                <c:pt idx="1">
                  <c:v>2.1428571428571002</c:v>
                </c:pt>
                <c:pt idx="2">
                  <c:v>2.2857142857143002</c:v>
                </c:pt>
                <c:pt idx="3">
                  <c:v>2.4285714285714</c:v>
                </c:pt>
                <c:pt idx="4">
                  <c:v>2.5714285714286</c:v>
                </c:pt>
                <c:pt idx="5">
                  <c:v>2.7142857142856998</c:v>
                </c:pt>
                <c:pt idx="6">
                  <c:v>2.8571428571428998</c:v>
                </c:pt>
                <c:pt idx="7">
                  <c:v>3</c:v>
                </c:pt>
                <c:pt idx="8">
                  <c:v>3.1428571428571002</c:v>
                </c:pt>
                <c:pt idx="9">
                  <c:v>3.2857142857143002</c:v>
                </c:pt>
                <c:pt idx="10">
                  <c:v>3.4285714285714</c:v>
                </c:pt>
                <c:pt idx="11">
                  <c:v>3.5714285714286</c:v>
                </c:pt>
                <c:pt idx="12">
                  <c:v>3.7142857142856998</c:v>
                </c:pt>
                <c:pt idx="13">
                  <c:v>3.8571428571428998</c:v>
                </c:pt>
                <c:pt idx="14">
                  <c:v>4</c:v>
                </c:pt>
                <c:pt idx="15">
                  <c:v>4.1428571428570997</c:v>
                </c:pt>
                <c:pt idx="16">
                  <c:v>4.2857142857142998</c:v>
                </c:pt>
                <c:pt idx="17">
                  <c:v>4.4285714285713995</c:v>
                </c:pt>
                <c:pt idx="18">
                  <c:v>4.5714285714286005</c:v>
                </c:pt>
                <c:pt idx="19">
                  <c:v>4.7142857142857002</c:v>
                </c:pt>
                <c:pt idx="20">
                  <c:v>4.8571428571429003</c:v>
                </c:pt>
                <c:pt idx="21">
                  <c:v>5</c:v>
                </c:pt>
                <c:pt idx="22">
                  <c:v>5.1428571428570997</c:v>
                </c:pt>
                <c:pt idx="23">
                  <c:v>5.2857142857142998</c:v>
                </c:pt>
                <c:pt idx="24">
                  <c:v>5.4285714285713995</c:v>
                </c:pt>
                <c:pt idx="25">
                  <c:v>5.5714285714286005</c:v>
                </c:pt>
                <c:pt idx="26">
                  <c:v>5.7142857142857002</c:v>
                </c:pt>
                <c:pt idx="27">
                  <c:v>5.8571428571429003</c:v>
                </c:pt>
                <c:pt idx="28">
                  <c:v>6</c:v>
                </c:pt>
                <c:pt idx="29">
                  <c:v>6.1428571428570997</c:v>
                </c:pt>
                <c:pt idx="30">
                  <c:v>6.2857142857142998</c:v>
                </c:pt>
                <c:pt idx="31">
                  <c:v>6.4285714285713995</c:v>
                </c:pt>
                <c:pt idx="32">
                  <c:v>6.5714285714286005</c:v>
                </c:pt>
                <c:pt idx="33">
                  <c:v>6.7142857142857002</c:v>
                </c:pt>
                <c:pt idx="34">
                  <c:v>6.8571428571429003</c:v>
                </c:pt>
                <c:pt idx="35">
                  <c:v>7</c:v>
                </c:pt>
                <c:pt idx="36">
                  <c:v>7.1428571428570997</c:v>
                </c:pt>
                <c:pt idx="37">
                  <c:v>7.2857142857142998</c:v>
                </c:pt>
                <c:pt idx="38">
                  <c:v>7.4285714285713995</c:v>
                </c:pt>
                <c:pt idx="39">
                  <c:v>7.5714285714286005</c:v>
                </c:pt>
                <c:pt idx="40">
                  <c:v>7.7142857142857002</c:v>
                </c:pt>
                <c:pt idx="41">
                  <c:v>7.8571428571429003</c:v>
                </c:pt>
                <c:pt idx="42">
                  <c:v>8</c:v>
                </c:pt>
                <c:pt idx="43">
                  <c:v>8.1428571428570997</c:v>
                </c:pt>
                <c:pt idx="44">
                  <c:v>8.2857142857143007</c:v>
                </c:pt>
                <c:pt idx="45">
                  <c:v>8.4285714285714004</c:v>
                </c:pt>
                <c:pt idx="46">
                  <c:v>8.5714285714285996</c:v>
                </c:pt>
                <c:pt idx="47">
                  <c:v>8.7142857142856993</c:v>
                </c:pt>
                <c:pt idx="48">
                  <c:v>8.8571428571429003</c:v>
                </c:pt>
                <c:pt idx="49">
                  <c:v>9</c:v>
                </c:pt>
                <c:pt idx="50">
                  <c:v>9.1428571428570997</c:v>
                </c:pt>
                <c:pt idx="51">
                  <c:v>9.2857142857143007</c:v>
                </c:pt>
                <c:pt idx="52">
                  <c:v>9.4285714285714004</c:v>
                </c:pt>
                <c:pt idx="53">
                  <c:v>9.5714285714285996</c:v>
                </c:pt>
                <c:pt idx="54">
                  <c:v>9.7142857142856993</c:v>
                </c:pt>
                <c:pt idx="55">
                  <c:v>9.8571428571429003</c:v>
                </c:pt>
                <c:pt idx="56">
                  <c:v>10</c:v>
                </c:pt>
                <c:pt idx="57">
                  <c:v>10.142857142857</c:v>
                </c:pt>
                <c:pt idx="58">
                  <c:v>10.285714285714</c:v>
                </c:pt>
                <c:pt idx="59">
                  <c:v>10.428571428570999</c:v>
                </c:pt>
                <c:pt idx="60">
                  <c:v>10.571428571429001</c:v>
                </c:pt>
                <c:pt idx="61">
                  <c:v>10.714285714286</c:v>
                </c:pt>
                <c:pt idx="62">
                  <c:v>10.857142857143</c:v>
                </c:pt>
                <c:pt idx="63">
                  <c:v>11</c:v>
                </c:pt>
                <c:pt idx="64">
                  <c:v>11.142857142857</c:v>
                </c:pt>
                <c:pt idx="65">
                  <c:v>11.285714285714</c:v>
                </c:pt>
                <c:pt idx="66">
                  <c:v>11.428571428570999</c:v>
                </c:pt>
                <c:pt idx="67">
                  <c:v>11.571428571429001</c:v>
                </c:pt>
                <c:pt idx="68">
                  <c:v>11.714285714286</c:v>
                </c:pt>
                <c:pt idx="69">
                  <c:v>11.857142857143</c:v>
                </c:pt>
                <c:pt idx="70">
                  <c:v>12</c:v>
                </c:pt>
                <c:pt idx="71">
                  <c:v>12.142857142857</c:v>
                </c:pt>
                <c:pt idx="72">
                  <c:v>12.285714285714</c:v>
                </c:pt>
                <c:pt idx="73">
                  <c:v>12.428571428570999</c:v>
                </c:pt>
                <c:pt idx="74">
                  <c:v>12.571428571429001</c:v>
                </c:pt>
                <c:pt idx="75">
                  <c:v>12.714285714286</c:v>
                </c:pt>
                <c:pt idx="76">
                  <c:v>12.857142857143</c:v>
                </c:pt>
                <c:pt idx="77">
                  <c:v>13</c:v>
                </c:pt>
                <c:pt idx="78">
                  <c:v>13.142857142857</c:v>
                </c:pt>
                <c:pt idx="79">
                  <c:v>13.285714285714</c:v>
                </c:pt>
                <c:pt idx="80">
                  <c:v>13.428571428570999</c:v>
                </c:pt>
                <c:pt idx="81">
                  <c:v>13.571428571429001</c:v>
                </c:pt>
                <c:pt idx="82">
                  <c:v>13.714285714286</c:v>
                </c:pt>
                <c:pt idx="83">
                  <c:v>13.857142857143</c:v>
                </c:pt>
                <c:pt idx="84">
                  <c:v>14</c:v>
                </c:pt>
                <c:pt idx="85">
                  <c:v>14.142857142857</c:v>
                </c:pt>
                <c:pt idx="86">
                  <c:v>14.285714285714</c:v>
                </c:pt>
                <c:pt idx="87">
                  <c:v>14.428571428570999</c:v>
                </c:pt>
                <c:pt idx="88">
                  <c:v>14.571428571429001</c:v>
                </c:pt>
                <c:pt idx="89">
                  <c:v>14.714285714286</c:v>
                </c:pt>
                <c:pt idx="90">
                  <c:v>14.857142857143</c:v>
                </c:pt>
                <c:pt idx="91">
                  <c:v>15</c:v>
                </c:pt>
                <c:pt idx="92">
                  <c:v>15.142857142857</c:v>
                </c:pt>
                <c:pt idx="93">
                  <c:v>15.285714285714</c:v>
                </c:pt>
                <c:pt idx="94">
                  <c:v>15.428571428570999</c:v>
                </c:pt>
                <c:pt idx="95">
                  <c:v>15.571428571429001</c:v>
                </c:pt>
                <c:pt idx="96">
                  <c:v>15.714285714286</c:v>
                </c:pt>
                <c:pt idx="97">
                  <c:v>15.857142857143</c:v>
                </c:pt>
                <c:pt idx="98">
                  <c:v>16</c:v>
                </c:pt>
              </c:numCache>
              <c:extLst xmlns:c15="http://schemas.microsoft.com/office/drawing/2012/chart"/>
            </c:numRef>
          </c:xVal>
          <c:yVal>
            <c:numRef>
              <c:f>'IP3'!$W$5:$W$103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9-98D3-46DB-8728-589B19E1958A}"/>
            </c:ext>
          </c:extLst>
        </c:ser>
        <c:ser>
          <c:idx val="5"/>
          <c:order val="5"/>
          <c:tx>
            <c:strRef>
              <c:f>'IP3'!$Y$2</c:f>
              <c:strCache>
                <c:ptCount val="1"/>
                <c:pt idx="0">
                  <c:v>+5dBm</c:v>
                </c:pt>
              </c:strCache>
            </c:strRef>
          </c:tx>
          <c:spPr>
            <a:ln cap="sq" cmpd="dbl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'IP3'!$X$5:$X$103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xVal>
          <c:yVal>
            <c:numRef>
              <c:f>'IP3'!$Z$5:$Z$103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9B-4AD2-ABA7-8C083ED02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  <c:extLst/>
      </c:scatterChart>
      <c:valAx>
        <c:axId val="111626496"/>
        <c:scaling>
          <c:orientation val="minMax"/>
          <c:max val="64"/>
          <c:min val="1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5"/>
      </c:valAx>
      <c:valAx>
        <c:axId val="111657344"/>
        <c:scaling>
          <c:orientation val="minMax"/>
          <c:max val="2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518573899175741"/>
          <c:y val="0.50105752405949255"/>
          <c:w val="0.19632951264612125"/>
          <c:h val="0.302898804316127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IP3 (dBm)</a:t>
            </a:r>
            <a:r>
              <a:rPr lang="en-US" sz="1000" baseline="30000"/>
              <a:t>1-4</a:t>
            </a:r>
            <a:endParaRPr lang="en-US" sz="1000" baseline="0"/>
          </a:p>
        </c:rich>
      </c:tx>
      <c:layout>
        <c:manualLayout>
          <c:xMode val="edge"/>
          <c:yMode val="edge"/>
          <c:x val="0.41459703935735731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2</c:v>
                </c:pt>
                <c:pt idx="1">
                  <c:v>2.1428571428571002</c:v>
                </c:pt>
                <c:pt idx="2">
                  <c:v>2.2857142857143002</c:v>
                </c:pt>
                <c:pt idx="3">
                  <c:v>2.4285714285714</c:v>
                </c:pt>
                <c:pt idx="4">
                  <c:v>2.5714285714286</c:v>
                </c:pt>
                <c:pt idx="5">
                  <c:v>2.7142857142856998</c:v>
                </c:pt>
                <c:pt idx="6">
                  <c:v>2.8571428571428998</c:v>
                </c:pt>
                <c:pt idx="7">
                  <c:v>3</c:v>
                </c:pt>
                <c:pt idx="8">
                  <c:v>3.1428571428571002</c:v>
                </c:pt>
                <c:pt idx="9">
                  <c:v>3.2857142857143002</c:v>
                </c:pt>
                <c:pt idx="10">
                  <c:v>3.4285714285714</c:v>
                </c:pt>
                <c:pt idx="11">
                  <c:v>3.5714285714286</c:v>
                </c:pt>
                <c:pt idx="12">
                  <c:v>3.7142857142856998</c:v>
                </c:pt>
                <c:pt idx="13">
                  <c:v>3.8571428571428998</c:v>
                </c:pt>
                <c:pt idx="14">
                  <c:v>4</c:v>
                </c:pt>
                <c:pt idx="15">
                  <c:v>4.1428571428570997</c:v>
                </c:pt>
                <c:pt idx="16">
                  <c:v>4.2857142857142998</c:v>
                </c:pt>
                <c:pt idx="17">
                  <c:v>4.4285714285713995</c:v>
                </c:pt>
                <c:pt idx="18">
                  <c:v>4.5714285714286005</c:v>
                </c:pt>
                <c:pt idx="19">
                  <c:v>4.7142857142857002</c:v>
                </c:pt>
                <c:pt idx="20">
                  <c:v>4.8571428571429003</c:v>
                </c:pt>
                <c:pt idx="21">
                  <c:v>5</c:v>
                </c:pt>
                <c:pt idx="22">
                  <c:v>5.1428571428570997</c:v>
                </c:pt>
                <c:pt idx="23">
                  <c:v>5.2857142857142998</c:v>
                </c:pt>
                <c:pt idx="24">
                  <c:v>5.4285714285713995</c:v>
                </c:pt>
                <c:pt idx="25">
                  <c:v>5.5714285714286005</c:v>
                </c:pt>
                <c:pt idx="26">
                  <c:v>5.7142857142857002</c:v>
                </c:pt>
                <c:pt idx="27">
                  <c:v>5.8571428571429003</c:v>
                </c:pt>
                <c:pt idx="28">
                  <c:v>6</c:v>
                </c:pt>
                <c:pt idx="29">
                  <c:v>6.1428571428570997</c:v>
                </c:pt>
                <c:pt idx="30">
                  <c:v>6.2857142857142998</c:v>
                </c:pt>
                <c:pt idx="31">
                  <c:v>6.4285714285713995</c:v>
                </c:pt>
                <c:pt idx="32">
                  <c:v>6.5714285714286005</c:v>
                </c:pt>
                <c:pt idx="33">
                  <c:v>6.7142857142857002</c:v>
                </c:pt>
                <c:pt idx="34">
                  <c:v>6.8571428571429003</c:v>
                </c:pt>
                <c:pt idx="35">
                  <c:v>7</c:v>
                </c:pt>
                <c:pt idx="36">
                  <c:v>7.1428571428570997</c:v>
                </c:pt>
                <c:pt idx="37">
                  <c:v>7.2857142857142998</c:v>
                </c:pt>
                <c:pt idx="38">
                  <c:v>7.4285714285713995</c:v>
                </c:pt>
                <c:pt idx="39">
                  <c:v>7.5714285714286005</c:v>
                </c:pt>
                <c:pt idx="40">
                  <c:v>7.7142857142857002</c:v>
                </c:pt>
                <c:pt idx="41">
                  <c:v>7.8571428571429003</c:v>
                </c:pt>
                <c:pt idx="42">
                  <c:v>8</c:v>
                </c:pt>
                <c:pt idx="43">
                  <c:v>8.1428571428570997</c:v>
                </c:pt>
                <c:pt idx="44">
                  <c:v>8.2857142857143007</c:v>
                </c:pt>
                <c:pt idx="45">
                  <c:v>8.4285714285714004</c:v>
                </c:pt>
                <c:pt idx="46">
                  <c:v>8.5714285714285996</c:v>
                </c:pt>
                <c:pt idx="47">
                  <c:v>8.7142857142856993</c:v>
                </c:pt>
                <c:pt idx="48">
                  <c:v>8.8571428571429003</c:v>
                </c:pt>
                <c:pt idx="49">
                  <c:v>9</c:v>
                </c:pt>
                <c:pt idx="50">
                  <c:v>9.1428571428570997</c:v>
                </c:pt>
                <c:pt idx="51">
                  <c:v>9.2857142857143007</c:v>
                </c:pt>
                <c:pt idx="52">
                  <c:v>9.4285714285714004</c:v>
                </c:pt>
                <c:pt idx="53">
                  <c:v>9.5714285714285996</c:v>
                </c:pt>
                <c:pt idx="54">
                  <c:v>9.7142857142856993</c:v>
                </c:pt>
                <c:pt idx="55">
                  <c:v>9.8571428571429003</c:v>
                </c:pt>
                <c:pt idx="56">
                  <c:v>10</c:v>
                </c:pt>
                <c:pt idx="57">
                  <c:v>10.142857142857</c:v>
                </c:pt>
                <c:pt idx="58">
                  <c:v>10.285714285714</c:v>
                </c:pt>
                <c:pt idx="59">
                  <c:v>10.428571428570999</c:v>
                </c:pt>
                <c:pt idx="60">
                  <c:v>10.571428571429001</c:v>
                </c:pt>
                <c:pt idx="61">
                  <c:v>10.714285714286</c:v>
                </c:pt>
                <c:pt idx="62">
                  <c:v>10.857142857143</c:v>
                </c:pt>
                <c:pt idx="63">
                  <c:v>11</c:v>
                </c:pt>
                <c:pt idx="64">
                  <c:v>11.142857142857</c:v>
                </c:pt>
                <c:pt idx="65">
                  <c:v>11.285714285714</c:v>
                </c:pt>
                <c:pt idx="66">
                  <c:v>11.428571428570999</c:v>
                </c:pt>
                <c:pt idx="67">
                  <c:v>11.571428571429001</c:v>
                </c:pt>
                <c:pt idx="68">
                  <c:v>11.714285714286</c:v>
                </c:pt>
                <c:pt idx="69">
                  <c:v>11.857142857143</c:v>
                </c:pt>
                <c:pt idx="70">
                  <c:v>12</c:v>
                </c:pt>
                <c:pt idx="71">
                  <c:v>12.142857142857</c:v>
                </c:pt>
                <c:pt idx="72">
                  <c:v>12.285714285714</c:v>
                </c:pt>
                <c:pt idx="73">
                  <c:v>12.428571428570999</c:v>
                </c:pt>
                <c:pt idx="74">
                  <c:v>12.571428571429001</c:v>
                </c:pt>
                <c:pt idx="75">
                  <c:v>12.714285714286</c:v>
                </c:pt>
                <c:pt idx="76">
                  <c:v>12.857142857143</c:v>
                </c:pt>
                <c:pt idx="77">
                  <c:v>13</c:v>
                </c:pt>
                <c:pt idx="78">
                  <c:v>13.142857142857</c:v>
                </c:pt>
                <c:pt idx="79">
                  <c:v>13.285714285714</c:v>
                </c:pt>
                <c:pt idx="80">
                  <c:v>13.428571428570999</c:v>
                </c:pt>
                <c:pt idx="81">
                  <c:v>13.571428571429001</c:v>
                </c:pt>
                <c:pt idx="82">
                  <c:v>13.714285714286</c:v>
                </c:pt>
                <c:pt idx="83">
                  <c:v>13.857142857143</c:v>
                </c:pt>
                <c:pt idx="84">
                  <c:v>14</c:v>
                </c:pt>
                <c:pt idx="85">
                  <c:v>14.142857142857</c:v>
                </c:pt>
                <c:pt idx="86">
                  <c:v>14.285714285714</c:v>
                </c:pt>
                <c:pt idx="87">
                  <c:v>14.428571428570999</c:v>
                </c:pt>
                <c:pt idx="88">
                  <c:v>14.571428571429001</c:v>
                </c:pt>
                <c:pt idx="89">
                  <c:v>14.714285714286</c:v>
                </c:pt>
                <c:pt idx="90">
                  <c:v>14.857142857143</c:v>
                </c:pt>
                <c:pt idx="91">
                  <c:v>15</c:v>
                </c:pt>
                <c:pt idx="92">
                  <c:v>15.142857142857</c:v>
                </c:pt>
                <c:pt idx="93">
                  <c:v>15.285714285714</c:v>
                </c:pt>
                <c:pt idx="94">
                  <c:v>15.428571428570999</c:v>
                </c:pt>
                <c:pt idx="95">
                  <c:v>15.571428571429001</c:v>
                </c:pt>
                <c:pt idx="96">
                  <c:v>15.714285714286</c:v>
                </c:pt>
                <c:pt idx="97">
                  <c:v>15.857142857143</c:v>
                </c:pt>
                <c:pt idx="98">
                  <c:v>16</c:v>
                </c:pt>
              </c:numCache>
            </c:numRef>
          </c:xVal>
          <c:yVal>
            <c:numRef>
              <c:f>'IP3'!$J$5:$J$103</c:f>
              <c:numCache>
                <c:formatCode>General</c:formatCode>
                <c:ptCount val="99"/>
                <c:pt idx="0">
                  <c:v>3.4201714999999999</c:v>
                </c:pt>
                <c:pt idx="1">
                  <c:v>5.7211927999999999</c:v>
                </c:pt>
                <c:pt idx="2">
                  <c:v>9.1056843000000001</c:v>
                </c:pt>
                <c:pt idx="3">
                  <c:v>12.905464</c:v>
                </c:pt>
                <c:pt idx="4">
                  <c:v>14.504196</c:v>
                </c:pt>
                <c:pt idx="5">
                  <c:v>13.868396000000001</c:v>
                </c:pt>
                <c:pt idx="6">
                  <c:v>11.737276</c:v>
                </c:pt>
                <c:pt idx="7">
                  <c:v>10.780753000000001</c:v>
                </c:pt>
                <c:pt idx="8">
                  <c:v>11.245599</c:v>
                </c:pt>
                <c:pt idx="9">
                  <c:v>12.462823999999999</c:v>
                </c:pt>
                <c:pt idx="10">
                  <c:v>13.385923999999999</c:v>
                </c:pt>
                <c:pt idx="11">
                  <c:v>14.402132</c:v>
                </c:pt>
                <c:pt idx="12">
                  <c:v>14.863856</c:v>
                </c:pt>
                <c:pt idx="13">
                  <c:v>15.470056</c:v>
                </c:pt>
                <c:pt idx="14">
                  <c:v>15.747477</c:v>
                </c:pt>
                <c:pt idx="15">
                  <c:v>16.583514999999998</c:v>
                </c:pt>
                <c:pt idx="16">
                  <c:v>17.139057000000001</c:v>
                </c:pt>
                <c:pt idx="17">
                  <c:v>18.100842</c:v>
                </c:pt>
                <c:pt idx="18">
                  <c:v>18.367407</c:v>
                </c:pt>
                <c:pt idx="19">
                  <c:v>18.771059000000001</c:v>
                </c:pt>
                <c:pt idx="20">
                  <c:v>18.706904999999999</c:v>
                </c:pt>
                <c:pt idx="21">
                  <c:v>19.547398000000001</c:v>
                </c:pt>
                <c:pt idx="22">
                  <c:v>20.296154000000001</c:v>
                </c:pt>
                <c:pt idx="23">
                  <c:v>20.996082000000001</c:v>
                </c:pt>
                <c:pt idx="24">
                  <c:v>20.849008999999999</c:v>
                </c:pt>
                <c:pt idx="25">
                  <c:v>20.332117</c:v>
                </c:pt>
                <c:pt idx="26">
                  <c:v>19.617628</c:v>
                </c:pt>
                <c:pt idx="27">
                  <c:v>19.061969999999999</c:v>
                </c:pt>
                <c:pt idx="28">
                  <c:v>18.761944</c:v>
                </c:pt>
                <c:pt idx="29">
                  <c:v>18.973862</c:v>
                </c:pt>
                <c:pt idx="30">
                  <c:v>19.360976999999998</c:v>
                </c:pt>
                <c:pt idx="31">
                  <c:v>19.985963999999999</c:v>
                </c:pt>
                <c:pt idx="32">
                  <c:v>20.325367</c:v>
                </c:pt>
                <c:pt idx="33">
                  <c:v>20.390599999999999</c:v>
                </c:pt>
                <c:pt idx="34">
                  <c:v>20.040237000000001</c:v>
                </c:pt>
                <c:pt idx="35">
                  <c:v>19.496037000000001</c:v>
                </c:pt>
                <c:pt idx="36">
                  <c:v>19.145330000000001</c:v>
                </c:pt>
                <c:pt idx="37">
                  <c:v>19.209620999999999</c:v>
                </c:pt>
                <c:pt idx="38">
                  <c:v>20.066804999999999</c:v>
                </c:pt>
                <c:pt idx="39">
                  <c:v>21.174869999999999</c:v>
                </c:pt>
                <c:pt idx="40">
                  <c:v>21.653735999999999</c:v>
                </c:pt>
                <c:pt idx="41">
                  <c:v>21.590112999999999</c:v>
                </c:pt>
                <c:pt idx="42">
                  <c:v>21.086265999999998</c:v>
                </c:pt>
                <c:pt idx="43">
                  <c:v>20.769178</c:v>
                </c:pt>
                <c:pt idx="44">
                  <c:v>20.602646</c:v>
                </c:pt>
                <c:pt idx="45">
                  <c:v>20.222218999999999</c:v>
                </c:pt>
                <c:pt idx="46">
                  <c:v>20.434688999999999</c:v>
                </c:pt>
                <c:pt idx="47">
                  <c:v>20.860769000000001</c:v>
                </c:pt>
                <c:pt idx="48">
                  <c:v>21.521763</c:v>
                </c:pt>
                <c:pt idx="49">
                  <c:v>21.594394999999999</c:v>
                </c:pt>
                <c:pt idx="50">
                  <c:v>21.380392000000001</c:v>
                </c:pt>
                <c:pt idx="51">
                  <c:v>21.226223000000001</c:v>
                </c:pt>
                <c:pt idx="52">
                  <c:v>21.009249000000001</c:v>
                </c:pt>
                <c:pt idx="53">
                  <c:v>20.582547999999999</c:v>
                </c:pt>
                <c:pt idx="54">
                  <c:v>20.000793000000002</c:v>
                </c:pt>
                <c:pt idx="55">
                  <c:v>19.704295999999999</c:v>
                </c:pt>
                <c:pt idx="56">
                  <c:v>19.353221999999999</c:v>
                </c:pt>
                <c:pt idx="57">
                  <c:v>19.277305999999999</c:v>
                </c:pt>
                <c:pt idx="58">
                  <c:v>19.420148999999999</c:v>
                </c:pt>
                <c:pt idx="59">
                  <c:v>20.113909</c:v>
                </c:pt>
                <c:pt idx="60">
                  <c:v>21.111273000000001</c:v>
                </c:pt>
                <c:pt idx="61">
                  <c:v>22.046789</c:v>
                </c:pt>
                <c:pt idx="62">
                  <c:v>22.541053999999999</c:v>
                </c:pt>
                <c:pt idx="63">
                  <c:v>22.697610999999998</c:v>
                </c:pt>
                <c:pt idx="64">
                  <c:v>22.367228999999998</c:v>
                </c:pt>
                <c:pt idx="65">
                  <c:v>22.081113999999999</c:v>
                </c:pt>
                <c:pt idx="66">
                  <c:v>22.085391999999999</c:v>
                </c:pt>
                <c:pt idx="67">
                  <c:v>22.182697000000001</c:v>
                </c:pt>
                <c:pt idx="68">
                  <c:v>22.544177999999999</c:v>
                </c:pt>
                <c:pt idx="69">
                  <c:v>22.594028000000002</c:v>
                </c:pt>
                <c:pt idx="70">
                  <c:v>23.227537000000002</c:v>
                </c:pt>
                <c:pt idx="71">
                  <c:v>24.207830000000001</c:v>
                </c:pt>
                <c:pt idx="72">
                  <c:v>24.357116999999999</c:v>
                </c:pt>
                <c:pt idx="73">
                  <c:v>24.138017999999999</c:v>
                </c:pt>
                <c:pt idx="74">
                  <c:v>23.788713000000001</c:v>
                </c:pt>
                <c:pt idx="75">
                  <c:v>24.523651000000001</c:v>
                </c:pt>
                <c:pt idx="76">
                  <c:v>24.835364999999999</c:v>
                </c:pt>
                <c:pt idx="77">
                  <c:v>24.587122000000001</c:v>
                </c:pt>
                <c:pt idx="78">
                  <c:v>24.184118000000002</c:v>
                </c:pt>
                <c:pt idx="79">
                  <c:v>24.004152000000001</c:v>
                </c:pt>
                <c:pt idx="80">
                  <c:v>24.135124000000001</c:v>
                </c:pt>
                <c:pt idx="81">
                  <c:v>24.274652</c:v>
                </c:pt>
                <c:pt idx="82">
                  <c:v>24.578351999999999</c:v>
                </c:pt>
                <c:pt idx="83">
                  <c:v>24.690697</c:v>
                </c:pt>
                <c:pt idx="84">
                  <c:v>24.912275000000001</c:v>
                </c:pt>
                <c:pt idx="85">
                  <c:v>24.972698000000001</c:v>
                </c:pt>
                <c:pt idx="86">
                  <c:v>25.252296000000001</c:v>
                </c:pt>
                <c:pt idx="87">
                  <c:v>25.293301</c:v>
                </c:pt>
                <c:pt idx="88">
                  <c:v>25.399201999999999</c:v>
                </c:pt>
                <c:pt idx="89">
                  <c:v>24.678114000000001</c:v>
                </c:pt>
                <c:pt idx="90">
                  <c:v>23.495795999999999</c:v>
                </c:pt>
                <c:pt idx="91">
                  <c:v>22.063444</c:v>
                </c:pt>
                <c:pt idx="92">
                  <c:v>20.632491999999999</c:v>
                </c:pt>
                <c:pt idx="93">
                  <c:v>19.460943</c:v>
                </c:pt>
                <c:pt idx="94">
                  <c:v>18.593588</c:v>
                </c:pt>
                <c:pt idx="95">
                  <c:v>17.765395999999999</c:v>
                </c:pt>
                <c:pt idx="96">
                  <c:v>15.45332</c:v>
                </c:pt>
                <c:pt idx="97">
                  <c:v>12.13308</c:v>
                </c:pt>
                <c:pt idx="98">
                  <c:v>9.3629856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D3-4A95-BD2A-148DDE6E0B64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2</c:v>
                </c:pt>
                <c:pt idx="1">
                  <c:v>2.1428571428571002</c:v>
                </c:pt>
                <c:pt idx="2">
                  <c:v>2.2857142857143002</c:v>
                </c:pt>
                <c:pt idx="3">
                  <c:v>2.4285714285714</c:v>
                </c:pt>
                <c:pt idx="4">
                  <c:v>2.5714285714286</c:v>
                </c:pt>
                <c:pt idx="5">
                  <c:v>2.7142857142856998</c:v>
                </c:pt>
                <c:pt idx="6">
                  <c:v>2.8571428571428998</c:v>
                </c:pt>
                <c:pt idx="7">
                  <c:v>3</c:v>
                </c:pt>
                <c:pt idx="8">
                  <c:v>3.1428571428571002</c:v>
                </c:pt>
                <c:pt idx="9">
                  <c:v>3.2857142857143002</c:v>
                </c:pt>
                <c:pt idx="10">
                  <c:v>3.4285714285714</c:v>
                </c:pt>
                <c:pt idx="11">
                  <c:v>3.5714285714286</c:v>
                </c:pt>
                <c:pt idx="12">
                  <c:v>3.7142857142856998</c:v>
                </c:pt>
                <c:pt idx="13">
                  <c:v>3.8571428571428998</c:v>
                </c:pt>
                <c:pt idx="14">
                  <c:v>4</c:v>
                </c:pt>
                <c:pt idx="15">
                  <c:v>4.1428571428570997</c:v>
                </c:pt>
                <c:pt idx="16">
                  <c:v>4.2857142857142998</c:v>
                </c:pt>
                <c:pt idx="17">
                  <c:v>4.4285714285713995</c:v>
                </c:pt>
                <c:pt idx="18">
                  <c:v>4.5714285714286005</c:v>
                </c:pt>
                <c:pt idx="19">
                  <c:v>4.7142857142857002</c:v>
                </c:pt>
                <c:pt idx="20">
                  <c:v>4.8571428571429003</c:v>
                </c:pt>
                <c:pt idx="21">
                  <c:v>5</c:v>
                </c:pt>
                <c:pt idx="22">
                  <c:v>5.1428571428570997</c:v>
                </c:pt>
                <c:pt idx="23">
                  <c:v>5.2857142857142998</c:v>
                </c:pt>
                <c:pt idx="24">
                  <c:v>5.4285714285713995</c:v>
                </c:pt>
                <c:pt idx="25">
                  <c:v>5.5714285714286005</c:v>
                </c:pt>
                <c:pt idx="26">
                  <c:v>5.7142857142857002</c:v>
                </c:pt>
                <c:pt idx="27">
                  <c:v>5.8571428571429003</c:v>
                </c:pt>
                <c:pt idx="28">
                  <c:v>6</c:v>
                </c:pt>
                <c:pt idx="29">
                  <c:v>6.1428571428570997</c:v>
                </c:pt>
                <c:pt idx="30">
                  <c:v>6.2857142857142998</c:v>
                </c:pt>
                <c:pt idx="31">
                  <c:v>6.4285714285713995</c:v>
                </c:pt>
                <c:pt idx="32">
                  <c:v>6.5714285714286005</c:v>
                </c:pt>
                <c:pt idx="33">
                  <c:v>6.7142857142857002</c:v>
                </c:pt>
                <c:pt idx="34">
                  <c:v>6.8571428571429003</c:v>
                </c:pt>
                <c:pt idx="35">
                  <c:v>7</c:v>
                </c:pt>
                <c:pt idx="36">
                  <c:v>7.1428571428570997</c:v>
                </c:pt>
                <c:pt idx="37">
                  <c:v>7.2857142857142998</c:v>
                </c:pt>
                <c:pt idx="38">
                  <c:v>7.4285714285713995</c:v>
                </c:pt>
                <c:pt idx="39">
                  <c:v>7.5714285714286005</c:v>
                </c:pt>
                <c:pt idx="40">
                  <c:v>7.7142857142857002</c:v>
                </c:pt>
                <c:pt idx="41">
                  <c:v>7.8571428571429003</c:v>
                </c:pt>
                <c:pt idx="42">
                  <c:v>8</c:v>
                </c:pt>
                <c:pt idx="43">
                  <c:v>8.1428571428570997</c:v>
                </c:pt>
                <c:pt idx="44">
                  <c:v>8.2857142857143007</c:v>
                </c:pt>
                <c:pt idx="45">
                  <c:v>8.4285714285714004</c:v>
                </c:pt>
                <c:pt idx="46">
                  <c:v>8.5714285714285996</c:v>
                </c:pt>
                <c:pt idx="47">
                  <c:v>8.7142857142856993</c:v>
                </c:pt>
                <c:pt idx="48">
                  <c:v>8.8571428571429003</c:v>
                </c:pt>
                <c:pt idx="49">
                  <c:v>9</c:v>
                </c:pt>
                <c:pt idx="50">
                  <c:v>9.1428571428570997</c:v>
                </c:pt>
                <c:pt idx="51">
                  <c:v>9.2857142857143007</c:v>
                </c:pt>
                <c:pt idx="52">
                  <c:v>9.4285714285714004</c:v>
                </c:pt>
                <c:pt idx="53">
                  <c:v>9.5714285714285996</c:v>
                </c:pt>
                <c:pt idx="54">
                  <c:v>9.7142857142856993</c:v>
                </c:pt>
                <c:pt idx="55">
                  <c:v>9.8571428571429003</c:v>
                </c:pt>
                <c:pt idx="56">
                  <c:v>10</c:v>
                </c:pt>
                <c:pt idx="57">
                  <c:v>10.142857142857</c:v>
                </c:pt>
                <c:pt idx="58">
                  <c:v>10.285714285714</c:v>
                </c:pt>
                <c:pt idx="59">
                  <c:v>10.428571428570999</c:v>
                </c:pt>
                <c:pt idx="60">
                  <c:v>10.571428571429001</c:v>
                </c:pt>
                <c:pt idx="61">
                  <c:v>10.714285714286</c:v>
                </c:pt>
                <c:pt idx="62">
                  <c:v>10.857142857143</c:v>
                </c:pt>
                <c:pt idx="63">
                  <c:v>11</c:v>
                </c:pt>
                <c:pt idx="64">
                  <c:v>11.142857142857</c:v>
                </c:pt>
                <c:pt idx="65">
                  <c:v>11.285714285714</c:v>
                </c:pt>
                <c:pt idx="66">
                  <c:v>11.428571428570999</c:v>
                </c:pt>
                <c:pt idx="67">
                  <c:v>11.571428571429001</c:v>
                </c:pt>
                <c:pt idx="68">
                  <c:v>11.714285714286</c:v>
                </c:pt>
                <c:pt idx="69">
                  <c:v>11.857142857143</c:v>
                </c:pt>
                <c:pt idx="70">
                  <c:v>12</c:v>
                </c:pt>
                <c:pt idx="71">
                  <c:v>12.142857142857</c:v>
                </c:pt>
                <c:pt idx="72">
                  <c:v>12.285714285714</c:v>
                </c:pt>
                <c:pt idx="73">
                  <c:v>12.428571428570999</c:v>
                </c:pt>
                <c:pt idx="74">
                  <c:v>12.571428571429001</c:v>
                </c:pt>
                <c:pt idx="75">
                  <c:v>12.714285714286</c:v>
                </c:pt>
                <c:pt idx="76">
                  <c:v>12.857142857143</c:v>
                </c:pt>
                <c:pt idx="77">
                  <c:v>13</c:v>
                </c:pt>
                <c:pt idx="78">
                  <c:v>13.142857142857</c:v>
                </c:pt>
                <c:pt idx="79">
                  <c:v>13.285714285714</c:v>
                </c:pt>
                <c:pt idx="80">
                  <c:v>13.428571428570999</c:v>
                </c:pt>
                <c:pt idx="81">
                  <c:v>13.571428571429001</c:v>
                </c:pt>
                <c:pt idx="82">
                  <c:v>13.714285714286</c:v>
                </c:pt>
                <c:pt idx="83">
                  <c:v>13.857142857143</c:v>
                </c:pt>
                <c:pt idx="84">
                  <c:v>14</c:v>
                </c:pt>
                <c:pt idx="85">
                  <c:v>14.142857142857</c:v>
                </c:pt>
                <c:pt idx="86">
                  <c:v>14.285714285714</c:v>
                </c:pt>
                <c:pt idx="87">
                  <c:v>14.428571428570999</c:v>
                </c:pt>
                <c:pt idx="88">
                  <c:v>14.571428571429001</c:v>
                </c:pt>
                <c:pt idx="89">
                  <c:v>14.714285714286</c:v>
                </c:pt>
                <c:pt idx="90">
                  <c:v>14.857142857143</c:v>
                </c:pt>
                <c:pt idx="91">
                  <c:v>15</c:v>
                </c:pt>
                <c:pt idx="92">
                  <c:v>15.142857142857</c:v>
                </c:pt>
                <c:pt idx="93">
                  <c:v>15.285714285714</c:v>
                </c:pt>
                <c:pt idx="94">
                  <c:v>15.428571428570999</c:v>
                </c:pt>
                <c:pt idx="95">
                  <c:v>15.571428571429001</c:v>
                </c:pt>
                <c:pt idx="96">
                  <c:v>15.714285714286</c:v>
                </c:pt>
                <c:pt idx="97">
                  <c:v>15.857142857143</c:v>
                </c:pt>
                <c:pt idx="98">
                  <c:v>16</c:v>
                </c:pt>
              </c:numCache>
            </c:numRef>
          </c:xVal>
          <c:yVal>
            <c:numRef>
              <c:f>'IP3'!$AJ$5:$AJ$103</c:f>
              <c:numCache>
                <c:formatCode>General</c:formatCode>
                <c:ptCount val="99"/>
                <c:pt idx="0">
                  <c:v>25.813877000000002</c:v>
                </c:pt>
                <c:pt idx="1">
                  <c:v>25.561651000000001</c:v>
                </c:pt>
                <c:pt idx="2">
                  <c:v>26.218966000000002</c:v>
                </c:pt>
                <c:pt idx="3">
                  <c:v>25.013216</c:v>
                </c:pt>
                <c:pt idx="4">
                  <c:v>23.512036999999999</c:v>
                </c:pt>
                <c:pt idx="5">
                  <c:v>19.203091000000001</c:v>
                </c:pt>
                <c:pt idx="6">
                  <c:v>16.477142000000001</c:v>
                </c:pt>
                <c:pt idx="7">
                  <c:v>13.433790999999999</c:v>
                </c:pt>
                <c:pt idx="8">
                  <c:v>12.766424000000001</c:v>
                </c:pt>
                <c:pt idx="9">
                  <c:v>13.541164</c:v>
                </c:pt>
                <c:pt idx="10">
                  <c:v>14.786496</c:v>
                </c:pt>
                <c:pt idx="11">
                  <c:v>16.164141000000001</c:v>
                </c:pt>
                <c:pt idx="12">
                  <c:v>16.917746000000001</c:v>
                </c:pt>
                <c:pt idx="13">
                  <c:v>17.977672999999999</c:v>
                </c:pt>
                <c:pt idx="14">
                  <c:v>18.48366</c:v>
                </c:pt>
                <c:pt idx="15">
                  <c:v>19.299112000000001</c:v>
                </c:pt>
                <c:pt idx="16">
                  <c:v>19.752834</c:v>
                </c:pt>
                <c:pt idx="17">
                  <c:v>20.352485999999999</c:v>
                </c:pt>
                <c:pt idx="18">
                  <c:v>20.753789999999999</c:v>
                </c:pt>
                <c:pt idx="19">
                  <c:v>21.081903000000001</c:v>
                </c:pt>
                <c:pt idx="20">
                  <c:v>21.654931999999999</c:v>
                </c:pt>
                <c:pt idx="21">
                  <c:v>22.435312</c:v>
                </c:pt>
                <c:pt idx="22">
                  <c:v>22.578161000000001</c:v>
                </c:pt>
                <c:pt idx="23">
                  <c:v>21.721022000000001</c:v>
                </c:pt>
                <c:pt idx="24">
                  <c:v>20.193162999999998</c:v>
                </c:pt>
                <c:pt idx="25">
                  <c:v>19.53171</c:v>
                </c:pt>
                <c:pt idx="26">
                  <c:v>20.251621</c:v>
                </c:pt>
                <c:pt idx="27">
                  <c:v>21.972456000000001</c:v>
                </c:pt>
                <c:pt idx="28">
                  <c:v>23.728712000000002</c:v>
                </c:pt>
                <c:pt idx="29">
                  <c:v>24.477713000000001</c:v>
                </c:pt>
                <c:pt idx="30">
                  <c:v>24.649650999999999</c:v>
                </c:pt>
                <c:pt idx="31">
                  <c:v>24.637903000000001</c:v>
                </c:pt>
                <c:pt idx="32">
                  <c:v>25.066578</c:v>
                </c:pt>
                <c:pt idx="33">
                  <c:v>25.815090000000001</c:v>
                </c:pt>
                <c:pt idx="34">
                  <c:v>26.501246999999999</c:v>
                </c:pt>
                <c:pt idx="35">
                  <c:v>27.773716</c:v>
                </c:pt>
                <c:pt idx="36">
                  <c:v>27.811896999999998</c:v>
                </c:pt>
                <c:pt idx="37">
                  <c:v>27.264721000000002</c:v>
                </c:pt>
                <c:pt idx="38">
                  <c:v>25.53735</c:v>
                </c:pt>
                <c:pt idx="39">
                  <c:v>24.350155000000001</c:v>
                </c:pt>
                <c:pt idx="40">
                  <c:v>23.899619999999999</c:v>
                </c:pt>
                <c:pt idx="41">
                  <c:v>24.153787999999999</c:v>
                </c:pt>
                <c:pt idx="42">
                  <c:v>24.381643</c:v>
                </c:pt>
                <c:pt idx="43">
                  <c:v>24.366320000000002</c:v>
                </c:pt>
                <c:pt idx="44">
                  <c:v>23.916763</c:v>
                </c:pt>
                <c:pt idx="45">
                  <c:v>24.740917</c:v>
                </c:pt>
                <c:pt idx="46">
                  <c:v>26.096986999999999</c:v>
                </c:pt>
                <c:pt idx="47">
                  <c:v>26.990459000000001</c:v>
                </c:pt>
                <c:pt idx="48">
                  <c:v>26.742887</c:v>
                </c:pt>
                <c:pt idx="49">
                  <c:v>26.072226000000001</c:v>
                </c:pt>
                <c:pt idx="50">
                  <c:v>26.159897000000001</c:v>
                </c:pt>
                <c:pt idx="51">
                  <c:v>26.553377000000001</c:v>
                </c:pt>
                <c:pt idx="52">
                  <c:v>26.762953</c:v>
                </c:pt>
                <c:pt idx="53">
                  <c:v>26.493062999999999</c:v>
                </c:pt>
                <c:pt idx="54">
                  <c:v>26.034814999999998</c:v>
                </c:pt>
                <c:pt idx="55">
                  <c:v>25.139272999999999</c:v>
                </c:pt>
                <c:pt idx="56">
                  <c:v>23.775293000000001</c:v>
                </c:pt>
                <c:pt idx="57">
                  <c:v>22.609434</c:v>
                </c:pt>
                <c:pt idx="58">
                  <c:v>21.59704</c:v>
                </c:pt>
                <c:pt idx="59">
                  <c:v>21.308357000000001</c:v>
                </c:pt>
                <c:pt idx="60">
                  <c:v>21.085335000000001</c:v>
                </c:pt>
                <c:pt idx="61">
                  <c:v>21.347760999999998</c:v>
                </c:pt>
                <c:pt idx="62">
                  <c:v>22.039534</c:v>
                </c:pt>
                <c:pt idx="63">
                  <c:v>22.914888000000001</c:v>
                </c:pt>
                <c:pt idx="64">
                  <c:v>24.857997999999998</c:v>
                </c:pt>
                <c:pt idx="65">
                  <c:v>26.070371999999999</c:v>
                </c:pt>
                <c:pt idx="66">
                  <c:v>26.797585999999999</c:v>
                </c:pt>
                <c:pt idx="67">
                  <c:v>27.002773000000001</c:v>
                </c:pt>
                <c:pt idx="68">
                  <c:v>27.669433999999999</c:v>
                </c:pt>
                <c:pt idx="69">
                  <c:v>27.840088000000002</c:v>
                </c:pt>
                <c:pt idx="70">
                  <c:v>26.952431000000001</c:v>
                </c:pt>
                <c:pt idx="71">
                  <c:v>25.403075999999999</c:v>
                </c:pt>
                <c:pt idx="72">
                  <c:v>24.331394</c:v>
                </c:pt>
                <c:pt idx="73">
                  <c:v>23.83362</c:v>
                </c:pt>
                <c:pt idx="74">
                  <c:v>23.870042999999999</c:v>
                </c:pt>
                <c:pt idx="75">
                  <c:v>23.823473</c:v>
                </c:pt>
                <c:pt idx="76">
                  <c:v>23.215508</c:v>
                </c:pt>
                <c:pt idx="77">
                  <c:v>22.206785</c:v>
                </c:pt>
                <c:pt idx="78">
                  <c:v>21.176397000000001</c:v>
                </c:pt>
                <c:pt idx="79">
                  <c:v>20.367629999999998</c:v>
                </c:pt>
                <c:pt idx="80">
                  <c:v>19.892353</c:v>
                </c:pt>
                <c:pt idx="81">
                  <c:v>19.826187000000001</c:v>
                </c:pt>
                <c:pt idx="82">
                  <c:v>20.075218</c:v>
                </c:pt>
                <c:pt idx="83">
                  <c:v>20.492912</c:v>
                </c:pt>
                <c:pt idx="84">
                  <c:v>21.136399999999998</c:v>
                </c:pt>
                <c:pt idx="85">
                  <c:v>21.748671999999999</c:v>
                </c:pt>
                <c:pt idx="86">
                  <c:v>22.738392000000001</c:v>
                </c:pt>
                <c:pt idx="87">
                  <c:v>23.249140000000001</c:v>
                </c:pt>
                <c:pt idx="88">
                  <c:v>23.597525000000001</c:v>
                </c:pt>
                <c:pt idx="89">
                  <c:v>22.613838000000001</c:v>
                </c:pt>
                <c:pt idx="90">
                  <c:v>21.656361</c:v>
                </c:pt>
                <c:pt idx="91">
                  <c:v>20.525722999999999</c:v>
                </c:pt>
                <c:pt idx="92">
                  <c:v>19.551829999999999</c:v>
                </c:pt>
                <c:pt idx="93">
                  <c:v>18.499468</c:v>
                </c:pt>
                <c:pt idx="94">
                  <c:v>16.884810999999999</c:v>
                </c:pt>
                <c:pt idx="95">
                  <c:v>14.318785</c:v>
                </c:pt>
                <c:pt idx="96">
                  <c:v>11.074237999999999</c:v>
                </c:pt>
                <c:pt idx="97">
                  <c:v>8.6299896</c:v>
                </c:pt>
                <c:pt idx="98">
                  <c:v>7.8152504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D3-4A95-BD2A-148DDE6E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</c:scatterChart>
      <c:valAx>
        <c:axId val="111626496"/>
        <c:scaling>
          <c:orientation val="minMax"/>
          <c:max val="16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2"/>
      </c:valAx>
      <c:valAx>
        <c:axId val="111657344"/>
        <c:scaling>
          <c:orientation val="minMax"/>
          <c:max val="35"/>
          <c:min val="-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647582738871165"/>
          <c:y val="0.64179136241193391"/>
          <c:w val="0.29768525493638326"/>
          <c:h val="0.124102746119895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Output IP3 vs LO Power (dBm)</a:t>
            </a:r>
            <a:r>
              <a:rPr lang="en-US" sz="1000" baseline="30000"/>
              <a:t>1-4</a:t>
            </a:r>
            <a:endParaRPr lang="en-US" sz="1000" baseline="0"/>
          </a:p>
        </c:rich>
      </c:tx>
      <c:layout>
        <c:manualLayout>
          <c:xMode val="edge"/>
          <c:yMode val="edge"/>
          <c:x val="0.22206873159926471"/>
          <c:y val="9.546028968601148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1277340332458434E-2"/>
          <c:w val="0.76542713682528862"/>
          <c:h val="0.7179698891805190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'IP3'!$AJ$2</c:f>
              <c:strCache>
                <c:ptCount val="1"/>
                <c:pt idx="0">
                  <c:v>+15dBm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'IP3'!$AI$5:$AI$103</c:f>
              <c:numCache>
                <c:formatCode>General</c:formatCode>
                <c:ptCount val="99"/>
                <c:pt idx="0">
                  <c:v>2</c:v>
                </c:pt>
                <c:pt idx="1">
                  <c:v>2.1428571428571002</c:v>
                </c:pt>
                <c:pt idx="2">
                  <c:v>2.2857142857143002</c:v>
                </c:pt>
                <c:pt idx="3">
                  <c:v>2.4285714285714</c:v>
                </c:pt>
                <c:pt idx="4">
                  <c:v>2.5714285714286</c:v>
                </c:pt>
                <c:pt idx="5">
                  <c:v>2.7142857142856998</c:v>
                </c:pt>
                <c:pt idx="6">
                  <c:v>2.8571428571428998</c:v>
                </c:pt>
                <c:pt idx="7">
                  <c:v>3</c:v>
                </c:pt>
                <c:pt idx="8">
                  <c:v>3.1428571428571002</c:v>
                </c:pt>
                <c:pt idx="9">
                  <c:v>3.2857142857143002</c:v>
                </c:pt>
                <c:pt idx="10">
                  <c:v>3.4285714285714</c:v>
                </c:pt>
                <c:pt idx="11">
                  <c:v>3.5714285714286</c:v>
                </c:pt>
                <c:pt idx="12">
                  <c:v>3.7142857142856998</c:v>
                </c:pt>
                <c:pt idx="13">
                  <c:v>3.8571428571428998</c:v>
                </c:pt>
                <c:pt idx="14">
                  <c:v>4</c:v>
                </c:pt>
                <c:pt idx="15">
                  <c:v>4.1428571428570997</c:v>
                </c:pt>
                <c:pt idx="16">
                  <c:v>4.2857142857142998</c:v>
                </c:pt>
                <c:pt idx="17">
                  <c:v>4.4285714285713995</c:v>
                </c:pt>
                <c:pt idx="18">
                  <c:v>4.5714285714286005</c:v>
                </c:pt>
                <c:pt idx="19">
                  <c:v>4.7142857142857002</c:v>
                </c:pt>
                <c:pt idx="20">
                  <c:v>4.8571428571429003</c:v>
                </c:pt>
                <c:pt idx="21">
                  <c:v>5</c:v>
                </c:pt>
                <c:pt idx="22">
                  <c:v>5.1428571428570997</c:v>
                </c:pt>
                <c:pt idx="23">
                  <c:v>5.2857142857142998</c:v>
                </c:pt>
                <c:pt idx="24">
                  <c:v>5.4285714285713995</c:v>
                </c:pt>
                <c:pt idx="25">
                  <c:v>5.5714285714286005</c:v>
                </c:pt>
                <c:pt idx="26">
                  <c:v>5.7142857142857002</c:v>
                </c:pt>
                <c:pt idx="27">
                  <c:v>5.8571428571429003</c:v>
                </c:pt>
                <c:pt idx="28">
                  <c:v>6</c:v>
                </c:pt>
                <c:pt idx="29">
                  <c:v>6.1428571428570997</c:v>
                </c:pt>
                <c:pt idx="30">
                  <c:v>6.2857142857142998</c:v>
                </c:pt>
                <c:pt idx="31">
                  <c:v>6.4285714285713995</c:v>
                </c:pt>
                <c:pt idx="32">
                  <c:v>6.5714285714286005</c:v>
                </c:pt>
                <c:pt idx="33">
                  <c:v>6.7142857142857002</c:v>
                </c:pt>
                <c:pt idx="34">
                  <c:v>6.8571428571429003</c:v>
                </c:pt>
                <c:pt idx="35">
                  <c:v>7</c:v>
                </c:pt>
                <c:pt idx="36">
                  <c:v>7.1428571428570997</c:v>
                </c:pt>
                <c:pt idx="37">
                  <c:v>7.2857142857142998</c:v>
                </c:pt>
                <c:pt idx="38">
                  <c:v>7.4285714285713995</c:v>
                </c:pt>
                <c:pt idx="39">
                  <c:v>7.5714285714286005</c:v>
                </c:pt>
                <c:pt idx="40">
                  <c:v>7.7142857142857002</c:v>
                </c:pt>
                <c:pt idx="41">
                  <c:v>7.8571428571429003</c:v>
                </c:pt>
                <c:pt idx="42">
                  <c:v>8</c:v>
                </c:pt>
                <c:pt idx="43">
                  <c:v>8.1428571428570997</c:v>
                </c:pt>
                <c:pt idx="44">
                  <c:v>8.2857142857143007</c:v>
                </c:pt>
                <c:pt idx="45">
                  <c:v>8.4285714285714004</c:v>
                </c:pt>
                <c:pt idx="46">
                  <c:v>8.5714285714285996</c:v>
                </c:pt>
                <c:pt idx="47">
                  <c:v>8.7142857142856993</c:v>
                </c:pt>
                <c:pt idx="48">
                  <c:v>8.8571428571429003</c:v>
                </c:pt>
                <c:pt idx="49">
                  <c:v>9</c:v>
                </c:pt>
                <c:pt idx="50">
                  <c:v>9.1428571428570997</c:v>
                </c:pt>
                <c:pt idx="51">
                  <c:v>9.2857142857143007</c:v>
                </c:pt>
                <c:pt idx="52">
                  <c:v>9.4285714285714004</c:v>
                </c:pt>
                <c:pt idx="53">
                  <c:v>9.5714285714285996</c:v>
                </c:pt>
                <c:pt idx="54">
                  <c:v>9.7142857142856993</c:v>
                </c:pt>
                <c:pt idx="55">
                  <c:v>9.8571428571429003</c:v>
                </c:pt>
                <c:pt idx="56">
                  <c:v>10</c:v>
                </c:pt>
                <c:pt idx="57">
                  <c:v>10.142857142857</c:v>
                </c:pt>
                <c:pt idx="58">
                  <c:v>10.285714285714</c:v>
                </c:pt>
                <c:pt idx="59">
                  <c:v>10.428571428570999</c:v>
                </c:pt>
                <c:pt idx="60">
                  <c:v>10.571428571429001</c:v>
                </c:pt>
                <c:pt idx="61">
                  <c:v>10.714285714286</c:v>
                </c:pt>
                <c:pt idx="62">
                  <c:v>10.857142857143</c:v>
                </c:pt>
                <c:pt idx="63">
                  <c:v>11</c:v>
                </c:pt>
                <c:pt idx="64">
                  <c:v>11.142857142857</c:v>
                </c:pt>
                <c:pt idx="65">
                  <c:v>11.285714285714</c:v>
                </c:pt>
                <c:pt idx="66">
                  <c:v>11.428571428570999</c:v>
                </c:pt>
                <c:pt idx="67">
                  <c:v>11.571428571429001</c:v>
                </c:pt>
                <c:pt idx="68">
                  <c:v>11.714285714286</c:v>
                </c:pt>
                <c:pt idx="69">
                  <c:v>11.857142857143</c:v>
                </c:pt>
                <c:pt idx="70">
                  <c:v>12</c:v>
                </c:pt>
                <c:pt idx="71">
                  <c:v>12.142857142857</c:v>
                </c:pt>
                <c:pt idx="72">
                  <c:v>12.285714285714</c:v>
                </c:pt>
                <c:pt idx="73">
                  <c:v>12.428571428570999</c:v>
                </c:pt>
                <c:pt idx="74">
                  <c:v>12.571428571429001</c:v>
                </c:pt>
                <c:pt idx="75">
                  <c:v>12.714285714286</c:v>
                </c:pt>
                <c:pt idx="76">
                  <c:v>12.857142857143</c:v>
                </c:pt>
                <c:pt idx="77">
                  <c:v>13</c:v>
                </c:pt>
                <c:pt idx="78">
                  <c:v>13.142857142857</c:v>
                </c:pt>
                <c:pt idx="79">
                  <c:v>13.285714285714</c:v>
                </c:pt>
                <c:pt idx="80">
                  <c:v>13.428571428570999</c:v>
                </c:pt>
                <c:pt idx="81">
                  <c:v>13.571428571429001</c:v>
                </c:pt>
                <c:pt idx="82">
                  <c:v>13.714285714286</c:v>
                </c:pt>
                <c:pt idx="83">
                  <c:v>13.857142857143</c:v>
                </c:pt>
                <c:pt idx="84">
                  <c:v>14</c:v>
                </c:pt>
                <c:pt idx="85">
                  <c:v>14.142857142857</c:v>
                </c:pt>
                <c:pt idx="86">
                  <c:v>14.285714285714</c:v>
                </c:pt>
                <c:pt idx="87">
                  <c:v>14.428571428570999</c:v>
                </c:pt>
                <c:pt idx="88">
                  <c:v>14.571428571429001</c:v>
                </c:pt>
                <c:pt idx="89">
                  <c:v>14.714285714286</c:v>
                </c:pt>
                <c:pt idx="90">
                  <c:v>14.857142857143</c:v>
                </c:pt>
                <c:pt idx="91">
                  <c:v>15</c:v>
                </c:pt>
                <c:pt idx="92">
                  <c:v>15.142857142857</c:v>
                </c:pt>
                <c:pt idx="93">
                  <c:v>15.285714285714</c:v>
                </c:pt>
                <c:pt idx="94">
                  <c:v>15.428571428570999</c:v>
                </c:pt>
                <c:pt idx="95">
                  <c:v>15.571428571429001</c:v>
                </c:pt>
                <c:pt idx="96">
                  <c:v>15.714285714286</c:v>
                </c:pt>
                <c:pt idx="97">
                  <c:v>15.857142857143</c:v>
                </c:pt>
                <c:pt idx="98">
                  <c:v>16</c:v>
                </c:pt>
              </c:numCache>
            </c:numRef>
          </c:xVal>
          <c:yVal>
            <c:numRef>
              <c:f>'IP3'!$AK$5:$AK$103</c:f>
              <c:numCache>
                <c:formatCode>General</c:formatCode>
                <c:ptCount val="99"/>
                <c:pt idx="0">
                  <c:v>4.1448565000000004</c:v>
                </c:pt>
                <c:pt idx="1">
                  <c:v>5.0931300999999998</c:v>
                </c:pt>
                <c:pt idx="2">
                  <c:v>7.9286656000000004</c:v>
                </c:pt>
                <c:pt idx="3">
                  <c:v>8.6973351999999995</c:v>
                </c:pt>
                <c:pt idx="4">
                  <c:v>9.9873066000000001</c:v>
                </c:pt>
                <c:pt idx="5">
                  <c:v>8.0491381000000004</c:v>
                </c:pt>
                <c:pt idx="6">
                  <c:v>7.4772657999999996</c:v>
                </c:pt>
                <c:pt idx="7">
                  <c:v>5.3732876999999997</c:v>
                </c:pt>
                <c:pt idx="8">
                  <c:v>4.9659839000000003</c:v>
                </c:pt>
                <c:pt idx="9">
                  <c:v>5.5388298000000002</c:v>
                </c:pt>
                <c:pt idx="10">
                  <c:v>6.5388736999999999</c:v>
                </c:pt>
                <c:pt idx="11">
                  <c:v>7.7936845000000003</c:v>
                </c:pt>
                <c:pt idx="12">
                  <c:v>8.3901052000000007</c:v>
                </c:pt>
                <c:pt idx="13">
                  <c:v>9.3657017000000007</c:v>
                </c:pt>
                <c:pt idx="14">
                  <c:v>9.8124123000000001</c:v>
                </c:pt>
                <c:pt idx="15">
                  <c:v>10.703044999999999</c:v>
                </c:pt>
                <c:pt idx="16">
                  <c:v>11.206160000000001</c:v>
                </c:pt>
                <c:pt idx="17">
                  <c:v>11.798368</c:v>
                </c:pt>
                <c:pt idx="18">
                  <c:v>12.268015999999999</c:v>
                </c:pt>
                <c:pt idx="19">
                  <c:v>12.65512</c:v>
                </c:pt>
                <c:pt idx="20">
                  <c:v>13.319716</c:v>
                </c:pt>
                <c:pt idx="21">
                  <c:v>14.134831</c:v>
                </c:pt>
                <c:pt idx="22">
                  <c:v>14.316692</c:v>
                </c:pt>
                <c:pt idx="23">
                  <c:v>13.491156999999999</c:v>
                </c:pt>
                <c:pt idx="24">
                  <c:v>11.963865</c:v>
                </c:pt>
                <c:pt idx="25">
                  <c:v>11.292427</c:v>
                </c:pt>
                <c:pt idx="26">
                  <c:v>11.999793</c:v>
                </c:pt>
                <c:pt idx="27">
                  <c:v>13.707219</c:v>
                </c:pt>
                <c:pt idx="28">
                  <c:v>15.38523</c:v>
                </c:pt>
                <c:pt idx="29">
                  <c:v>16.096029000000001</c:v>
                </c:pt>
                <c:pt idx="30">
                  <c:v>16.24832</c:v>
                </c:pt>
                <c:pt idx="31">
                  <c:v>16.223236</c:v>
                </c:pt>
                <c:pt idx="32">
                  <c:v>16.563751</c:v>
                </c:pt>
                <c:pt idx="33">
                  <c:v>17.197182000000002</c:v>
                </c:pt>
                <c:pt idx="34">
                  <c:v>17.759385999999999</c:v>
                </c:pt>
                <c:pt idx="35">
                  <c:v>18.905897</c:v>
                </c:pt>
                <c:pt idx="36">
                  <c:v>18.844671000000002</c:v>
                </c:pt>
                <c:pt idx="37">
                  <c:v>18.179189999999998</c:v>
                </c:pt>
                <c:pt idx="38">
                  <c:v>16.342140000000001</c:v>
                </c:pt>
                <c:pt idx="39">
                  <c:v>15.107358</c:v>
                </c:pt>
                <c:pt idx="40">
                  <c:v>14.580359</c:v>
                </c:pt>
                <c:pt idx="41">
                  <c:v>14.71195</c:v>
                </c:pt>
                <c:pt idx="42">
                  <c:v>14.733667000000001</c:v>
                </c:pt>
                <c:pt idx="43">
                  <c:v>14.637188</c:v>
                </c:pt>
                <c:pt idx="44">
                  <c:v>14.205415</c:v>
                </c:pt>
                <c:pt idx="45">
                  <c:v>15.046156</c:v>
                </c:pt>
                <c:pt idx="46">
                  <c:v>16.433039000000001</c:v>
                </c:pt>
                <c:pt idx="47">
                  <c:v>17.406320999999998</c:v>
                </c:pt>
                <c:pt idx="48">
                  <c:v>17.22823</c:v>
                </c:pt>
                <c:pt idx="49">
                  <c:v>16.551656999999999</c:v>
                </c:pt>
                <c:pt idx="50">
                  <c:v>16.551411000000002</c:v>
                </c:pt>
                <c:pt idx="51">
                  <c:v>17.001912999999998</c:v>
                </c:pt>
                <c:pt idx="52">
                  <c:v>17.278531999999998</c:v>
                </c:pt>
                <c:pt idx="53">
                  <c:v>17.123301999999999</c:v>
                </c:pt>
                <c:pt idx="54">
                  <c:v>16.587810999999999</c:v>
                </c:pt>
                <c:pt idx="55">
                  <c:v>15.709538</c:v>
                </c:pt>
                <c:pt idx="56">
                  <c:v>14.268905</c:v>
                </c:pt>
                <c:pt idx="57">
                  <c:v>13.139336999999999</c:v>
                </c:pt>
                <c:pt idx="58">
                  <c:v>12.103448999999999</c:v>
                </c:pt>
                <c:pt idx="59">
                  <c:v>11.840104999999999</c:v>
                </c:pt>
                <c:pt idx="60">
                  <c:v>11.573777</c:v>
                </c:pt>
                <c:pt idx="61">
                  <c:v>11.839287000000001</c:v>
                </c:pt>
                <c:pt idx="62">
                  <c:v>12.524222999999999</c:v>
                </c:pt>
                <c:pt idx="63">
                  <c:v>13.484942</c:v>
                </c:pt>
                <c:pt idx="64">
                  <c:v>15.404754000000001</c:v>
                </c:pt>
                <c:pt idx="65">
                  <c:v>16.631111000000001</c:v>
                </c:pt>
                <c:pt idx="66">
                  <c:v>17.330387000000002</c:v>
                </c:pt>
                <c:pt idx="67">
                  <c:v>17.540133999999998</c:v>
                </c:pt>
                <c:pt idx="68">
                  <c:v>18.183814999999999</c:v>
                </c:pt>
                <c:pt idx="69">
                  <c:v>18.350352999999998</c:v>
                </c:pt>
                <c:pt idx="70">
                  <c:v>17.470375000000001</c:v>
                </c:pt>
                <c:pt idx="71">
                  <c:v>15.873828</c:v>
                </c:pt>
                <c:pt idx="72">
                  <c:v>14.715477</c:v>
                </c:pt>
                <c:pt idx="73">
                  <c:v>14.044193999999999</c:v>
                </c:pt>
                <c:pt idx="74">
                  <c:v>13.949725000000001</c:v>
                </c:pt>
                <c:pt idx="75">
                  <c:v>13.754345000000001</c:v>
                </c:pt>
                <c:pt idx="76">
                  <c:v>13.087422</c:v>
                </c:pt>
                <c:pt idx="77">
                  <c:v>12.029168</c:v>
                </c:pt>
                <c:pt idx="78">
                  <c:v>11.00961</c:v>
                </c:pt>
                <c:pt idx="79">
                  <c:v>10.202747</c:v>
                </c:pt>
                <c:pt idx="80">
                  <c:v>9.7701510999999996</c:v>
                </c:pt>
                <c:pt idx="81">
                  <c:v>9.6441250000000007</c:v>
                </c:pt>
                <c:pt idx="82">
                  <c:v>9.8122416000000001</c:v>
                </c:pt>
                <c:pt idx="83">
                  <c:v>10.070703</c:v>
                </c:pt>
                <c:pt idx="84">
                  <c:v>10.566549</c:v>
                </c:pt>
                <c:pt idx="85">
                  <c:v>11.037582</c:v>
                </c:pt>
                <c:pt idx="86">
                  <c:v>11.839394</c:v>
                </c:pt>
                <c:pt idx="87">
                  <c:v>12.098727</c:v>
                </c:pt>
                <c:pt idx="88">
                  <c:v>12.146186999999999</c:v>
                </c:pt>
                <c:pt idx="89">
                  <c:v>10.711679</c:v>
                </c:pt>
                <c:pt idx="90">
                  <c:v>9.2466296999999997</c:v>
                </c:pt>
                <c:pt idx="91">
                  <c:v>7.4495721000000001</c:v>
                </c:pt>
                <c:pt idx="92">
                  <c:v>5.5062227000000004</c:v>
                </c:pt>
                <c:pt idx="93">
                  <c:v>3.3358582999999999</c:v>
                </c:pt>
                <c:pt idx="94">
                  <c:v>1.8128356000000002E-2</c:v>
                </c:pt>
                <c:pt idx="95">
                  <c:v>-4.9073896000000001</c:v>
                </c:pt>
                <c:pt idx="96">
                  <c:v>-11.465145</c:v>
                </c:pt>
                <c:pt idx="97">
                  <c:v>-17.711102</c:v>
                </c:pt>
                <c:pt idx="98">
                  <c:v>-21.113482000000001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86-4067-8F4A-57082C0A6423}"/>
            </c:ext>
          </c:extLst>
        </c:ser>
        <c:ser>
          <c:idx val="1"/>
          <c:order val="1"/>
          <c:tx>
            <c:strRef>
              <c:f>'IP3'!$AM$2</c:f>
              <c:strCache>
                <c:ptCount val="1"/>
                <c:pt idx="0">
                  <c:v>+13dBm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'IP3'!$AL$5:$AL$103</c:f>
              <c:numCache>
                <c:formatCode>General</c:formatCode>
                <c:ptCount val="99"/>
                <c:pt idx="0">
                  <c:v>2</c:v>
                </c:pt>
                <c:pt idx="1">
                  <c:v>2.1428571428571002</c:v>
                </c:pt>
                <c:pt idx="2">
                  <c:v>2.2857142857143002</c:v>
                </c:pt>
                <c:pt idx="3">
                  <c:v>2.4285714285714</c:v>
                </c:pt>
                <c:pt idx="4">
                  <c:v>2.5714285714286</c:v>
                </c:pt>
                <c:pt idx="5">
                  <c:v>2.7142857142856998</c:v>
                </c:pt>
                <c:pt idx="6">
                  <c:v>2.8571428571428998</c:v>
                </c:pt>
                <c:pt idx="7">
                  <c:v>3</c:v>
                </c:pt>
                <c:pt idx="8">
                  <c:v>3.1428571428571002</c:v>
                </c:pt>
                <c:pt idx="9">
                  <c:v>3.2857142857143002</c:v>
                </c:pt>
                <c:pt idx="10">
                  <c:v>3.4285714285714</c:v>
                </c:pt>
                <c:pt idx="11">
                  <c:v>3.5714285714286</c:v>
                </c:pt>
                <c:pt idx="12">
                  <c:v>3.7142857142856998</c:v>
                </c:pt>
                <c:pt idx="13">
                  <c:v>3.8571428571428998</c:v>
                </c:pt>
                <c:pt idx="14">
                  <c:v>4</c:v>
                </c:pt>
                <c:pt idx="15">
                  <c:v>4.1428571428570997</c:v>
                </c:pt>
                <c:pt idx="16">
                  <c:v>4.2857142857142998</c:v>
                </c:pt>
                <c:pt idx="17">
                  <c:v>4.4285714285713995</c:v>
                </c:pt>
                <c:pt idx="18">
                  <c:v>4.5714285714286005</c:v>
                </c:pt>
                <c:pt idx="19">
                  <c:v>4.7142857142857002</c:v>
                </c:pt>
                <c:pt idx="20">
                  <c:v>4.8571428571429003</c:v>
                </c:pt>
                <c:pt idx="21">
                  <c:v>5</c:v>
                </c:pt>
                <c:pt idx="22">
                  <c:v>5.1428571428570997</c:v>
                </c:pt>
                <c:pt idx="23">
                  <c:v>5.2857142857142998</c:v>
                </c:pt>
                <c:pt idx="24">
                  <c:v>5.4285714285713995</c:v>
                </c:pt>
                <c:pt idx="25">
                  <c:v>5.5714285714286005</c:v>
                </c:pt>
                <c:pt idx="26">
                  <c:v>5.7142857142857002</c:v>
                </c:pt>
                <c:pt idx="27">
                  <c:v>5.8571428571429003</c:v>
                </c:pt>
                <c:pt idx="28">
                  <c:v>6</c:v>
                </c:pt>
                <c:pt idx="29">
                  <c:v>6.1428571428570997</c:v>
                </c:pt>
                <c:pt idx="30">
                  <c:v>6.2857142857142998</c:v>
                </c:pt>
                <c:pt idx="31">
                  <c:v>6.4285714285713995</c:v>
                </c:pt>
                <c:pt idx="32">
                  <c:v>6.5714285714286005</c:v>
                </c:pt>
                <c:pt idx="33">
                  <c:v>6.7142857142857002</c:v>
                </c:pt>
                <c:pt idx="34">
                  <c:v>6.8571428571429003</c:v>
                </c:pt>
                <c:pt idx="35">
                  <c:v>7</c:v>
                </c:pt>
                <c:pt idx="36">
                  <c:v>7.1428571428570997</c:v>
                </c:pt>
                <c:pt idx="37">
                  <c:v>7.2857142857142998</c:v>
                </c:pt>
                <c:pt idx="38">
                  <c:v>7.4285714285713995</c:v>
                </c:pt>
                <c:pt idx="39">
                  <c:v>7.5714285714286005</c:v>
                </c:pt>
                <c:pt idx="40">
                  <c:v>7.7142857142857002</c:v>
                </c:pt>
                <c:pt idx="41">
                  <c:v>7.8571428571429003</c:v>
                </c:pt>
                <c:pt idx="42">
                  <c:v>8</c:v>
                </c:pt>
                <c:pt idx="43">
                  <c:v>8.1428571428570997</c:v>
                </c:pt>
                <c:pt idx="44">
                  <c:v>8.2857142857143007</c:v>
                </c:pt>
                <c:pt idx="45">
                  <c:v>8.4285714285714004</c:v>
                </c:pt>
                <c:pt idx="46">
                  <c:v>8.5714285714285996</c:v>
                </c:pt>
                <c:pt idx="47">
                  <c:v>8.7142857142856993</c:v>
                </c:pt>
                <c:pt idx="48">
                  <c:v>8.8571428571429003</c:v>
                </c:pt>
                <c:pt idx="49">
                  <c:v>9</c:v>
                </c:pt>
                <c:pt idx="50">
                  <c:v>9.1428571428570997</c:v>
                </c:pt>
                <c:pt idx="51">
                  <c:v>9.2857142857143007</c:v>
                </c:pt>
                <c:pt idx="52">
                  <c:v>9.4285714285714004</c:v>
                </c:pt>
                <c:pt idx="53">
                  <c:v>9.5714285714285996</c:v>
                </c:pt>
                <c:pt idx="54">
                  <c:v>9.7142857142856993</c:v>
                </c:pt>
                <c:pt idx="55">
                  <c:v>9.8571428571429003</c:v>
                </c:pt>
                <c:pt idx="56">
                  <c:v>10</c:v>
                </c:pt>
                <c:pt idx="57">
                  <c:v>10.142857142857</c:v>
                </c:pt>
                <c:pt idx="58">
                  <c:v>10.285714285714</c:v>
                </c:pt>
                <c:pt idx="59">
                  <c:v>10.428571428570999</c:v>
                </c:pt>
                <c:pt idx="60">
                  <c:v>10.571428571429001</c:v>
                </c:pt>
                <c:pt idx="61">
                  <c:v>10.714285714286</c:v>
                </c:pt>
                <c:pt idx="62">
                  <c:v>10.857142857143</c:v>
                </c:pt>
                <c:pt idx="63">
                  <c:v>11</c:v>
                </c:pt>
                <c:pt idx="64">
                  <c:v>11.142857142857</c:v>
                </c:pt>
                <c:pt idx="65">
                  <c:v>11.285714285714</c:v>
                </c:pt>
                <c:pt idx="66">
                  <c:v>11.428571428570999</c:v>
                </c:pt>
                <c:pt idx="67">
                  <c:v>11.571428571429001</c:v>
                </c:pt>
                <c:pt idx="68">
                  <c:v>11.714285714286</c:v>
                </c:pt>
                <c:pt idx="69">
                  <c:v>11.857142857143</c:v>
                </c:pt>
                <c:pt idx="70">
                  <c:v>12</c:v>
                </c:pt>
                <c:pt idx="71">
                  <c:v>12.142857142857</c:v>
                </c:pt>
                <c:pt idx="72">
                  <c:v>12.285714285714</c:v>
                </c:pt>
                <c:pt idx="73">
                  <c:v>12.428571428570999</c:v>
                </c:pt>
                <c:pt idx="74">
                  <c:v>12.571428571429001</c:v>
                </c:pt>
                <c:pt idx="75">
                  <c:v>12.714285714286</c:v>
                </c:pt>
                <c:pt idx="76">
                  <c:v>12.857142857143</c:v>
                </c:pt>
                <c:pt idx="77">
                  <c:v>13</c:v>
                </c:pt>
                <c:pt idx="78">
                  <c:v>13.142857142857</c:v>
                </c:pt>
                <c:pt idx="79">
                  <c:v>13.285714285714</c:v>
                </c:pt>
                <c:pt idx="80">
                  <c:v>13.428571428570999</c:v>
                </c:pt>
                <c:pt idx="81">
                  <c:v>13.571428571429001</c:v>
                </c:pt>
                <c:pt idx="82">
                  <c:v>13.714285714286</c:v>
                </c:pt>
                <c:pt idx="83">
                  <c:v>13.857142857143</c:v>
                </c:pt>
                <c:pt idx="84">
                  <c:v>14</c:v>
                </c:pt>
                <c:pt idx="85">
                  <c:v>14.142857142857</c:v>
                </c:pt>
                <c:pt idx="86">
                  <c:v>14.285714285714</c:v>
                </c:pt>
                <c:pt idx="87">
                  <c:v>14.428571428570999</c:v>
                </c:pt>
                <c:pt idx="88">
                  <c:v>14.571428571429001</c:v>
                </c:pt>
                <c:pt idx="89">
                  <c:v>14.714285714286</c:v>
                </c:pt>
                <c:pt idx="90">
                  <c:v>14.857142857143</c:v>
                </c:pt>
                <c:pt idx="91">
                  <c:v>15</c:v>
                </c:pt>
                <c:pt idx="92">
                  <c:v>15.142857142857</c:v>
                </c:pt>
                <c:pt idx="93">
                  <c:v>15.285714285714</c:v>
                </c:pt>
                <c:pt idx="94">
                  <c:v>15.428571428570999</c:v>
                </c:pt>
                <c:pt idx="95">
                  <c:v>15.571428571429001</c:v>
                </c:pt>
                <c:pt idx="96">
                  <c:v>15.714285714286</c:v>
                </c:pt>
                <c:pt idx="97">
                  <c:v>15.857142857143</c:v>
                </c:pt>
                <c:pt idx="98">
                  <c:v>16</c:v>
                </c:pt>
              </c:numCache>
            </c:numRef>
          </c:xVal>
          <c:yVal>
            <c:numRef>
              <c:f>'IP3'!$AN$5:$AN$103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86-4067-8F4A-57082C0A6423}"/>
            </c:ext>
          </c:extLst>
        </c:ser>
        <c:ser>
          <c:idx val="2"/>
          <c:order val="2"/>
          <c:tx>
            <c:strRef>
              <c:f>'IP3'!$AP$2</c:f>
              <c:strCache>
                <c:ptCount val="1"/>
                <c:pt idx="0">
                  <c:v>+11dBm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'IP3'!$AO$5:$AO$103</c:f>
              <c:numCache>
                <c:formatCode>General</c:formatCode>
                <c:ptCount val="99"/>
                <c:pt idx="0">
                  <c:v>2</c:v>
                </c:pt>
                <c:pt idx="1">
                  <c:v>2.1428571428571002</c:v>
                </c:pt>
                <c:pt idx="2">
                  <c:v>2.2857142857143002</c:v>
                </c:pt>
                <c:pt idx="3">
                  <c:v>2.4285714285714</c:v>
                </c:pt>
                <c:pt idx="4">
                  <c:v>2.5714285714286</c:v>
                </c:pt>
                <c:pt idx="5">
                  <c:v>2.7142857142856998</c:v>
                </c:pt>
                <c:pt idx="6">
                  <c:v>2.8571428571428998</c:v>
                </c:pt>
                <c:pt idx="7">
                  <c:v>3</c:v>
                </c:pt>
                <c:pt idx="8">
                  <c:v>3.1428571428571002</c:v>
                </c:pt>
                <c:pt idx="9">
                  <c:v>3.2857142857143002</c:v>
                </c:pt>
                <c:pt idx="10">
                  <c:v>3.4285714285714</c:v>
                </c:pt>
                <c:pt idx="11">
                  <c:v>3.5714285714286</c:v>
                </c:pt>
                <c:pt idx="12">
                  <c:v>3.7142857142856998</c:v>
                </c:pt>
                <c:pt idx="13">
                  <c:v>3.8571428571428998</c:v>
                </c:pt>
                <c:pt idx="14">
                  <c:v>4</c:v>
                </c:pt>
                <c:pt idx="15">
                  <c:v>4.1428571428570997</c:v>
                </c:pt>
                <c:pt idx="16">
                  <c:v>4.2857142857142998</c:v>
                </c:pt>
                <c:pt idx="17">
                  <c:v>4.4285714285713995</c:v>
                </c:pt>
                <c:pt idx="18">
                  <c:v>4.5714285714286005</c:v>
                </c:pt>
                <c:pt idx="19">
                  <c:v>4.7142857142857002</c:v>
                </c:pt>
                <c:pt idx="20">
                  <c:v>4.8571428571429003</c:v>
                </c:pt>
                <c:pt idx="21">
                  <c:v>5</c:v>
                </c:pt>
                <c:pt idx="22">
                  <c:v>5.1428571428570997</c:v>
                </c:pt>
                <c:pt idx="23">
                  <c:v>5.2857142857142998</c:v>
                </c:pt>
                <c:pt idx="24">
                  <c:v>5.4285714285713995</c:v>
                </c:pt>
                <c:pt idx="25">
                  <c:v>5.5714285714286005</c:v>
                </c:pt>
                <c:pt idx="26">
                  <c:v>5.7142857142857002</c:v>
                </c:pt>
                <c:pt idx="27">
                  <c:v>5.8571428571429003</c:v>
                </c:pt>
                <c:pt idx="28">
                  <c:v>6</c:v>
                </c:pt>
                <c:pt idx="29">
                  <c:v>6.1428571428570997</c:v>
                </c:pt>
                <c:pt idx="30">
                  <c:v>6.2857142857142998</c:v>
                </c:pt>
                <c:pt idx="31">
                  <c:v>6.4285714285713995</c:v>
                </c:pt>
                <c:pt idx="32">
                  <c:v>6.5714285714286005</c:v>
                </c:pt>
                <c:pt idx="33">
                  <c:v>6.7142857142857002</c:v>
                </c:pt>
                <c:pt idx="34">
                  <c:v>6.8571428571429003</c:v>
                </c:pt>
                <c:pt idx="35">
                  <c:v>7</c:v>
                </c:pt>
                <c:pt idx="36">
                  <c:v>7.1428571428570997</c:v>
                </c:pt>
                <c:pt idx="37">
                  <c:v>7.2857142857142998</c:v>
                </c:pt>
                <c:pt idx="38">
                  <c:v>7.4285714285713995</c:v>
                </c:pt>
                <c:pt idx="39">
                  <c:v>7.5714285714286005</c:v>
                </c:pt>
                <c:pt idx="40">
                  <c:v>7.7142857142857002</c:v>
                </c:pt>
                <c:pt idx="41">
                  <c:v>7.8571428571429003</c:v>
                </c:pt>
                <c:pt idx="42">
                  <c:v>8</c:v>
                </c:pt>
                <c:pt idx="43">
                  <c:v>8.1428571428570997</c:v>
                </c:pt>
                <c:pt idx="44">
                  <c:v>8.2857142857143007</c:v>
                </c:pt>
                <c:pt idx="45">
                  <c:v>8.4285714285714004</c:v>
                </c:pt>
                <c:pt idx="46">
                  <c:v>8.5714285714285996</c:v>
                </c:pt>
                <c:pt idx="47">
                  <c:v>8.7142857142856993</c:v>
                </c:pt>
                <c:pt idx="48">
                  <c:v>8.8571428571429003</c:v>
                </c:pt>
                <c:pt idx="49">
                  <c:v>9</c:v>
                </c:pt>
                <c:pt idx="50">
                  <c:v>9.1428571428570997</c:v>
                </c:pt>
                <c:pt idx="51">
                  <c:v>9.2857142857143007</c:v>
                </c:pt>
                <c:pt idx="52">
                  <c:v>9.4285714285714004</c:v>
                </c:pt>
                <c:pt idx="53">
                  <c:v>9.5714285714285996</c:v>
                </c:pt>
                <c:pt idx="54">
                  <c:v>9.7142857142856993</c:v>
                </c:pt>
                <c:pt idx="55">
                  <c:v>9.8571428571429003</c:v>
                </c:pt>
                <c:pt idx="56">
                  <c:v>10</c:v>
                </c:pt>
                <c:pt idx="57">
                  <c:v>10.142857142857</c:v>
                </c:pt>
                <c:pt idx="58">
                  <c:v>10.285714285714</c:v>
                </c:pt>
                <c:pt idx="59">
                  <c:v>10.428571428570999</c:v>
                </c:pt>
                <c:pt idx="60">
                  <c:v>10.571428571429001</c:v>
                </c:pt>
                <c:pt idx="61">
                  <c:v>10.714285714286</c:v>
                </c:pt>
                <c:pt idx="62">
                  <c:v>10.857142857143</c:v>
                </c:pt>
                <c:pt idx="63">
                  <c:v>11</c:v>
                </c:pt>
                <c:pt idx="64">
                  <c:v>11.142857142857</c:v>
                </c:pt>
                <c:pt idx="65">
                  <c:v>11.285714285714</c:v>
                </c:pt>
                <c:pt idx="66">
                  <c:v>11.428571428570999</c:v>
                </c:pt>
                <c:pt idx="67">
                  <c:v>11.571428571429001</c:v>
                </c:pt>
                <c:pt idx="68">
                  <c:v>11.714285714286</c:v>
                </c:pt>
                <c:pt idx="69">
                  <c:v>11.857142857143</c:v>
                </c:pt>
                <c:pt idx="70">
                  <c:v>12</c:v>
                </c:pt>
                <c:pt idx="71">
                  <c:v>12.142857142857</c:v>
                </c:pt>
                <c:pt idx="72">
                  <c:v>12.285714285714</c:v>
                </c:pt>
                <c:pt idx="73">
                  <c:v>12.428571428570999</c:v>
                </c:pt>
                <c:pt idx="74">
                  <c:v>12.571428571429001</c:v>
                </c:pt>
                <c:pt idx="75">
                  <c:v>12.714285714286</c:v>
                </c:pt>
                <c:pt idx="76">
                  <c:v>12.857142857143</c:v>
                </c:pt>
                <c:pt idx="77">
                  <c:v>13</c:v>
                </c:pt>
                <c:pt idx="78">
                  <c:v>13.142857142857</c:v>
                </c:pt>
                <c:pt idx="79">
                  <c:v>13.285714285714</c:v>
                </c:pt>
                <c:pt idx="80">
                  <c:v>13.428571428570999</c:v>
                </c:pt>
                <c:pt idx="81">
                  <c:v>13.571428571429001</c:v>
                </c:pt>
                <c:pt idx="82">
                  <c:v>13.714285714286</c:v>
                </c:pt>
                <c:pt idx="83">
                  <c:v>13.857142857143</c:v>
                </c:pt>
                <c:pt idx="84">
                  <c:v>14</c:v>
                </c:pt>
                <c:pt idx="85">
                  <c:v>14.142857142857</c:v>
                </c:pt>
                <c:pt idx="86">
                  <c:v>14.285714285714</c:v>
                </c:pt>
                <c:pt idx="87">
                  <c:v>14.428571428570999</c:v>
                </c:pt>
                <c:pt idx="88">
                  <c:v>14.571428571429001</c:v>
                </c:pt>
                <c:pt idx="89">
                  <c:v>14.714285714286</c:v>
                </c:pt>
                <c:pt idx="90">
                  <c:v>14.857142857143</c:v>
                </c:pt>
                <c:pt idx="91">
                  <c:v>15</c:v>
                </c:pt>
                <c:pt idx="92">
                  <c:v>15.142857142857</c:v>
                </c:pt>
                <c:pt idx="93">
                  <c:v>15.285714285714</c:v>
                </c:pt>
                <c:pt idx="94">
                  <c:v>15.428571428570999</c:v>
                </c:pt>
                <c:pt idx="95">
                  <c:v>15.571428571429001</c:v>
                </c:pt>
                <c:pt idx="96">
                  <c:v>15.714285714286</c:v>
                </c:pt>
                <c:pt idx="97">
                  <c:v>15.857142857143</c:v>
                </c:pt>
                <c:pt idx="98">
                  <c:v>16</c:v>
                </c:pt>
              </c:numCache>
            </c:numRef>
          </c:xVal>
          <c:yVal>
            <c:numRef>
              <c:f>'IP3'!$AQ$5:$AQ$103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86-4067-8F4A-57082C0A6423}"/>
            </c:ext>
          </c:extLst>
        </c:ser>
        <c:ser>
          <c:idx val="3"/>
          <c:order val="3"/>
          <c:tx>
            <c:strRef>
              <c:f>'IP3'!$AS$2</c:f>
              <c:strCache>
                <c:ptCount val="1"/>
                <c:pt idx="0">
                  <c:v>+9dBm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'IP3'!$AR$5:$AR$103</c:f>
              <c:numCache>
                <c:formatCode>General</c:formatCode>
                <c:ptCount val="99"/>
                <c:pt idx="0">
                  <c:v>2</c:v>
                </c:pt>
                <c:pt idx="1">
                  <c:v>2.1428571428571002</c:v>
                </c:pt>
                <c:pt idx="2">
                  <c:v>2.2857142857143002</c:v>
                </c:pt>
                <c:pt idx="3">
                  <c:v>2.4285714285714</c:v>
                </c:pt>
                <c:pt idx="4">
                  <c:v>2.5714285714286</c:v>
                </c:pt>
                <c:pt idx="5">
                  <c:v>2.7142857142856998</c:v>
                </c:pt>
                <c:pt idx="6">
                  <c:v>2.8571428571428998</c:v>
                </c:pt>
                <c:pt idx="7">
                  <c:v>3</c:v>
                </c:pt>
                <c:pt idx="8">
                  <c:v>3.1428571428571002</c:v>
                </c:pt>
                <c:pt idx="9">
                  <c:v>3.2857142857143002</c:v>
                </c:pt>
                <c:pt idx="10">
                  <c:v>3.4285714285714</c:v>
                </c:pt>
                <c:pt idx="11">
                  <c:v>3.5714285714286</c:v>
                </c:pt>
                <c:pt idx="12">
                  <c:v>3.7142857142856998</c:v>
                </c:pt>
                <c:pt idx="13">
                  <c:v>3.8571428571428998</c:v>
                </c:pt>
                <c:pt idx="14">
                  <c:v>4</c:v>
                </c:pt>
                <c:pt idx="15">
                  <c:v>4.1428571428570997</c:v>
                </c:pt>
                <c:pt idx="16">
                  <c:v>4.2857142857142998</c:v>
                </c:pt>
                <c:pt idx="17">
                  <c:v>4.4285714285713995</c:v>
                </c:pt>
                <c:pt idx="18">
                  <c:v>4.5714285714286005</c:v>
                </c:pt>
                <c:pt idx="19">
                  <c:v>4.7142857142857002</c:v>
                </c:pt>
                <c:pt idx="20">
                  <c:v>4.8571428571429003</c:v>
                </c:pt>
                <c:pt idx="21">
                  <c:v>5</c:v>
                </c:pt>
                <c:pt idx="22">
                  <c:v>5.1428571428570997</c:v>
                </c:pt>
                <c:pt idx="23">
                  <c:v>5.2857142857142998</c:v>
                </c:pt>
                <c:pt idx="24">
                  <c:v>5.4285714285713995</c:v>
                </c:pt>
                <c:pt idx="25">
                  <c:v>5.5714285714286005</c:v>
                </c:pt>
                <c:pt idx="26">
                  <c:v>5.7142857142857002</c:v>
                </c:pt>
                <c:pt idx="27">
                  <c:v>5.8571428571429003</c:v>
                </c:pt>
                <c:pt idx="28">
                  <c:v>6</c:v>
                </c:pt>
                <c:pt idx="29">
                  <c:v>6.1428571428570997</c:v>
                </c:pt>
                <c:pt idx="30">
                  <c:v>6.2857142857142998</c:v>
                </c:pt>
                <c:pt idx="31">
                  <c:v>6.4285714285713995</c:v>
                </c:pt>
                <c:pt idx="32">
                  <c:v>6.5714285714286005</c:v>
                </c:pt>
                <c:pt idx="33">
                  <c:v>6.7142857142857002</c:v>
                </c:pt>
                <c:pt idx="34">
                  <c:v>6.8571428571429003</c:v>
                </c:pt>
                <c:pt idx="35">
                  <c:v>7</c:v>
                </c:pt>
                <c:pt idx="36">
                  <c:v>7.1428571428570997</c:v>
                </c:pt>
                <c:pt idx="37">
                  <c:v>7.2857142857142998</c:v>
                </c:pt>
                <c:pt idx="38">
                  <c:v>7.4285714285713995</c:v>
                </c:pt>
                <c:pt idx="39">
                  <c:v>7.5714285714286005</c:v>
                </c:pt>
                <c:pt idx="40">
                  <c:v>7.7142857142857002</c:v>
                </c:pt>
                <c:pt idx="41">
                  <c:v>7.8571428571429003</c:v>
                </c:pt>
                <c:pt idx="42">
                  <c:v>8</c:v>
                </c:pt>
                <c:pt idx="43">
                  <c:v>8.1428571428570997</c:v>
                </c:pt>
                <c:pt idx="44">
                  <c:v>8.2857142857143007</c:v>
                </c:pt>
                <c:pt idx="45">
                  <c:v>8.4285714285714004</c:v>
                </c:pt>
                <c:pt idx="46">
                  <c:v>8.5714285714285996</c:v>
                </c:pt>
                <c:pt idx="47">
                  <c:v>8.7142857142856993</c:v>
                </c:pt>
                <c:pt idx="48">
                  <c:v>8.8571428571429003</c:v>
                </c:pt>
                <c:pt idx="49">
                  <c:v>9</c:v>
                </c:pt>
                <c:pt idx="50">
                  <c:v>9.1428571428570997</c:v>
                </c:pt>
                <c:pt idx="51">
                  <c:v>9.2857142857143007</c:v>
                </c:pt>
                <c:pt idx="52">
                  <c:v>9.4285714285714004</c:v>
                </c:pt>
                <c:pt idx="53">
                  <c:v>9.5714285714285996</c:v>
                </c:pt>
                <c:pt idx="54">
                  <c:v>9.7142857142856993</c:v>
                </c:pt>
                <c:pt idx="55">
                  <c:v>9.8571428571429003</c:v>
                </c:pt>
                <c:pt idx="56">
                  <c:v>10</c:v>
                </c:pt>
                <c:pt idx="57">
                  <c:v>10.142857142857</c:v>
                </c:pt>
                <c:pt idx="58">
                  <c:v>10.285714285714</c:v>
                </c:pt>
                <c:pt idx="59">
                  <c:v>10.428571428570999</c:v>
                </c:pt>
                <c:pt idx="60">
                  <c:v>10.571428571429001</c:v>
                </c:pt>
                <c:pt idx="61">
                  <c:v>10.714285714286</c:v>
                </c:pt>
                <c:pt idx="62">
                  <c:v>10.857142857143</c:v>
                </c:pt>
                <c:pt idx="63">
                  <c:v>11</c:v>
                </c:pt>
                <c:pt idx="64">
                  <c:v>11.142857142857</c:v>
                </c:pt>
                <c:pt idx="65">
                  <c:v>11.285714285714</c:v>
                </c:pt>
                <c:pt idx="66">
                  <c:v>11.428571428570999</c:v>
                </c:pt>
                <c:pt idx="67">
                  <c:v>11.571428571429001</c:v>
                </c:pt>
                <c:pt idx="68">
                  <c:v>11.714285714286</c:v>
                </c:pt>
                <c:pt idx="69">
                  <c:v>11.857142857143</c:v>
                </c:pt>
                <c:pt idx="70">
                  <c:v>12</c:v>
                </c:pt>
                <c:pt idx="71">
                  <c:v>12.142857142857</c:v>
                </c:pt>
                <c:pt idx="72">
                  <c:v>12.285714285714</c:v>
                </c:pt>
                <c:pt idx="73">
                  <c:v>12.428571428570999</c:v>
                </c:pt>
                <c:pt idx="74">
                  <c:v>12.571428571429001</c:v>
                </c:pt>
                <c:pt idx="75">
                  <c:v>12.714285714286</c:v>
                </c:pt>
                <c:pt idx="76">
                  <c:v>12.857142857143</c:v>
                </c:pt>
                <c:pt idx="77">
                  <c:v>13</c:v>
                </c:pt>
                <c:pt idx="78">
                  <c:v>13.142857142857</c:v>
                </c:pt>
                <c:pt idx="79">
                  <c:v>13.285714285714</c:v>
                </c:pt>
                <c:pt idx="80">
                  <c:v>13.428571428570999</c:v>
                </c:pt>
                <c:pt idx="81">
                  <c:v>13.571428571429001</c:v>
                </c:pt>
                <c:pt idx="82">
                  <c:v>13.714285714286</c:v>
                </c:pt>
                <c:pt idx="83">
                  <c:v>13.857142857143</c:v>
                </c:pt>
                <c:pt idx="84">
                  <c:v>14</c:v>
                </c:pt>
                <c:pt idx="85">
                  <c:v>14.142857142857</c:v>
                </c:pt>
                <c:pt idx="86">
                  <c:v>14.285714285714</c:v>
                </c:pt>
                <c:pt idx="87">
                  <c:v>14.428571428570999</c:v>
                </c:pt>
                <c:pt idx="88">
                  <c:v>14.571428571429001</c:v>
                </c:pt>
                <c:pt idx="89">
                  <c:v>14.714285714286</c:v>
                </c:pt>
                <c:pt idx="90">
                  <c:v>14.857142857143</c:v>
                </c:pt>
                <c:pt idx="91">
                  <c:v>15</c:v>
                </c:pt>
                <c:pt idx="92">
                  <c:v>15.142857142857</c:v>
                </c:pt>
                <c:pt idx="93">
                  <c:v>15.285714285714</c:v>
                </c:pt>
                <c:pt idx="94">
                  <c:v>15.428571428570999</c:v>
                </c:pt>
                <c:pt idx="95">
                  <c:v>15.571428571429001</c:v>
                </c:pt>
                <c:pt idx="96">
                  <c:v>15.714285714286</c:v>
                </c:pt>
                <c:pt idx="97">
                  <c:v>15.857142857143</c:v>
                </c:pt>
                <c:pt idx="98">
                  <c:v>16</c:v>
                </c:pt>
              </c:numCache>
            </c:numRef>
          </c:xVal>
          <c:yVal>
            <c:numRef>
              <c:f>'IP3'!$AT$5:$AT$103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D86-4067-8F4A-57082C0A6423}"/>
            </c:ext>
          </c:extLst>
        </c:ser>
        <c:ser>
          <c:idx val="4"/>
          <c:order val="4"/>
          <c:tx>
            <c:strRef>
              <c:f>'IP3'!$AV$2</c:f>
              <c:strCache>
                <c:ptCount val="1"/>
                <c:pt idx="0">
                  <c:v>+7dBm</c:v>
                </c:pt>
              </c:strCache>
              <c:extLst xmlns:c15="http://schemas.microsoft.com/office/drawing/2012/chart"/>
            </c:strRef>
          </c:tx>
          <c:spPr>
            <a:ln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'IP3'!$AU$5:$AU$103</c:f>
              <c:numCache>
                <c:formatCode>General</c:formatCode>
                <c:ptCount val="99"/>
                <c:pt idx="0">
                  <c:v>2</c:v>
                </c:pt>
                <c:pt idx="1">
                  <c:v>2.1428571428571002</c:v>
                </c:pt>
                <c:pt idx="2">
                  <c:v>2.2857142857143002</c:v>
                </c:pt>
                <c:pt idx="3">
                  <c:v>2.4285714285714</c:v>
                </c:pt>
                <c:pt idx="4">
                  <c:v>2.5714285714286</c:v>
                </c:pt>
                <c:pt idx="5">
                  <c:v>2.7142857142856998</c:v>
                </c:pt>
                <c:pt idx="6">
                  <c:v>2.8571428571428998</c:v>
                </c:pt>
                <c:pt idx="7">
                  <c:v>3</c:v>
                </c:pt>
                <c:pt idx="8">
                  <c:v>3.1428571428571002</c:v>
                </c:pt>
                <c:pt idx="9">
                  <c:v>3.2857142857143002</c:v>
                </c:pt>
                <c:pt idx="10">
                  <c:v>3.4285714285714</c:v>
                </c:pt>
                <c:pt idx="11">
                  <c:v>3.5714285714286</c:v>
                </c:pt>
                <c:pt idx="12">
                  <c:v>3.7142857142856998</c:v>
                </c:pt>
                <c:pt idx="13">
                  <c:v>3.8571428571428998</c:v>
                </c:pt>
                <c:pt idx="14">
                  <c:v>4</c:v>
                </c:pt>
                <c:pt idx="15">
                  <c:v>4.1428571428570997</c:v>
                </c:pt>
                <c:pt idx="16">
                  <c:v>4.2857142857142998</c:v>
                </c:pt>
                <c:pt idx="17">
                  <c:v>4.4285714285713995</c:v>
                </c:pt>
                <c:pt idx="18">
                  <c:v>4.5714285714286005</c:v>
                </c:pt>
                <c:pt idx="19">
                  <c:v>4.7142857142857002</c:v>
                </c:pt>
                <c:pt idx="20">
                  <c:v>4.8571428571429003</c:v>
                </c:pt>
                <c:pt idx="21">
                  <c:v>5</c:v>
                </c:pt>
                <c:pt idx="22">
                  <c:v>5.1428571428570997</c:v>
                </c:pt>
                <c:pt idx="23">
                  <c:v>5.2857142857142998</c:v>
                </c:pt>
                <c:pt idx="24">
                  <c:v>5.4285714285713995</c:v>
                </c:pt>
                <c:pt idx="25">
                  <c:v>5.5714285714286005</c:v>
                </c:pt>
                <c:pt idx="26">
                  <c:v>5.7142857142857002</c:v>
                </c:pt>
                <c:pt idx="27">
                  <c:v>5.8571428571429003</c:v>
                </c:pt>
                <c:pt idx="28">
                  <c:v>6</c:v>
                </c:pt>
                <c:pt idx="29">
                  <c:v>6.1428571428570997</c:v>
                </c:pt>
                <c:pt idx="30">
                  <c:v>6.2857142857142998</c:v>
                </c:pt>
                <c:pt idx="31">
                  <c:v>6.4285714285713995</c:v>
                </c:pt>
                <c:pt idx="32">
                  <c:v>6.5714285714286005</c:v>
                </c:pt>
                <c:pt idx="33">
                  <c:v>6.7142857142857002</c:v>
                </c:pt>
                <c:pt idx="34">
                  <c:v>6.8571428571429003</c:v>
                </c:pt>
                <c:pt idx="35">
                  <c:v>7</c:v>
                </c:pt>
                <c:pt idx="36">
                  <c:v>7.1428571428570997</c:v>
                </c:pt>
                <c:pt idx="37">
                  <c:v>7.2857142857142998</c:v>
                </c:pt>
                <c:pt idx="38">
                  <c:v>7.4285714285713995</c:v>
                </c:pt>
                <c:pt idx="39">
                  <c:v>7.5714285714286005</c:v>
                </c:pt>
                <c:pt idx="40">
                  <c:v>7.7142857142857002</c:v>
                </c:pt>
                <c:pt idx="41">
                  <c:v>7.8571428571429003</c:v>
                </c:pt>
                <c:pt idx="42">
                  <c:v>8</c:v>
                </c:pt>
                <c:pt idx="43">
                  <c:v>8.1428571428570997</c:v>
                </c:pt>
                <c:pt idx="44">
                  <c:v>8.2857142857143007</c:v>
                </c:pt>
                <c:pt idx="45">
                  <c:v>8.4285714285714004</c:v>
                </c:pt>
                <c:pt idx="46">
                  <c:v>8.5714285714285996</c:v>
                </c:pt>
                <c:pt idx="47">
                  <c:v>8.7142857142856993</c:v>
                </c:pt>
                <c:pt idx="48">
                  <c:v>8.8571428571429003</c:v>
                </c:pt>
                <c:pt idx="49">
                  <c:v>9</c:v>
                </c:pt>
                <c:pt idx="50">
                  <c:v>9.1428571428570997</c:v>
                </c:pt>
                <c:pt idx="51">
                  <c:v>9.2857142857143007</c:v>
                </c:pt>
                <c:pt idx="52">
                  <c:v>9.4285714285714004</c:v>
                </c:pt>
                <c:pt idx="53">
                  <c:v>9.5714285714285996</c:v>
                </c:pt>
                <c:pt idx="54">
                  <c:v>9.7142857142856993</c:v>
                </c:pt>
                <c:pt idx="55">
                  <c:v>9.8571428571429003</c:v>
                </c:pt>
                <c:pt idx="56">
                  <c:v>10</c:v>
                </c:pt>
                <c:pt idx="57">
                  <c:v>10.142857142857</c:v>
                </c:pt>
                <c:pt idx="58">
                  <c:v>10.285714285714</c:v>
                </c:pt>
                <c:pt idx="59">
                  <c:v>10.428571428570999</c:v>
                </c:pt>
                <c:pt idx="60">
                  <c:v>10.571428571429001</c:v>
                </c:pt>
                <c:pt idx="61">
                  <c:v>10.714285714286</c:v>
                </c:pt>
                <c:pt idx="62">
                  <c:v>10.857142857143</c:v>
                </c:pt>
                <c:pt idx="63">
                  <c:v>11</c:v>
                </c:pt>
                <c:pt idx="64">
                  <c:v>11.142857142857</c:v>
                </c:pt>
                <c:pt idx="65">
                  <c:v>11.285714285714</c:v>
                </c:pt>
                <c:pt idx="66">
                  <c:v>11.428571428570999</c:v>
                </c:pt>
                <c:pt idx="67">
                  <c:v>11.571428571429001</c:v>
                </c:pt>
                <c:pt idx="68">
                  <c:v>11.714285714286</c:v>
                </c:pt>
                <c:pt idx="69">
                  <c:v>11.857142857143</c:v>
                </c:pt>
                <c:pt idx="70">
                  <c:v>12</c:v>
                </c:pt>
                <c:pt idx="71">
                  <c:v>12.142857142857</c:v>
                </c:pt>
                <c:pt idx="72">
                  <c:v>12.285714285714</c:v>
                </c:pt>
                <c:pt idx="73">
                  <c:v>12.428571428570999</c:v>
                </c:pt>
                <c:pt idx="74">
                  <c:v>12.571428571429001</c:v>
                </c:pt>
                <c:pt idx="75">
                  <c:v>12.714285714286</c:v>
                </c:pt>
                <c:pt idx="76">
                  <c:v>12.857142857143</c:v>
                </c:pt>
                <c:pt idx="77">
                  <c:v>13</c:v>
                </c:pt>
                <c:pt idx="78">
                  <c:v>13.142857142857</c:v>
                </c:pt>
                <c:pt idx="79">
                  <c:v>13.285714285714</c:v>
                </c:pt>
                <c:pt idx="80">
                  <c:v>13.428571428570999</c:v>
                </c:pt>
                <c:pt idx="81">
                  <c:v>13.571428571429001</c:v>
                </c:pt>
                <c:pt idx="82">
                  <c:v>13.714285714286</c:v>
                </c:pt>
                <c:pt idx="83">
                  <c:v>13.857142857143</c:v>
                </c:pt>
                <c:pt idx="84">
                  <c:v>14</c:v>
                </c:pt>
                <c:pt idx="85">
                  <c:v>14.142857142857</c:v>
                </c:pt>
                <c:pt idx="86">
                  <c:v>14.285714285714</c:v>
                </c:pt>
                <c:pt idx="87">
                  <c:v>14.428571428570999</c:v>
                </c:pt>
                <c:pt idx="88">
                  <c:v>14.571428571429001</c:v>
                </c:pt>
                <c:pt idx="89">
                  <c:v>14.714285714286</c:v>
                </c:pt>
                <c:pt idx="90">
                  <c:v>14.857142857143</c:v>
                </c:pt>
                <c:pt idx="91">
                  <c:v>15</c:v>
                </c:pt>
                <c:pt idx="92">
                  <c:v>15.142857142857</c:v>
                </c:pt>
                <c:pt idx="93">
                  <c:v>15.285714285714</c:v>
                </c:pt>
                <c:pt idx="94">
                  <c:v>15.428571428570999</c:v>
                </c:pt>
                <c:pt idx="95">
                  <c:v>15.571428571429001</c:v>
                </c:pt>
                <c:pt idx="96">
                  <c:v>15.714285714286</c:v>
                </c:pt>
                <c:pt idx="97">
                  <c:v>15.857142857143</c:v>
                </c:pt>
                <c:pt idx="98">
                  <c:v>16</c:v>
                </c:pt>
              </c:numCache>
              <c:extLst xmlns:c15="http://schemas.microsoft.com/office/drawing/2012/chart"/>
            </c:numRef>
          </c:xVal>
          <c:yVal>
            <c:numRef>
              <c:f>'IP3'!$AW$5:$AW$103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3D86-4067-8F4A-57082C0A6423}"/>
            </c:ext>
          </c:extLst>
        </c:ser>
        <c:ser>
          <c:idx val="5"/>
          <c:order val="5"/>
          <c:tx>
            <c:strRef>
              <c:f>'IP3'!$AY$2</c:f>
              <c:strCache>
                <c:ptCount val="1"/>
                <c:pt idx="0">
                  <c:v>+5dBm</c:v>
                </c:pt>
              </c:strCache>
            </c:strRef>
          </c:tx>
          <c:spPr>
            <a:ln cap="sq" cmpd="dbl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'IP3'!$AX$5:$AX$103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xVal>
          <c:yVal>
            <c:numRef>
              <c:f>'IP3'!$AZ$5:$AZ$103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F-4C26-A20E-6B2F44B5E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  <c:extLst/>
      </c:scatterChart>
      <c:valAx>
        <c:axId val="111626496"/>
        <c:scaling>
          <c:orientation val="minMax"/>
          <c:max val="64"/>
          <c:min val="1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5"/>
      </c:valAx>
      <c:valAx>
        <c:axId val="111657344"/>
        <c:scaling>
          <c:orientation val="minMax"/>
          <c:max val="20"/>
          <c:min val="-1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5664492745618751"/>
          <c:y val="0.4999646398366871"/>
          <c:w val="0.19613892388633922"/>
          <c:h val="0.30201710897248957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CL vs. LO Power: 1 GHz IF, 5 GHz RF 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16862620057783909"/>
          <c:y val="3.10614262932482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3683926209688815"/>
          <c:w val="0.76542713682528862"/>
          <c:h val="0.6724082670598625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CL'!$F$2</c:f>
              <c:strCache>
                <c:ptCount val="1"/>
                <c:pt idx="0">
                  <c:v>+17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CL'!$F$5:$F$205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3A-44BF-96F8-CFD3113CC2D7}"/>
            </c:ext>
          </c:extLst>
        </c:ser>
        <c:ser>
          <c:idx val="2"/>
          <c:order val="1"/>
          <c:tx>
            <c:strRef>
              <c:f>'P1dB CL'!$G$2</c:f>
              <c:strCache>
                <c:ptCount val="1"/>
                <c:pt idx="0">
                  <c:v>+15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CL'!$G$5:$G$205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3A-44BF-96F8-CFD3113CC2D7}"/>
            </c:ext>
          </c:extLst>
        </c:ser>
        <c:ser>
          <c:idx val="0"/>
          <c:order val="2"/>
          <c:tx>
            <c:strRef>
              <c:f>'P1dB CL'!$H$2</c:f>
              <c:strCache>
                <c:ptCount val="1"/>
                <c:pt idx="0">
                  <c:v>+13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CL'!$H$5:$H$205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3A-44BF-96F8-CFD3113CC2D7}"/>
            </c:ext>
          </c:extLst>
        </c:ser>
        <c:ser>
          <c:idx val="3"/>
          <c:order val="3"/>
          <c:tx>
            <c:strRef>
              <c:f>'P1dB CL'!$I$2</c:f>
              <c:strCache>
                <c:ptCount val="1"/>
                <c:pt idx="0">
                  <c:v>+11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CL'!$I$5:$I$205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3A-44BF-96F8-CFD3113CC2D7}"/>
            </c:ext>
          </c:extLst>
        </c:ser>
        <c:ser>
          <c:idx val="4"/>
          <c:order val="4"/>
          <c:tx>
            <c:strRef>
              <c:f>'P1dB CL'!$J$2</c:f>
              <c:strCache>
                <c:ptCount val="1"/>
                <c:pt idx="0">
                  <c:v>+9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CL'!$J$5:$J$205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D73A-44BF-96F8-CFD3113C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73376"/>
        <c:axId val="11478374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'P1dB CL'!$K$2</c15:sqref>
                        </c15:formulaRef>
                      </c:ext>
                    </c:extLst>
                    <c:strCache>
                      <c:ptCount val="1"/>
                      <c:pt idx="0">
                        <c:v>+7 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'P1dB CL'!$E$5:$E$205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'P1dB CL'!$K$5:$K$205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D73A-44BF-96F8-CFD3113CC2D7}"/>
                  </c:ext>
                </c:extLst>
              </c15:ser>
            </c15:filteredScatterSeries>
          </c:ext>
        </c:extLst>
      </c:scatterChart>
      <c:valAx>
        <c:axId val="114773376"/>
        <c:scaling>
          <c:orientation val="minMax"/>
          <c:max val="25"/>
          <c:min val="-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aseline="0">
                    <a:latin typeface="+mn-lt"/>
                    <a:cs typeface="Arial" pitchFamily="34" charset="0"/>
                  </a:rPr>
                  <a:t>Input Power (dBm)</a:t>
                </a:r>
                <a:endParaRPr lang="en-US" sz="1000">
                  <a:latin typeface="+mn-lt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783744"/>
        <c:crosses val="autoZero"/>
        <c:crossBetween val="midCat"/>
        <c:majorUnit val="5"/>
      </c:valAx>
      <c:valAx>
        <c:axId val="114783744"/>
        <c:scaling>
          <c:orientation val="minMax"/>
          <c:max val="-6"/>
          <c:min val="-1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773376"/>
        <c:crossesAt val="-15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29364123419186278"/>
          <c:y val="0.45067050053117552"/>
          <c:w val="0.20378989579248014"/>
          <c:h val="0.34937486822793784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CL vs. LO Power: 1 GHz IF, 5 GHz RF(dB)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17634716885575011"/>
          <c:y val="4.047288416218174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3251356209133627"/>
          <c:w val="0.76542713682528862"/>
          <c:h val="0.6767339670654144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CL'!$Y$2</c:f>
              <c:strCache>
                <c:ptCount val="1"/>
                <c:pt idx="0">
                  <c:v>+17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CL'!$Y$5:$Y$205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3D-4AED-A01A-7163109407CF}"/>
            </c:ext>
          </c:extLst>
        </c:ser>
        <c:ser>
          <c:idx val="2"/>
          <c:order val="1"/>
          <c:tx>
            <c:strRef>
              <c:f>'P1dB CL'!$Z$2</c:f>
              <c:strCache>
                <c:ptCount val="1"/>
                <c:pt idx="0">
                  <c:v>+15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CL'!$Z$5:$Z$205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3D-4AED-A01A-7163109407CF}"/>
            </c:ext>
          </c:extLst>
        </c:ser>
        <c:ser>
          <c:idx val="3"/>
          <c:order val="2"/>
          <c:tx>
            <c:strRef>
              <c:f>'P1dB CL'!$AA$2</c:f>
              <c:strCache>
                <c:ptCount val="1"/>
                <c:pt idx="0">
                  <c:v>+13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CL'!$AA$5:$AA$205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3D-4AED-A01A-7163109407CF}"/>
            </c:ext>
          </c:extLst>
        </c:ser>
        <c:ser>
          <c:idx val="5"/>
          <c:order val="3"/>
          <c:tx>
            <c:strRef>
              <c:f>'P1dB CL'!$AB$2</c:f>
              <c:strCache>
                <c:ptCount val="1"/>
                <c:pt idx="0">
                  <c:v>+11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CL'!$AB$5:$AB$205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3D-4AED-A01A-7163109407CF}"/>
            </c:ext>
          </c:extLst>
        </c:ser>
        <c:ser>
          <c:idx val="0"/>
          <c:order val="4"/>
          <c:tx>
            <c:strRef>
              <c:f>'P1dB CL'!$AC$2</c:f>
              <c:strCache>
                <c:ptCount val="1"/>
                <c:pt idx="0">
                  <c:v>+9 dBm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CL'!$AC$5:$AC$205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3D-4AED-A01A-716310940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88"/>
        <c:axId val="116071808"/>
      </c:scatterChart>
      <c:valAx>
        <c:axId val="116069888"/>
        <c:scaling>
          <c:orientation val="minMax"/>
          <c:max val="25"/>
          <c:min val="-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Input Power(dBm)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071808"/>
        <c:crosses val="autoZero"/>
        <c:crossBetween val="midCat"/>
        <c:majorUnit val="5"/>
      </c:valAx>
      <c:valAx>
        <c:axId val="116071808"/>
        <c:scaling>
          <c:orientation val="minMax"/>
          <c:max val="-7"/>
          <c:min val="-1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069888"/>
        <c:crossesAt val="-15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1515652940578542"/>
          <c:y val="0.44657675341568515"/>
          <c:w val="0.20378989579248014"/>
          <c:h val="0.34937486822793784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1 dB Compression Point : 1 GHz IF, LO(dB)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20179405032336145"/>
          <c:y val="2.704117199299048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069981208749504"/>
          <c:w val="0.76542713682528862"/>
          <c:h val="0.7085476335770238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Pt'!$D$1:$I$1</c:f>
              <c:strCache>
                <c:ptCount val="6"/>
                <c:pt idx="0">
                  <c:v>Configuration A - Sine Wave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</c:numCache>
            </c:numRef>
          </c:xVal>
          <c:yVal>
            <c:numRef>
              <c:f>'P1dB Pt'!$D$7:$I$7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EF-411E-9583-7DB9C1D52C37}"/>
            </c:ext>
          </c:extLst>
        </c:ser>
        <c:ser>
          <c:idx val="3"/>
          <c:order val="2"/>
          <c:tx>
            <c:strRef>
              <c:f>'P1dB Pt'!$U$1:$Z$1</c:f>
              <c:strCache>
                <c:ptCount val="6"/>
                <c:pt idx="0">
                  <c:v> Configuration B - Sine Wave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</c:numCache>
            </c:numRef>
          </c:xVal>
          <c:yVal>
            <c:numRef>
              <c:f>'P1dB Pt'!$U$7:$Z$7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EF-411E-9583-7DB9C1D52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88"/>
        <c:axId val="11607180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'P1dB Pt'!$L$1:$Q$1</c15:sqref>
                        </c15:formulaRef>
                      </c:ext>
                    </c:extLst>
                    <c:strCache>
                      <c:ptCount val="6"/>
                      <c:pt idx="0">
                        <c:v>Configuration A - Square Wave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'P1dB Pt'!$L$2:$P$2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22</c:v>
                      </c:pt>
                      <c:pt idx="2">
                        <c:v>19</c:v>
                      </c:pt>
                      <c:pt idx="3">
                        <c:v>16</c:v>
                      </c:pt>
                      <c:pt idx="4">
                        <c:v>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'P1dB Pt'!$L$7:$P$7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EBEF-411E-9583-7DB9C1D52C37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Pt'!$AC$1:$AH$1</c15:sqref>
                        </c15:formulaRef>
                      </c:ext>
                    </c:extLst>
                    <c:strCache>
                      <c:ptCount val="6"/>
                      <c:pt idx="0">
                        <c:v>Configuration B - Square Wave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Pt'!$L$2:$P$2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22</c:v>
                      </c:pt>
                      <c:pt idx="2">
                        <c:v>19</c:v>
                      </c:pt>
                      <c:pt idx="3">
                        <c:v>16</c:v>
                      </c:pt>
                      <c:pt idx="4">
                        <c:v>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Pt'!$AC$7:$AG$7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BEF-411E-9583-7DB9C1D52C37}"/>
                  </c:ext>
                </c:extLst>
              </c15:ser>
            </c15:filteredScatterSeries>
          </c:ext>
        </c:extLst>
      </c:scatterChart>
      <c:valAx>
        <c:axId val="116069888"/>
        <c:scaling>
          <c:orientation val="minMax"/>
          <c:max val="17"/>
          <c:min val="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071808"/>
        <c:crosses val="autoZero"/>
        <c:crossBetween val="midCat"/>
        <c:majorUnit val="2"/>
      </c:valAx>
      <c:valAx>
        <c:axId val="116071808"/>
        <c:scaling>
          <c:orientation val="minMax"/>
          <c:max val="5"/>
          <c:min val="-1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069888"/>
        <c:crossesAt val="-15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9289826820448173"/>
          <c:y val="0.67899059492563429"/>
          <c:w val="0.47850974538478003"/>
          <c:h val="0.12596420239136774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Output 1 dB Compression Point : 1 GHz IF, 5 GHz LOL(dB)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16592173490771733"/>
          <c:y val="2.25849734028024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6588023454453109E-2"/>
          <c:w val="0.76542713682528862"/>
          <c:h val="0.7126593355934401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Pt'!$D$1:$I$1</c:f>
              <c:strCache>
                <c:ptCount val="6"/>
                <c:pt idx="0">
                  <c:v>Configuration A - Sine Wave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</c:numCache>
            </c:numRef>
          </c:xVal>
          <c:yVal>
            <c:numRef>
              <c:f>'P1dB Pt'!$D$6:$I$6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D8-4C4D-97A0-5F6DB46FAEC9}"/>
            </c:ext>
          </c:extLst>
        </c:ser>
        <c:ser>
          <c:idx val="3"/>
          <c:order val="2"/>
          <c:tx>
            <c:strRef>
              <c:f>'P1dB Pt'!$U$1:$Z$1</c:f>
              <c:strCache>
                <c:ptCount val="6"/>
                <c:pt idx="0">
                  <c:v> Configuration B - Sine Wave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</c:numCache>
            </c:numRef>
          </c:xVal>
          <c:yVal>
            <c:numRef>
              <c:f>'P1dB Pt'!$U$6:$Z$6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D8-4C4D-97A0-5F6DB46FA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88"/>
        <c:axId val="11607180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'P1dB Pt'!$L$1:$Q$1</c15:sqref>
                        </c15:formulaRef>
                      </c:ext>
                    </c:extLst>
                    <c:strCache>
                      <c:ptCount val="6"/>
                      <c:pt idx="0">
                        <c:v>Configuration A - Square Wave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'P1dB Pt'!$L$2:$P$2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22</c:v>
                      </c:pt>
                      <c:pt idx="2">
                        <c:v>19</c:v>
                      </c:pt>
                      <c:pt idx="3">
                        <c:v>16</c:v>
                      </c:pt>
                      <c:pt idx="4">
                        <c:v>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'P1dB Pt'!$L$6:$P$6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C3D8-4C4D-97A0-5F6DB46FAEC9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Pt'!$AC$1:$AH$1</c15:sqref>
                        </c15:formulaRef>
                      </c:ext>
                    </c:extLst>
                    <c:strCache>
                      <c:ptCount val="6"/>
                      <c:pt idx="0">
                        <c:v>Configuration B - Square Wave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Pt'!$L$2:$P$2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22</c:v>
                      </c:pt>
                      <c:pt idx="2">
                        <c:v>19</c:v>
                      </c:pt>
                      <c:pt idx="3">
                        <c:v>16</c:v>
                      </c:pt>
                      <c:pt idx="4">
                        <c:v>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Pt'!$AC$6:$AG$6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D8-4C4D-97A0-5F6DB46FAEC9}"/>
                  </c:ext>
                </c:extLst>
              </c15:ser>
            </c15:filteredScatterSeries>
          </c:ext>
        </c:extLst>
      </c:scatterChart>
      <c:valAx>
        <c:axId val="116069888"/>
        <c:scaling>
          <c:orientation val="minMax"/>
          <c:max val="17"/>
          <c:min val="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071808"/>
        <c:crosses val="autoZero"/>
        <c:crossBetween val="midCat"/>
        <c:majorUnit val="2"/>
      </c:valAx>
      <c:valAx>
        <c:axId val="116071808"/>
        <c:scaling>
          <c:orientation val="minMax"/>
          <c:max val="5"/>
          <c:min val="-3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069888"/>
        <c:crossesAt val="-15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070547712444631"/>
          <c:y val="0.64988735783027118"/>
          <c:w val="0.45091565660351524"/>
          <c:h val="0.136139545056867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1-dB Compression (dBm) vs. LO Power @ 7 GHz</a:t>
            </a:r>
          </a:p>
        </c:rich>
      </c:tx>
      <c:layout>
        <c:manualLayout>
          <c:xMode val="edge"/>
          <c:yMode val="edge"/>
          <c:x val="0.20198094811759959"/>
          <c:y val="1.38888888888889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6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Square Wave (Note 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A0-4E7C-8927-250697611C05}"/>
            </c:ext>
          </c:extLst>
        </c:ser>
        <c:ser>
          <c:idx val="1"/>
          <c:order val="1"/>
          <c:tx>
            <c:v>Sine Wave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A0-4E7C-8927-25069761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15456"/>
        <c:axId val="111717376"/>
      </c:scatterChart>
      <c:valAx>
        <c:axId val="111715456"/>
        <c:scaling>
          <c:orientation val="minMax"/>
          <c:max val="24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9724459709066606"/>
              <c:y val="0.915717410323727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717376"/>
        <c:crosses val="autoZero"/>
        <c:crossBetween val="midCat"/>
        <c:majorUnit val="1"/>
      </c:valAx>
      <c:valAx>
        <c:axId val="111717376"/>
        <c:scaling>
          <c:orientation val="minMax"/>
          <c:max val="19"/>
          <c:min val="9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715456"/>
        <c:crosses val="autoZero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50522614192277027"/>
          <c:y val="0.67833151064451003"/>
          <c:w val="0.35859952205265988"/>
          <c:h val="0.11804389034703996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IP3 (dBm) vs. LO Power @ 7 GHz</a:t>
            </a:r>
          </a:p>
        </c:rich>
      </c:tx>
      <c:layout>
        <c:manualLayout>
          <c:xMode val="edge"/>
          <c:yMode val="edge"/>
          <c:x val="0.2852599825004738"/>
          <c:y val="1.85185185185185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74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Square Wave (Note 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89-4993-A046-0ECB68AADA30}"/>
            </c:ext>
          </c:extLst>
        </c:ser>
        <c:ser>
          <c:idx val="1"/>
          <c:order val="1"/>
          <c:tx>
            <c:v>Sine Wave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89-4993-A046-0ECB68AAD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45376"/>
        <c:axId val="111847296"/>
      </c:scatterChart>
      <c:valAx>
        <c:axId val="111845376"/>
        <c:scaling>
          <c:orientation val="minMax"/>
          <c:max val="24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9724459709066628"/>
              <c:y val="0.915717410323727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847296"/>
        <c:crosses val="autoZero"/>
        <c:crossBetween val="midCat"/>
        <c:majorUnit val="1"/>
      </c:valAx>
      <c:valAx>
        <c:axId val="111847296"/>
        <c:scaling>
          <c:orientation val="minMax"/>
          <c:max val="32"/>
          <c:min val="16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845376"/>
        <c:crosses val="autoZero"/>
        <c:crossBetween val="midCat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50239137605161643"/>
          <c:y val="0.66959900845728015"/>
          <c:w val="0.35304561920585276"/>
          <c:h val="0.10402321014840522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2RF x 2LO Spurious Suppression (dBc) -10 dBm RF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'2Rx2L'!$F$5:$F$103</c:f>
              <c:numCache>
                <c:formatCode>General</c:formatCode>
                <c:ptCount val="99"/>
                <c:pt idx="0">
                  <c:v>3</c:v>
                </c:pt>
                <c:pt idx="1">
                  <c:v>3.0918367346939002</c:v>
                </c:pt>
                <c:pt idx="2">
                  <c:v>3.1836734693878004</c:v>
                </c:pt>
                <c:pt idx="3">
                  <c:v>3.2755102040816002</c:v>
                </c:pt>
                <c:pt idx="4">
                  <c:v>3.3673469387755</c:v>
                </c:pt>
                <c:pt idx="5">
                  <c:v>3.4591836734694001</c:v>
                </c:pt>
                <c:pt idx="6">
                  <c:v>3.5510204081632999</c:v>
                </c:pt>
                <c:pt idx="7">
                  <c:v>3.6428571428571002</c:v>
                </c:pt>
                <c:pt idx="8">
                  <c:v>3.7346938775509999</c:v>
                </c:pt>
                <c:pt idx="9">
                  <c:v>3.8265306122449001</c:v>
                </c:pt>
                <c:pt idx="10">
                  <c:v>3.9183673469387998</c:v>
                </c:pt>
                <c:pt idx="11">
                  <c:v>4.0102040816326996</c:v>
                </c:pt>
                <c:pt idx="12">
                  <c:v>4.1020408163265003</c:v>
                </c:pt>
                <c:pt idx="13">
                  <c:v>4.1938775510203996</c:v>
                </c:pt>
                <c:pt idx="14">
                  <c:v>4.2857142857142998</c:v>
                </c:pt>
                <c:pt idx="15">
                  <c:v>4.3775510204082</c:v>
                </c:pt>
                <c:pt idx="16">
                  <c:v>4.4693877551019998</c:v>
                </c:pt>
                <c:pt idx="17">
                  <c:v>4.5612244897959</c:v>
                </c:pt>
                <c:pt idx="18">
                  <c:v>4.6530612244898002</c:v>
                </c:pt>
                <c:pt idx="19">
                  <c:v>4.7448979591836995</c:v>
                </c:pt>
                <c:pt idx="20">
                  <c:v>4.8367346938775997</c:v>
                </c:pt>
                <c:pt idx="21">
                  <c:v>4.9285714285713995</c:v>
                </c:pt>
                <c:pt idx="22">
                  <c:v>5.0204081632652997</c:v>
                </c:pt>
                <c:pt idx="23">
                  <c:v>5.1122448979591999</c:v>
                </c:pt>
                <c:pt idx="24">
                  <c:v>5.2040816326531001</c:v>
                </c:pt>
                <c:pt idx="25">
                  <c:v>5.2959183673468999</c:v>
                </c:pt>
                <c:pt idx="26">
                  <c:v>5.3877551020408001</c:v>
                </c:pt>
                <c:pt idx="27">
                  <c:v>5.4795918367347003</c:v>
                </c:pt>
                <c:pt idx="28">
                  <c:v>5.5714285714286005</c:v>
                </c:pt>
                <c:pt idx="29">
                  <c:v>5.6632653061224003</c:v>
                </c:pt>
                <c:pt idx="30">
                  <c:v>5.7551020408163005</c:v>
                </c:pt>
                <c:pt idx="31">
                  <c:v>5.8469387755101998</c:v>
                </c:pt>
                <c:pt idx="32">
                  <c:v>5.9387755102041</c:v>
                </c:pt>
                <c:pt idx="33">
                  <c:v>6.0306122448980002</c:v>
                </c:pt>
                <c:pt idx="34">
                  <c:v>6.1224489795918</c:v>
                </c:pt>
                <c:pt idx="35">
                  <c:v>6.2142857142857002</c:v>
                </c:pt>
                <c:pt idx="36">
                  <c:v>6.3061224489796004</c:v>
                </c:pt>
                <c:pt idx="37">
                  <c:v>6.3979591836734997</c:v>
                </c:pt>
                <c:pt idx="38">
                  <c:v>6.4897959183673004</c:v>
                </c:pt>
                <c:pt idx="39">
                  <c:v>6.5816326530611997</c:v>
                </c:pt>
                <c:pt idx="40">
                  <c:v>6.6734693877550999</c:v>
                </c:pt>
                <c:pt idx="41">
                  <c:v>6.7653061224490001</c:v>
                </c:pt>
                <c:pt idx="42">
                  <c:v>6.8571428571429003</c:v>
                </c:pt>
                <c:pt idx="43">
                  <c:v>6.9489795918367001</c:v>
                </c:pt>
                <c:pt idx="44">
                  <c:v>7.0408163265305994</c:v>
                </c:pt>
                <c:pt idx="45">
                  <c:v>7.1326530612244996</c:v>
                </c:pt>
                <c:pt idx="46">
                  <c:v>7.2244897959183998</c:v>
                </c:pt>
                <c:pt idx="47">
                  <c:v>7.3163265306121996</c:v>
                </c:pt>
                <c:pt idx="48">
                  <c:v>7.4081632653060998</c:v>
                </c:pt>
                <c:pt idx="49">
                  <c:v>7.5</c:v>
                </c:pt>
                <c:pt idx="50">
                  <c:v>7.5918367346939002</c:v>
                </c:pt>
                <c:pt idx="51">
                  <c:v>7.6836734693878004</c:v>
                </c:pt>
                <c:pt idx="52">
                  <c:v>7.7755102040816002</c:v>
                </c:pt>
                <c:pt idx="53">
                  <c:v>7.8673469387755004</c:v>
                </c:pt>
                <c:pt idx="54">
                  <c:v>7.9591836734694006</c:v>
                </c:pt>
                <c:pt idx="55">
                  <c:v>8.0510204081632999</c:v>
                </c:pt>
                <c:pt idx="56">
                  <c:v>8.1428571428570997</c:v>
                </c:pt>
                <c:pt idx="57">
                  <c:v>8.234693877550999</c:v>
                </c:pt>
                <c:pt idx="58">
                  <c:v>8.3265306122449001</c:v>
                </c:pt>
                <c:pt idx="59">
                  <c:v>8.4183673469387994</c:v>
                </c:pt>
                <c:pt idx="60">
                  <c:v>8.5102040816327005</c:v>
                </c:pt>
                <c:pt idx="61">
                  <c:v>8.6020408163265003</c:v>
                </c:pt>
                <c:pt idx="62">
                  <c:v>8.6938775510203996</c:v>
                </c:pt>
                <c:pt idx="63">
                  <c:v>8.7857142857143007</c:v>
                </c:pt>
                <c:pt idx="64">
                  <c:v>8.8775510204082</c:v>
                </c:pt>
                <c:pt idx="65">
                  <c:v>8.9693877551019998</c:v>
                </c:pt>
                <c:pt idx="66">
                  <c:v>9.0612244897959009</c:v>
                </c:pt>
                <c:pt idx="67">
                  <c:v>9.1530612244898002</c:v>
                </c:pt>
                <c:pt idx="68">
                  <c:v>9.2448979591837013</c:v>
                </c:pt>
                <c:pt idx="69">
                  <c:v>9.3367346938776006</c:v>
                </c:pt>
                <c:pt idx="70">
                  <c:v>9.4285714285714004</c:v>
                </c:pt>
                <c:pt idx="71">
                  <c:v>9.5204081632653015</c:v>
                </c:pt>
                <c:pt idx="72">
                  <c:v>9.6122448979592008</c:v>
                </c:pt>
                <c:pt idx="73">
                  <c:v>9.7040816326530983</c:v>
                </c:pt>
                <c:pt idx="74">
                  <c:v>9.7959183673469017</c:v>
                </c:pt>
                <c:pt idx="75">
                  <c:v>9.8877551020407992</c:v>
                </c:pt>
                <c:pt idx="76">
                  <c:v>9.9795918367346985</c:v>
                </c:pt>
                <c:pt idx="77">
                  <c:v>10.071428571429001</c:v>
                </c:pt>
                <c:pt idx="78">
                  <c:v>10.163265306122</c:v>
                </c:pt>
                <c:pt idx="79">
                  <c:v>10.255102040816</c:v>
                </c:pt>
                <c:pt idx="80">
                  <c:v>10.346938775510001</c:v>
                </c:pt>
                <c:pt idx="81">
                  <c:v>10.438775510204</c:v>
                </c:pt>
                <c:pt idx="82">
                  <c:v>10.530612244898</c:v>
                </c:pt>
                <c:pt idx="83">
                  <c:v>10.622448979591999</c:v>
                </c:pt>
                <c:pt idx="84">
                  <c:v>10.714285714286</c:v>
                </c:pt>
                <c:pt idx="85">
                  <c:v>10.80612244898</c:v>
                </c:pt>
                <c:pt idx="86">
                  <c:v>10.897959183673001</c:v>
                </c:pt>
                <c:pt idx="87">
                  <c:v>10.989795918367001</c:v>
                </c:pt>
                <c:pt idx="88">
                  <c:v>11.081632653061002</c:v>
                </c:pt>
                <c:pt idx="89">
                  <c:v>11.173469387754999</c:v>
                </c:pt>
                <c:pt idx="90">
                  <c:v>11.265306122448999</c:v>
                </c:pt>
                <c:pt idx="91">
                  <c:v>11.357142857143</c:v>
                </c:pt>
                <c:pt idx="92">
                  <c:v>11.448979591837</c:v>
                </c:pt>
                <c:pt idx="93">
                  <c:v>11.540816326531001</c:v>
                </c:pt>
                <c:pt idx="94">
                  <c:v>11.632653061224001</c:v>
                </c:pt>
                <c:pt idx="95">
                  <c:v>11.724489795918</c:v>
                </c:pt>
                <c:pt idx="96">
                  <c:v>11.816326530611999</c:v>
                </c:pt>
                <c:pt idx="97">
                  <c:v>11.908163265305999</c:v>
                </c:pt>
                <c:pt idx="98">
                  <c:v>12</c:v>
                </c:pt>
              </c:numCache>
            </c:numRef>
          </c:xVal>
          <c:yVal>
            <c:numRef>
              <c:f>'2Rx2L'!$G$5:$G$103</c:f>
              <c:numCache>
                <c:formatCode>General</c:formatCode>
                <c:ptCount val="99"/>
                <c:pt idx="0">
                  <c:v>-76.444564999999997</c:v>
                </c:pt>
                <c:pt idx="1">
                  <c:v>-78.169929999999994</c:v>
                </c:pt>
                <c:pt idx="2">
                  <c:v>-79.331740999999994</c:v>
                </c:pt>
                <c:pt idx="3">
                  <c:v>-81.880402000000004</c:v>
                </c:pt>
                <c:pt idx="4">
                  <c:v>-81.459000000000003</c:v>
                </c:pt>
                <c:pt idx="5">
                  <c:v>-82.311179999999993</c:v>
                </c:pt>
                <c:pt idx="6">
                  <c:v>-81.066153999999997</c:v>
                </c:pt>
                <c:pt idx="7">
                  <c:v>-79.488608999999997</c:v>
                </c:pt>
                <c:pt idx="8">
                  <c:v>-77.344718999999998</c:v>
                </c:pt>
                <c:pt idx="9">
                  <c:v>-77.059714999999997</c:v>
                </c:pt>
                <c:pt idx="10">
                  <c:v>-76.635024999999999</c:v>
                </c:pt>
                <c:pt idx="11">
                  <c:v>-77.341492000000002</c:v>
                </c:pt>
                <c:pt idx="12">
                  <c:v>-76.252326999999994</c:v>
                </c:pt>
                <c:pt idx="13">
                  <c:v>-79.069534000000004</c:v>
                </c:pt>
                <c:pt idx="14">
                  <c:v>-77.870857000000001</c:v>
                </c:pt>
                <c:pt idx="15">
                  <c:v>-78.799553000000003</c:v>
                </c:pt>
                <c:pt idx="16">
                  <c:v>-78.503310999999997</c:v>
                </c:pt>
                <c:pt idx="17">
                  <c:v>-80.492676000000003</c:v>
                </c:pt>
                <c:pt idx="18">
                  <c:v>-83.272789000000003</c:v>
                </c:pt>
                <c:pt idx="19">
                  <c:v>-82.049903999999998</c:v>
                </c:pt>
                <c:pt idx="20">
                  <c:v>-84.743210000000005</c:v>
                </c:pt>
                <c:pt idx="21">
                  <c:v>-81.470695000000006</c:v>
                </c:pt>
                <c:pt idx="22">
                  <c:v>-82.422545999999997</c:v>
                </c:pt>
                <c:pt idx="23">
                  <c:v>-78.808502000000004</c:v>
                </c:pt>
                <c:pt idx="24">
                  <c:v>-79.950171999999995</c:v>
                </c:pt>
                <c:pt idx="25">
                  <c:v>-79.072479000000001</c:v>
                </c:pt>
                <c:pt idx="26">
                  <c:v>-78.891541000000004</c:v>
                </c:pt>
                <c:pt idx="27">
                  <c:v>-77.837326000000004</c:v>
                </c:pt>
                <c:pt idx="28">
                  <c:v>-78.908469999999994</c:v>
                </c:pt>
                <c:pt idx="29">
                  <c:v>-78.931877</c:v>
                </c:pt>
                <c:pt idx="30">
                  <c:v>-80.367844000000005</c:v>
                </c:pt>
                <c:pt idx="31">
                  <c:v>-78.242607000000007</c:v>
                </c:pt>
                <c:pt idx="32">
                  <c:v>-77.352371000000005</c:v>
                </c:pt>
                <c:pt idx="33">
                  <c:v>-76.936768000000001</c:v>
                </c:pt>
                <c:pt idx="34">
                  <c:v>-81.733170000000001</c:v>
                </c:pt>
                <c:pt idx="35">
                  <c:v>-88.966644000000002</c:v>
                </c:pt>
                <c:pt idx="36">
                  <c:v>-91.586226999999994</c:v>
                </c:pt>
                <c:pt idx="37">
                  <c:v>-88.246216000000004</c:v>
                </c:pt>
                <c:pt idx="38">
                  <c:v>-80.875168000000002</c:v>
                </c:pt>
                <c:pt idx="39">
                  <c:v>-76.566032000000007</c:v>
                </c:pt>
                <c:pt idx="40">
                  <c:v>-74.315619999999996</c:v>
                </c:pt>
                <c:pt idx="41">
                  <c:v>-73.615913000000006</c:v>
                </c:pt>
                <c:pt idx="42">
                  <c:v>-72.546501000000006</c:v>
                </c:pt>
                <c:pt idx="43">
                  <c:v>-72.238219999999998</c:v>
                </c:pt>
                <c:pt idx="44">
                  <c:v>-72.510506000000007</c:v>
                </c:pt>
                <c:pt idx="45">
                  <c:v>-72.483810000000005</c:v>
                </c:pt>
                <c:pt idx="46">
                  <c:v>-72.868094999999997</c:v>
                </c:pt>
                <c:pt idx="47">
                  <c:v>-72.749474000000006</c:v>
                </c:pt>
                <c:pt idx="48">
                  <c:v>-73.830703999999997</c:v>
                </c:pt>
                <c:pt idx="49">
                  <c:v>-74.147316000000004</c:v>
                </c:pt>
                <c:pt idx="50">
                  <c:v>-74.442352</c:v>
                </c:pt>
                <c:pt idx="51">
                  <c:v>-74.099013999999997</c:v>
                </c:pt>
                <c:pt idx="52">
                  <c:v>-73.355118000000004</c:v>
                </c:pt>
                <c:pt idx="53">
                  <c:v>-72.398292999999995</c:v>
                </c:pt>
                <c:pt idx="54">
                  <c:v>-72.142204000000007</c:v>
                </c:pt>
                <c:pt idx="55">
                  <c:v>-72.216094999999996</c:v>
                </c:pt>
                <c:pt idx="56">
                  <c:v>-72.132598999999999</c:v>
                </c:pt>
                <c:pt idx="57">
                  <c:v>-71.921349000000006</c:v>
                </c:pt>
                <c:pt idx="58">
                  <c:v>-72.122619999999998</c:v>
                </c:pt>
                <c:pt idx="59">
                  <c:v>-73.313209999999998</c:v>
                </c:pt>
                <c:pt idx="60">
                  <c:v>-73.832358999999997</c:v>
                </c:pt>
                <c:pt idx="61">
                  <c:v>-74.983688000000001</c:v>
                </c:pt>
                <c:pt idx="62">
                  <c:v>-76.229652000000002</c:v>
                </c:pt>
                <c:pt idx="63">
                  <c:v>-76.346939000000006</c:v>
                </c:pt>
                <c:pt idx="64">
                  <c:v>-75.588875000000002</c:v>
                </c:pt>
                <c:pt idx="65">
                  <c:v>-75.056884999999994</c:v>
                </c:pt>
                <c:pt idx="66">
                  <c:v>-74.209014999999994</c:v>
                </c:pt>
                <c:pt idx="67">
                  <c:v>-73.249458000000004</c:v>
                </c:pt>
                <c:pt idx="68">
                  <c:v>-71.637298999999999</c:v>
                </c:pt>
                <c:pt idx="69">
                  <c:v>-71.737930000000006</c:v>
                </c:pt>
                <c:pt idx="70">
                  <c:v>-71.527077000000006</c:v>
                </c:pt>
                <c:pt idx="71">
                  <c:v>-71.517600999999999</c:v>
                </c:pt>
                <c:pt idx="72">
                  <c:v>-70.744956999999999</c:v>
                </c:pt>
                <c:pt idx="73">
                  <c:v>-70.313072000000005</c:v>
                </c:pt>
                <c:pt idx="74">
                  <c:v>-69.614234999999994</c:v>
                </c:pt>
                <c:pt idx="75">
                  <c:v>-69.618651999999997</c:v>
                </c:pt>
                <c:pt idx="76">
                  <c:v>-69.800803999999999</c:v>
                </c:pt>
                <c:pt idx="77">
                  <c:v>-69.863517999999999</c:v>
                </c:pt>
                <c:pt idx="78">
                  <c:v>-69.946297000000001</c:v>
                </c:pt>
                <c:pt idx="79">
                  <c:v>-69.651802000000004</c:v>
                </c:pt>
                <c:pt idx="80">
                  <c:v>-69.778655999999998</c:v>
                </c:pt>
                <c:pt idx="81">
                  <c:v>-69.815665999999993</c:v>
                </c:pt>
                <c:pt idx="82">
                  <c:v>-69.704659000000007</c:v>
                </c:pt>
                <c:pt idx="83">
                  <c:v>-70.188507000000001</c:v>
                </c:pt>
                <c:pt idx="84">
                  <c:v>-70.649283999999994</c:v>
                </c:pt>
                <c:pt idx="85">
                  <c:v>-71.589827999999997</c:v>
                </c:pt>
                <c:pt idx="86">
                  <c:v>-70.439933999999994</c:v>
                </c:pt>
                <c:pt idx="87">
                  <c:v>-69.803764000000001</c:v>
                </c:pt>
                <c:pt idx="88">
                  <c:v>-70.055931000000001</c:v>
                </c:pt>
                <c:pt idx="89">
                  <c:v>-70.12191</c:v>
                </c:pt>
                <c:pt idx="90">
                  <c:v>-69.966094999999996</c:v>
                </c:pt>
                <c:pt idx="91">
                  <c:v>-69.476875000000007</c:v>
                </c:pt>
                <c:pt idx="92">
                  <c:v>-70.609177000000003</c:v>
                </c:pt>
                <c:pt idx="93">
                  <c:v>-71.964827999999997</c:v>
                </c:pt>
                <c:pt idx="94">
                  <c:v>-74.066422000000003</c:v>
                </c:pt>
                <c:pt idx="95">
                  <c:v>-75.033882000000006</c:v>
                </c:pt>
                <c:pt idx="96">
                  <c:v>-76.051361</c:v>
                </c:pt>
                <c:pt idx="97">
                  <c:v>-75.005356000000006</c:v>
                </c:pt>
                <c:pt idx="98">
                  <c:v>-73.735291000000004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6D-4A5B-8A00-9FF7636E72A8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'2Rx2L'!$F$5:$F$103</c:f>
              <c:numCache>
                <c:formatCode>General</c:formatCode>
                <c:ptCount val="99"/>
                <c:pt idx="0">
                  <c:v>3</c:v>
                </c:pt>
                <c:pt idx="1">
                  <c:v>3.0918367346939002</c:v>
                </c:pt>
                <c:pt idx="2">
                  <c:v>3.1836734693878004</c:v>
                </c:pt>
                <c:pt idx="3">
                  <c:v>3.2755102040816002</c:v>
                </c:pt>
                <c:pt idx="4">
                  <c:v>3.3673469387755</c:v>
                </c:pt>
                <c:pt idx="5">
                  <c:v>3.4591836734694001</c:v>
                </c:pt>
                <c:pt idx="6">
                  <c:v>3.5510204081632999</c:v>
                </c:pt>
                <c:pt idx="7">
                  <c:v>3.6428571428571002</c:v>
                </c:pt>
                <c:pt idx="8">
                  <c:v>3.7346938775509999</c:v>
                </c:pt>
                <c:pt idx="9">
                  <c:v>3.8265306122449001</c:v>
                </c:pt>
                <c:pt idx="10">
                  <c:v>3.9183673469387998</c:v>
                </c:pt>
                <c:pt idx="11">
                  <c:v>4.0102040816326996</c:v>
                </c:pt>
                <c:pt idx="12">
                  <c:v>4.1020408163265003</c:v>
                </c:pt>
                <c:pt idx="13">
                  <c:v>4.1938775510203996</c:v>
                </c:pt>
                <c:pt idx="14">
                  <c:v>4.2857142857142998</c:v>
                </c:pt>
                <c:pt idx="15">
                  <c:v>4.3775510204082</c:v>
                </c:pt>
                <c:pt idx="16">
                  <c:v>4.4693877551019998</c:v>
                </c:pt>
                <c:pt idx="17">
                  <c:v>4.5612244897959</c:v>
                </c:pt>
                <c:pt idx="18">
                  <c:v>4.6530612244898002</c:v>
                </c:pt>
                <c:pt idx="19">
                  <c:v>4.7448979591836995</c:v>
                </c:pt>
                <c:pt idx="20">
                  <c:v>4.8367346938775997</c:v>
                </c:pt>
                <c:pt idx="21">
                  <c:v>4.9285714285713995</c:v>
                </c:pt>
                <c:pt idx="22">
                  <c:v>5.0204081632652997</c:v>
                </c:pt>
                <c:pt idx="23">
                  <c:v>5.1122448979591999</c:v>
                </c:pt>
                <c:pt idx="24">
                  <c:v>5.2040816326531001</c:v>
                </c:pt>
                <c:pt idx="25">
                  <c:v>5.2959183673468999</c:v>
                </c:pt>
                <c:pt idx="26">
                  <c:v>5.3877551020408001</c:v>
                </c:pt>
                <c:pt idx="27">
                  <c:v>5.4795918367347003</c:v>
                </c:pt>
                <c:pt idx="28">
                  <c:v>5.5714285714286005</c:v>
                </c:pt>
                <c:pt idx="29">
                  <c:v>5.6632653061224003</c:v>
                </c:pt>
                <c:pt idx="30">
                  <c:v>5.7551020408163005</c:v>
                </c:pt>
                <c:pt idx="31">
                  <c:v>5.8469387755101998</c:v>
                </c:pt>
                <c:pt idx="32">
                  <c:v>5.9387755102041</c:v>
                </c:pt>
                <c:pt idx="33">
                  <c:v>6.0306122448980002</c:v>
                </c:pt>
                <c:pt idx="34">
                  <c:v>6.1224489795918</c:v>
                </c:pt>
                <c:pt idx="35">
                  <c:v>6.2142857142857002</c:v>
                </c:pt>
                <c:pt idx="36">
                  <c:v>6.3061224489796004</c:v>
                </c:pt>
                <c:pt idx="37">
                  <c:v>6.3979591836734997</c:v>
                </c:pt>
                <c:pt idx="38">
                  <c:v>6.4897959183673004</c:v>
                </c:pt>
                <c:pt idx="39">
                  <c:v>6.5816326530611997</c:v>
                </c:pt>
                <c:pt idx="40">
                  <c:v>6.6734693877550999</c:v>
                </c:pt>
                <c:pt idx="41">
                  <c:v>6.7653061224490001</c:v>
                </c:pt>
                <c:pt idx="42">
                  <c:v>6.8571428571429003</c:v>
                </c:pt>
                <c:pt idx="43">
                  <c:v>6.9489795918367001</c:v>
                </c:pt>
                <c:pt idx="44">
                  <c:v>7.0408163265305994</c:v>
                </c:pt>
                <c:pt idx="45">
                  <c:v>7.1326530612244996</c:v>
                </c:pt>
                <c:pt idx="46">
                  <c:v>7.2244897959183998</c:v>
                </c:pt>
                <c:pt idx="47">
                  <c:v>7.3163265306121996</c:v>
                </c:pt>
                <c:pt idx="48">
                  <c:v>7.4081632653060998</c:v>
                </c:pt>
                <c:pt idx="49">
                  <c:v>7.5</c:v>
                </c:pt>
                <c:pt idx="50">
                  <c:v>7.5918367346939002</c:v>
                </c:pt>
                <c:pt idx="51">
                  <c:v>7.6836734693878004</c:v>
                </c:pt>
                <c:pt idx="52">
                  <c:v>7.7755102040816002</c:v>
                </c:pt>
                <c:pt idx="53">
                  <c:v>7.8673469387755004</c:v>
                </c:pt>
                <c:pt idx="54">
                  <c:v>7.9591836734694006</c:v>
                </c:pt>
                <c:pt idx="55">
                  <c:v>8.0510204081632999</c:v>
                </c:pt>
                <c:pt idx="56">
                  <c:v>8.1428571428570997</c:v>
                </c:pt>
                <c:pt idx="57">
                  <c:v>8.234693877550999</c:v>
                </c:pt>
                <c:pt idx="58">
                  <c:v>8.3265306122449001</c:v>
                </c:pt>
                <c:pt idx="59">
                  <c:v>8.4183673469387994</c:v>
                </c:pt>
                <c:pt idx="60">
                  <c:v>8.5102040816327005</c:v>
                </c:pt>
                <c:pt idx="61">
                  <c:v>8.6020408163265003</c:v>
                </c:pt>
                <c:pt idx="62">
                  <c:v>8.6938775510203996</c:v>
                </c:pt>
                <c:pt idx="63">
                  <c:v>8.7857142857143007</c:v>
                </c:pt>
                <c:pt idx="64">
                  <c:v>8.8775510204082</c:v>
                </c:pt>
                <c:pt idx="65">
                  <c:v>8.9693877551019998</c:v>
                </c:pt>
                <c:pt idx="66">
                  <c:v>9.0612244897959009</c:v>
                </c:pt>
                <c:pt idx="67">
                  <c:v>9.1530612244898002</c:v>
                </c:pt>
                <c:pt idx="68">
                  <c:v>9.2448979591837013</c:v>
                </c:pt>
                <c:pt idx="69">
                  <c:v>9.3367346938776006</c:v>
                </c:pt>
                <c:pt idx="70">
                  <c:v>9.4285714285714004</c:v>
                </c:pt>
                <c:pt idx="71">
                  <c:v>9.5204081632653015</c:v>
                </c:pt>
                <c:pt idx="72">
                  <c:v>9.6122448979592008</c:v>
                </c:pt>
                <c:pt idx="73">
                  <c:v>9.7040816326530983</c:v>
                </c:pt>
                <c:pt idx="74">
                  <c:v>9.7959183673469017</c:v>
                </c:pt>
                <c:pt idx="75">
                  <c:v>9.8877551020407992</c:v>
                </c:pt>
                <c:pt idx="76">
                  <c:v>9.9795918367346985</c:v>
                </c:pt>
                <c:pt idx="77">
                  <c:v>10.071428571429001</c:v>
                </c:pt>
                <c:pt idx="78">
                  <c:v>10.163265306122</c:v>
                </c:pt>
                <c:pt idx="79">
                  <c:v>10.255102040816</c:v>
                </c:pt>
                <c:pt idx="80">
                  <c:v>10.346938775510001</c:v>
                </c:pt>
                <c:pt idx="81">
                  <c:v>10.438775510204</c:v>
                </c:pt>
                <c:pt idx="82">
                  <c:v>10.530612244898</c:v>
                </c:pt>
                <c:pt idx="83">
                  <c:v>10.622448979591999</c:v>
                </c:pt>
                <c:pt idx="84">
                  <c:v>10.714285714286</c:v>
                </c:pt>
                <c:pt idx="85">
                  <c:v>10.80612244898</c:v>
                </c:pt>
                <c:pt idx="86">
                  <c:v>10.897959183673001</c:v>
                </c:pt>
                <c:pt idx="87">
                  <c:v>10.989795918367001</c:v>
                </c:pt>
                <c:pt idx="88">
                  <c:v>11.081632653061002</c:v>
                </c:pt>
                <c:pt idx="89">
                  <c:v>11.173469387754999</c:v>
                </c:pt>
                <c:pt idx="90">
                  <c:v>11.265306122448999</c:v>
                </c:pt>
                <c:pt idx="91">
                  <c:v>11.357142857143</c:v>
                </c:pt>
                <c:pt idx="92">
                  <c:v>11.448979591837</c:v>
                </c:pt>
                <c:pt idx="93">
                  <c:v>11.540816326531001</c:v>
                </c:pt>
                <c:pt idx="94">
                  <c:v>11.632653061224001</c:v>
                </c:pt>
                <c:pt idx="95">
                  <c:v>11.724489795918</c:v>
                </c:pt>
                <c:pt idx="96">
                  <c:v>11.816326530611999</c:v>
                </c:pt>
                <c:pt idx="97">
                  <c:v>11.908163265305999</c:v>
                </c:pt>
                <c:pt idx="98">
                  <c:v>12</c:v>
                </c:pt>
              </c:numCache>
            </c:numRef>
          </c:xVal>
          <c:yVal>
            <c:numRef>
              <c:f>'2Rx2L'!$O$5:$O$103</c:f>
              <c:numCache>
                <c:formatCode>General</c:formatCode>
                <c:ptCount val="99"/>
                <c:pt idx="0">
                  <c:v>-96.687943000000004</c:v>
                </c:pt>
                <c:pt idx="1">
                  <c:v>-94.620552000000004</c:v>
                </c:pt>
                <c:pt idx="2">
                  <c:v>-90.011985999999993</c:v>
                </c:pt>
                <c:pt idx="3">
                  <c:v>-78.357422</c:v>
                </c:pt>
                <c:pt idx="4">
                  <c:v>-75.102585000000005</c:v>
                </c:pt>
                <c:pt idx="5">
                  <c:v>-74.408790999999994</c:v>
                </c:pt>
                <c:pt idx="6">
                  <c:v>-74.018173000000004</c:v>
                </c:pt>
                <c:pt idx="7">
                  <c:v>-75.529015000000001</c:v>
                </c:pt>
                <c:pt idx="8">
                  <c:v>-75.688582999999994</c:v>
                </c:pt>
                <c:pt idx="9">
                  <c:v>-75.370566999999994</c:v>
                </c:pt>
                <c:pt idx="10">
                  <c:v>-73.418152000000006</c:v>
                </c:pt>
                <c:pt idx="11">
                  <c:v>-73.581276000000003</c:v>
                </c:pt>
                <c:pt idx="12">
                  <c:v>-74.392532000000003</c:v>
                </c:pt>
                <c:pt idx="13">
                  <c:v>-76.371521000000001</c:v>
                </c:pt>
                <c:pt idx="14">
                  <c:v>-78.628028999999998</c:v>
                </c:pt>
                <c:pt idx="15">
                  <c:v>-78.869217000000006</c:v>
                </c:pt>
                <c:pt idx="16">
                  <c:v>-78.215110999999993</c:v>
                </c:pt>
                <c:pt idx="17">
                  <c:v>-76.744522000000003</c:v>
                </c:pt>
                <c:pt idx="18">
                  <c:v>-77.624083999999996</c:v>
                </c:pt>
                <c:pt idx="19">
                  <c:v>-77.725616000000002</c:v>
                </c:pt>
                <c:pt idx="20">
                  <c:v>-79.491530999999995</c:v>
                </c:pt>
                <c:pt idx="21">
                  <c:v>-78.248679999999993</c:v>
                </c:pt>
                <c:pt idx="22">
                  <c:v>-77.744597999999996</c:v>
                </c:pt>
                <c:pt idx="23">
                  <c:v>-75.777016000000003</c:v>
                </c:pt>
                <c:pt idx="24">
                  <c:v>-76.267409999999998</c:v>
                </c:pt>
                <c:pt idx="25">
                  <c:v>-77.232185000000001</c:v>
                </c:pt>
                <c:pt idx="26">
                  <c:v>-77.093306999999996</c:v>
                </c:pt>
                <c:pt idx="27">
                  <c:v>-76.938964999999996</c:v>
                </c:pt>
                <c:pt idx="28">
                  <c:v>-77.184532000000004</c:v>
                </c:pt>
                <c:pt idx="29">
                  <c:v>-79.083770999999999</c:v>
                </c:pt>
                <c:pt idx="30">
                  <c:v>-78.157188000000005</c:v>
                </c:pt>
                <c:pt idx="31">
                  <c:v>-76.416602999999995</c:v>
                </c:pt>
                <c:pt idx="32">
                  <c:v>-76.013351</c:v>
                </c:pt>
                <c:pt idx="33">
                  <c:v>-83.140770000000003</c:v>
                </c:pt>
                <c:pt idx="34">
                  <c:v>-85.944732999999999</c:v>
                </c:pt>
                <c:pt idx="35">
                  <c:v>-84.761116000000001</c:v>
                </c:pt>
                <c:pt idx="36">
                  <c:v>-77.680954</c:v>
                </c:pt>
                <c:pt idx="37">
                  <c:v>-73.132392999999993</c:v>
                </c:pt>
                <c:pt idx="38">
                  <c:v>-70.142409999999998</c:v>
                </c:pt>
                <c:pt idx="39">
                  <c:v>-69.154731999999996</c:v>
                </c:pt>
                <c:pt idx="40">
                  <c:v>-70.123733999999999</c:v>
                </c:pt>
                <c:pt idx="41">
                  <c:v>-71.819382000000004</c:v>
                </c:pt>
                <c:pt idx="42">
                  <c:v>-72.777313000000007</c:v>
                </c:pt>
                <c:pt idx="43">
                  <c:v>-73.705048000000005</c:v>
                </c:pt>
                <c:pt idx="44">
                  <c:v>-75.840819999999994</c:v>
                </c:pt>
                <c:pt idx="45">
                  <c:v>-77.177916999999994</c:v>
                </c:pt>
                <c:pt idx="46">
                  <c:v>-77.980934000000005</c:v>
                </c:pt>
                <c:pt idx="47">
                  <c:v>-76.507949999999994</c:v>
                </c:pt>
                <c:pt idx="48">
                  <c:v>-75.887603999999996</c:v>
                </c:pt>
                <c:pt idx="49">
                  <c:v>-74.761955</c:v>
                </c:pt>
                <c:pt idx="50">
                  <c:v>-74.001853999999994</c:v>
                </c:pt>
                <c:pt idx="51">
                  <c:v>-73.863892000000007</c:v>
                </c:pt>
                <c:pt idx="52">
                  <c:v>-74.405868999999996</c:v>
                </c:pt>
                <c:pt idx="53">
                  <c:v>-75.652869999999993</c:v>
                </c:pt>
                <c:pt idx="54">
                  <c:v>-76.069191000000004</c:v>
                </c:pt>
                <c:pt idx="55">
                  <c:v>-77.057548999999995</c:v>
                </c:pt>
                <c:pt idx="56">
                  <c:v>-76.208602999999997</c:v>
                </c:pt>
                <c:pt idx="57">
                  <c:v>-77.389922999999996</c:v>
                </c:pt>
                <c:pt idx="58">
                  <c:v>-75.980255</c:v>
                </c:pt>
                <c:pt idx="59">
                  <c:v>-75.387383</c:v>
                </c:pt>
                <c:pt idx="60">
                  <c:v>-74.032059000000004</c:v>
                </c:pt>
                <c:pt idx="61">
                  <c:v>-74.042061000000004</c:v>
                </c:pt>
                <c:pt idx="62">
                  <c:v>-74.919334000000006</c:v>
                </c:pt>
                <c:pt idx="63">
                  <c:v>-73.680228999999997</c:v>
                </c:pt>
                <c:pt idx="64">
                  <c:v>-74.19323</c:v>
                </c:pt>
                <c:pt idx="65">
                  <c:v>-75.076385000000002</c:v>
                </c:pt>
                <c:pt idx="66">
                  <c:v>-77.770843999999997</c:v>
                </c:pt>
                <c:pt idx="67">
                  <c:v>-78.852988999999994</c:v>
                </c:pt>
                <c:pt idx="68">
                  <c:v>-77.770615000000006</c:v>
                </c:pt>
                <c:pt idx="69">
                  <c:v>-78.003165999999993</c:v>
                </c:pt>
                <c:pt idx="70">
                  <c:v>-78.830933000000002</c:v>
                </c:pt>
                <c:pt idx="71">
                  <c:v>-82.425072</c:v>
                </c:pt>
                <c:pt idx="72">
                  <c:v>-81.896773999999994</c:v>
                </c:pt>
                <c:pt idx="73">
                  <c:v>-81.444687000000002</c:v>
                </c:pt>
                <c:pt idx="74">
                  <c:v>-78.497353000000004</c:v>
                </c:pt>
                <c:pt idx="75">
                  <c:v>-78.903037999999995</c:v>
                </c:pt>
                <c:pt idx="76">
                  <c:v>-77.025833000000006</c:v>
                </c:pt>
                <c:pt idx="77">
                  <c:v>-76.151245000000003</c:v>
                </c:pt>
                <c:pt idx="78">
                  <c:v>-74.026381999999998</c:v>
                </c:pt>
                <c:pt idx="79">
                  <c:v>-73.601257000000004</c:v>
                </c:pt>
                <c:pt idx="80">
                  <c:v>-72.872337000000002</c:v>
                </c:pt>
                <c:pt idx="81">
                  <c:v>-72.275238000000002</c:v>
                </c:pt>
                <c:pt idx="82">
                  <c:v>-71.987235999999996</c:v>
                </c:pt>
                <c:pt idx="83">
                  <c:v>-71.677520999999999</c:v>
                </c:pt>
                <c:pt idx="84">
                  <c:v>-71.994643999999994</c:v>
                </c:pt>
                <c:pt idx="85">
                  <c:v>-72.320183</c:v>
                </c:pt>
                <c:pt idx="86">
                  <c:v>-72.967133000000004</c:v>
                </c:pt>
                <c:pt idx="87">
                  <c:v>-73.029335000000003</c:v>
                </c:pt>
                <c:pt idx="88">
                  <c:v>-73.565132000000006</c:v>
                </c:pt>
                <c:pt idx="89">
                  <c:v>-73.858649999999997</c:v>
                </c:pt>
                <c:pt idx="90">
                  <c:v>-73.045212000000006</c:v>
                </c:pt>
                <c:pt idx="91">
                  <c:v>-71.784278999999998</c:v>
                </c:pt>
                <c:pt idx="92">
                  <c:v>-69.890045000000001</c:v>
                </c:pt>
                <c:pt idx="93">
                  <c:v>-68.490336999999997</c:v>
                </c:pt>
                <c:pt idx="94">
                  <c:v>-67.097659999999991</c:v>
                </c:pt>
                <c:pt idx="95">
                  <c:v>-66.815144000000004</c:v>
                </c:pt>
                <c:pt idx="96">
                  <c:v>-66.645695000000003</c:v>
                </c:pt>
                <c:pt idx="97">
                  <c:v>-67.164848000000006</c:v>
                </c:pt>
                <c:pt idx="98">
                  <c:v>-67.493697999999995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6D-4A5B-8A00-9FF7636E7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66272"/>
        <c:axId val="112968448"/>
      </c:scatterChart>
      <c:valAx>
        <c:axId val="112966272"/>
        <c:scaling>
          <c:orientation val="minMax"/>
          <c:max val="12"/>
          <c:min val="3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Input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2968448"/>
        <c:crosses val="autoZero"/>
        <c:crossBetween val="midCat"/>
        <c:majorUnit val="1"/>
      </c:valAx>
      <c:valAx>
        <c:axId val="112968448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296627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265918134590342"/>
          <c:y val="0.18610942425137003"/>
          <c:w val="0.28145353431708547"/>
          <c:h val="0.150007654965435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Return Loss (dB)</a:t>
            </a:r>
          </a:p>
        </c:rich>
      </c:tx>
      <c:layout>
        <c:manualLayout>
          <c:xMode val="edge"/>
          <c:yMode val="edge"/>
          <c:x val="0.4045262455758592"/>
          <c:y val="2.77777777777777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'CL &amp; Data'!$J$4:$J$204</c:f>
              <c:numCache>
                <c:formatCode>General</c:formatCode>
                <c:ptCount val="201"/>
                <c:pt idx="0">
                  <c:v>-1.1596687999999999</c:v>
                </c:pt>
                <c:pt idx="1">
                  <c:v>-1.3223065000000001</c:v>
                </c:pt>
                <c:pt idx="2">
                  <c:v>-1.5331627000000001</c:v>
                </c:pt>
                <c:pt idx="3">
                  <c:v>-1.8078166</c:v>
                </c:pt>
                <c:pt idx="4">
                  <c:v>-2.1560605000000002</c:v>
                </c:pt>
                <c:pt idx="5">
                  <c:v>-2.6168246000000002</c:v>
                </c:pt>
                <c:pt idx="6">
                  <c:v>-3.2763491</c:v>
                </c:pt>
                <c:pt idx="7">
                  <c:v>-4.1726030999999999</c:v>
                </c:pt>
                <c:pt idx="8">
                  <c:v>-5.3519607000000002</c:v>
                </c:pt>
                <c:pt idx="9">
                  <c:v>-7.1493187000000002</c:v>
                </c:pt>
                <c:pt idx="10">
                  <c:v>-9.8974667000000007</c:v>
                </c:pt>
                <c:pt idx="11">
                  <c:v>-11.563257999999999</c:v>
                </c:pt>
                <c:pt idx="12">
                  <c:v>-12.737940999999999</c:v>
                </c:pt>
                <c:pt idx="13">
                  <c:v>-13.650937000000001</c:v>
                </c:pt>
                <c:pt idx="14">
                  <c:v>-14.220488</c:v>
                </c:pt>
                <c:pt idx="15">
                  <c:v>-14.461550000000001</c:v>
                </c:pt>
                <c:pt idx="16">
                  <c:v>-14.340204</c:v>
                </c:pt>
                <c:pt idx="17">
                  <c:v>-13.857571</c:v>
                </c:pt>
                <c:pt idx="18">
                  <c:v>-12.680565</c:v>
                </c:pt>
                <c:pt idx="19">
                  <c:v>-10.470514</c:v>
                </c:pt>
                <c:pt idx="20">
                  <c:v>-9.2678756999999994</c:v>
                </c:pt>
                <c:pt idx="21">
                  <c:v>-8.4555358999999992</c:v>
                </c:pt>
                <c:pt idx="22">
                  <c:v>-7.8189216000000004</c:v>
                </c:pt>
                <c:pt idx="23">
                  <c:v>-7.4281011000000001</c:v>
                </c:pt>
                <c:pt idx="24">
                  <c:v>-7.1559743999999998</c:v>
                </c:pt>
                <c:pt idx="25">
                  <c:v>-6.9820867</c:v>
                </c:pt>
                <c:pt idx="26">
                  <c:v>-6.8645768</c:v>
                </c:pt>
                <c:pt idx="27">
                  <c:v>-6.8072971999999998</c:v>
                </c:pt>
                <c:pt idx="28">
                  <c:v>-6.7784557000000003</c:v>
                </c:pt>
                <c:pt idx="29">
                  <c:v>-6.7934070000000002</c:v>
                </c:pt>
                <c:pt idx="30">
                  <c:v>-6.8611512000000001</c:v>
                </c:pt>
                <c:pt idx="31">
                  <c:v>-6.9571490000000002</c:v>
                </c:pt>
                <c:pt idx="32">
                  <c:v>-7.0471133999999997</c:v>
                </c:pt>
                <c:pt idx="33">
                  <c:v>-7.1542767999999999</c:v>
                </c:pt>
                <c:pt idx="34">
                  <c:v>-7.2932471999999997</c:v>
                </c:pt>
                <c:pt idx="35">
                  <c:v>-7.4390035000000001</c:v>
                </c:pt>
                <c:pt idx="36">
                  <c:v>-7.5845623</c:v>
                </c:pt>
                <c:pt idx="37">
                  <c:v>-7.7388596999999999</c:v>
                </c:pt>
                <c:pt idx="38">
                  <c:v>-7.8880056999999999</c:v>
                </c:pt>
                <c:pt idx="39">
                  <c:v>-8.0291070999999992</c:v>
                </c:pt>
                <c:pt idx="40">
                  <c:v>-8.1562119000000006</c:v>
                </c:pt>
                <c:pt idx="41">
                  <c:v>-8.2899857000000008</c:v>
                </c:pt>
                <c:pt idx="42">
                  <c:v>-8.4077902000000009</c:v>
                </c:pt>
                <c:pt idx="43">
                  <c:v>-8.5107078999999999</c:v>
                </c:pt>
                <c:pt idx="44">
                  <c:v>-8.6193676000000004</c:v>
                </c:pt>
                <c:pt idx="45">
                  <c:v>-8.7268437999999993</c:v>
                </c:pt>
                <c:pt idx="46">
                  <c:v>-8.8338956999999994</c:v>
                </c:pt>
                <c:pt idx="47">
                  <c:v>-8.9489260000000002</c:v>
                </c:pt>
                <c:pt idx="48">
                  <c:v>-9.0763578000000003</c:v>
                </c:pt>
                <c:pt idx="49">
                  <c:v>-9.2257280000000002</c:v>
                </c:pt>
                <c:pt idx="50">
                  <c:v>-9.3840255999999993</c:v>
                </c:pt>
                <c:pt idx="51">
                  <c:v>-9.5608082000000003</c:v>
                </c:pt>
                <c:pt idx="52">
                  <c:v>-9.7449607999999994</c:v>
                </c:pt>
                <c:pt idx="53">
                  <c:v>-9.9343128000000007</c:v>
                </c:pt>
                <c:pt idx="54">
                  <c:v>-10.119555999999999</c:v>
                </c:pt>
                <c:pt idx="55">
                  <c:v>-10.298995</c:v>
                </c:pt>
                <c:pt idx="56">
                  <c:v>-10.486471999999999</c:v>
                </c:pt>
                <c:pt idx="57">
                  <c:v>-10.685534000000001</c:v>
                </c:pt>
                <c:pt idx="58">
                  <c:v>-10.897478</c:v>
                </c:pt>
                <c:pt idx="59">
                  <c:v>-11.123799</c:v>
                </c:pt>
                <c:pt idx="60">
                  <c:v>-11.382918999999999</c:v>
                </c:pt>
                <c:pt idx="61">
                  <c:v>-11.676829</c:v>
                </c:pt>
                <c:pt idx="62">
                  <c:v>-11.971168</c:v>
                </c:pt>
                <c:pt idx="63">
                  <c:v>-12.269080000000001</c:v>
                </c:pt>
                <c:pt idx="64">
                  <c:v>-12.574026</c:v>
                </c:pt>
                <c:pt idx="65">
                  <c:v>-12.852651</c:v>
                </c:pt>
                <c:pt idx="66">
                  <c:v>-13.110924000000001</c:v>
                </c:pt>
                <c:pt idx="67">
                  <c:v>-13.331192</c:v>
                </c:pt>
                <c:pt idx="68">
                  <c:v>-13.492438999999999</c:v>
                </c:pt>
                <c:pt idx="69">
                  <c:v>-13.562393999999999</c:v>
                </c:pt>
                <c:pt idx="70">
                  <c:v>-13.568543</c:v>
                </c:pt>
                <c:pt idx="71">
                  <c:v>-13.554273999999999</c:v>
                </c:pt>
                <c:pt idx="72">
                  <c:v>-13.526237</c:v>
                </c:pt>
                <c:pt idx="73">
                  <c:v>-13.430986000000001</c:v>
                </c:pt>
                <c:pt idx="74">
                  <c:v>-13.302555999999999</c:v>
                </c:pt>
                <c:pt idx="75">
                  <c:v>-13.14432</c:v>
                </c:pt>
                <c:pt idx="76">
                  <c:v>-12.984496999999999</c:v>
                </c:pt>
                <c:pt idx="77">
                  <c:v>-12.827494</c:v>
                </c:pt>
                <c:pt idx="78">
                  <c:v>-12.704000000000001</c:v>
                </c:pt>
                <c:pt idx="79">
                  <c:v>-12.590919</c:v>
                </c:pt>
                <c:pt idx="80">
                  <c:v>-12.455522999999999</c:v>
                </c:pt>
                <c:pt idx="81">
                  <c:v>-12.311919</c:v>
                </c:pt>
                <c:pt idx="82">
                  <c:v>-12.202997999999999</c:v>
                </c:pt>
                <c:pt idx="83">
                  <c:v>-12.117006999999999</c:v>
                </c:pt>
                <c:pt idx="84">
                  <c:v>-12.034794</c:v>
                </c:pt>
                <c:pt idx="85">
                  <c:v>-11.947348</c:v>
                </c:pt>
                <c:pt idx="86">
                  <c:v>-11.859259</c:v>
                </c:pt>
                <c:pt idx="87">
                  <c:v>-11.77215</c:v>
                </c:pt>
                <c:pt idx="88">
                  <c:v>-11.686294</c:v>
                </c:pt>
                <c:pt idx="89">
                  <c:v>-11.608014000000001</c:v>
                </c:pt>
                <c:pt idx="90">
                  <c:v>-11.517607999999999</c:v>
                </c:pt>
                <c:pt idx="91">
                  <c:v>-11.433869</c:v>
                </c:pt>
                <c:pt idx="92">
                  <c:v>-11.328469</c:v>
                </c:pt>
                <c:pt idx="93">
                  <c:v>-11.203728999999999</c:v>
                </c:pt>
                <c:pt idx="94">
                  <c:v>-11.058408</c:v>
                </c:pt>
                <c:pt idx="95">
                  <c:v>-10.901695999999999</c:v>
                </c:pt>
                <c:pt idx="96">
                  <c:v>-10.706257000000001</c:v>
                </c:pt>
                <c:pt idx="97">
                  <c:v>-10.497252</c:v>
                </c:pt>
                <c:pt idx="98">
                  <c:v>-10.283954</c:v>
                </c:pt>
                <c:pt idx="99">
                  <c:v>-10.063174</c:v>
                </c:pt>
                <c:pt idx="100">
                  <c:v>-9.8393353999999995</c:v>
                </c:pt>
                <c:pt idx="101">
                  <c:v>-9.6350060000000006</c:v>
                </c:pt>
                <c:pt idx="102">
                  <c:v>-9.4512215000000008</c:v>
                </c:pt>
                <c:pt idx="103">
                  <c:v>-9.2885027000000004</c:v>
                </c:pt>
                <c:pt idx="104">
                  <c:v>-9.1488742999999992</c:v>
                </c:pt>
                <c:pt idx="105">
                  <c:v>-9.0313310999999992</c:v>
                </c:pt>
                <c:pt idx="106">
                  <c:v>-8.9228745000000007</c:v>
                </c:pt>
                <c:pt idx="107">
                  <c:v>-8.8324841999999997</c:v>
                </c:pt>
                <c:pt idx="108">
                  <c:v>-8.7558041000000006</c:v>
                </c:pt>
                <c:pt idx="109">
                  <c:v>-8.6721982999999998</c:v>
                </c:pt>
                <c:pt idx="110">
                  <c:v>-8.5917063000000002</c:v>
                </c:pt>
                <c:pt idx="111">
                  <c:v>-8.5112734000000003</c:v>
                </c:pt>
                <c:pt idx="112">
                  <c:v>-8.4404917000000008</c:v>
                </c:pt>
                <c:pt idx="113">
                  <c:v>-8.3681401999999991</c:v>
                </c:pt>
                <c:pt idx="114">
                  <c:v>-8.3020867999999997</c:v>
                </c:pt>
                <c:pt idx="115">
                  <c:v>-8.2310742999999995</c:v>
                </c:pt>
                <c:pt idx="116">
                  <c:v>-8.1637125000000008</c:v>
                </c:pt>
                <c:pt idx="117">
                  <c:v>-8.0886040000000001</c:v>
                </c:pt>
                <c:pt idx="118">
                  <c:v>-8.0173921999999997</c:v>
                </c:pt>
                <c:pt idx="119">
                  <c:v>-7.9553561000000004</c:v>
                </c:pt>
                <c:pt idx="120">
                  <c:v>-7.9054232000000004</c:v>
                </c:pt>
                <c:pt idx="121">
                  <c:v>-7.8476238</c:v>
                </c:pt>
                <c:pt idx="122">
                  <c:v>-7.7977090000000002</c:v>
                </c:pt>
                <c:pt idx="123">
                  <c:v>-7.7538837999999997</c:v>
                </c:pt>
                <c:pt idx="124">
                  <c:v>-7.7319613</c:v>
                </c:pt>
                <c:pt idx="125">
                  <c:v>-7.7211986000000001</c:v>
                </c:pt>
                <c:pt idx="126">
                  <c:v>-7.7295145999999999</c:v>
                </c:pt>
                <c:pt idx="127">
                  <c:v>-7.7503599999999997</c:v>
                </c:pt>
                <c:pt idx="128">
                  <c:v>-7.7917638</c:v>
                </c:pt>
                <c:pt idx="129">
                  <c:v>-7.8543143000000004</c:v>
                </c:pt>
                <c:pt idx="130">
                  <c:v>-7.9406524000000003</c:v>
                </c:pt>
                <c:pt idx="131">
                  <c:v>-8.0369691999999997</c:v>
                </c:pt>
                <c:pt idx="132">
                  <c:v>-8.1595096999999992</c:v>
                </c:pt>
                <c:pt idx="133">
                  <c:v>-8.2880049000000007</c:v>
                </c:pt>
                <c:pt idx="134">
                  <c:v>-8.4262446999999998</c:v>
                </c:pt>
                <c:pt idx="135">
                  <c:v>-8.5763311000000009</c:v>
                </c:pt>
                <c:pt idx="136">
                  <c:v>-8.7380589999999998</c:v>
                </c:pt>
                <c:pt idx="137">
                  <c:v>-8.9155940999999999</c:v>
                </c:pt>
                <c:pt idx="138">
                  <c:v>-9.0969505000000002</c:v>
                </c:pt>
                <c:pt idx="139">
                  <c:v>-9.2663221</c:v>
                </c:pt>
                <c:pt idx="140">
                  <c:v>-9.4563932000000008</c:v>
                </c:pt>
                <c:pt idx="141">
                  <c:v>-9.6532277999999998</c:v>
                </c:pt>
                <c:pt idx="142">
                  <c:v>-9.8554258000000008</c:v>
                </c:pt>
                <c:pt idx="143">
                  <c:v>-10.06073</c:v>
                </c:pt>
                <c:pt idx="144">
                  <c:v>-10.273343000000001</c:v>
                </c:pt>
                <c:pt idx="145">
                  <c:v>-10.481292</c:v>
                </c:pt>
                <c:pt idx="146">
                  <c:v>-10.648887</c:v>
                </c:pt>
                <c:pt idx="147">
                  <c:v>-10.806546000000001</c:v>
                </c:pt>
                <c:pt idx="148">
                  <c:v>-10.987646</c:v>
                </c:pt>
                <c:pt idx="149">
                  <c:v>-11.172328</c:v>
                </c:pt>
                <c:pt idx="150">
                  <c:v>-11.377427000000001</c:v>
                </c:pt>
                <c:pt idx="151">
                  <c:v>-11.617061</c:v>
                </c:pt>
                <c:pt idx="152">
                  <c:v>-11.897327000000001</c:v>
                </c:pt>
                <c:pt idx="153">
                  <c:v>-12.251029000000001</c:v>
                </c:pt>
                <c:pt idx="154">
                  <c:v>-12.641076</c:v>
                </c:pt>
                <c:pt idx="155">
                  <c:v>-13.116887999999999</c:v>
                </c:pt>
                <c:pt idx="156">
                  <c:v>-13.669262</c:v>
                </c:pt>
                <c:pt idx="157">
                  <c:v>-14.270633999999999</c:v>
                </c:pt>
                <c:pt idx="158">
                  <c:v>-14.914232</c:v>
                </c:pt>
                <c:pt idx="159">
                  <c:v>-15.584872000000001</c:v>
                </c:pt>
                <c:pt idx="160">
                  <c:v>-16.231255999999998</c:v>
                </c:pt>
                <c:pt idx="161">
                  <c:v>-16.865760999999999</c:v>
                </c:pt>
                <c:pt idx="162">
                  <c:v>-17.401964</c:v>
                </c:pt>
                <c:pt idx="163">
                  <c:v>-17.856693</c:v>
                </c:pt>
                <c:pt idx="164">
                  <c:v>-18.198803000000002</c:v>
                </c:pt>
                <c:pt idx="165">
                  <c:v>-18.383516</c:v>
                </c:pt>
                <c:pt idx="166">
                  <c:v>-18.421029999999998</c:v>
                </c:pt>
                <c:pt idx="167">
                  <c:v>-18.307732000000001</c:v>
                </c:pt>
                <c:pt idx="168">
                  <c:v>-18.042228999999999</c:v>
                </c:pt>
                <c:pt idx="169">
                  <c:v>-17.666433000000001</c:v>
                </c:pt>
                <c:pt idx="170">
                  <c:v>-17.178221000000001</c:v>
                </c:pt>
                <c:pt idx="171">
                  <c:v>-16.620937000000001</c:v>
                </c:pt>
                <c:pt idx="172">
                  <c:v>-16.006219999999999</c:v>
                </c:pt>
                <c:pt idx="173">
                  <c:v>-15.386374</c:v>
                </c:pt>
                <c:pt idx="174">
                  <c:v>-14.772034</c:v>
                </c:pt>
                <c:pt idx="175">
                  <c:v>-14.159654</c:v>
                </c:pt>
                <c:pt idx="176">
                  <c:v>-13.570853</c:v>
                </c:pt>
                <c:pt idx="177">
                  <c:v>-13.023714</c:v>
                </c:pt>
                <c:pt idx="178">
                  <c:v>-12.492191</c:v>
                </c:pt>
                <c:pt idx="179">
                  <c:v>-11.992505</c:v>
                </c:pt>
                <c:pt idx="180">
                  <c:v>-11.519472</c:v>
                </c:pt>
                <c:pt idx="181">
                  <c:v>-11.098191999999999</c:v>
                </c:pt>
                <c:pt idx="182">
                  <c:v>-10.681125</c:v>
                </c:pt>
                <c:pt idx="183">
                  <c:v>-10.279147999999999</c:v>
                </c:pt>
                <c:pt idx="184">
                  <c:v>-9.9179554000000003</c:v>
                </c:pt>
                <c:pt idx="185">
                  <c:v>-9.5729866000000001</c:v>
                </c:pt>
                <c:pt idx="186">
                  <c:v>-9.2358208000000008</c:v>
                </c:pt>
                <c:pt idx="187">
                  <c:v>-8.9251480000000001</c:v>
                </c:pt>
                <c:pt idx="188">
                  <c:v>-8.6269016000000001</c:v>
                </c:pt>
                <c:pt idx="189">
                  <c:v>-8.3259925999999993</c:v>
                </c:pt>
                <c:pt idx="190">
                  <c:v>-8.0419464000000005</c:v>
                </c:pt>
                <c:pt idx="191">
                  <c:v>-7.7662344000000001</c:v>
                </c:pt>
                <c:pt idx="192">
                  <c:v>-7.5142312000000002</c:v>
                </c:pt>
                <c:pt idx="193">
                  <c:v>-7.2676090999999996</c:v>
                </c:pt>
                <c:pt idx="194">
                  <c:v>-7.0225220000000004</c:v>
                </c:pt>
                <c:pt idx="195">
                  <c:v>-6.8022055999999997</c:v>
                </c:pt>
                <c:pt idx="196">
                  <c:v>-6.6042433000000003</c:v>
                </c:pt>
                <c:pt idx="197">
                  <c:v>-6.4200024999999998</c:v>
                </c:pt>
                <c:pt idx="198">
                  <c:v>-6.2831073000000002</c:v>
                </c:pt>
                <c:pt idx="199">
                  <c:v>-6.1689600999999996</c:v>
                </c:pt>
                <c:pt idx="200">
                  <c:v>-6.0767365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4C-4F10-B689-104766D18F97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'CL &amp; Data'!$T$4:$T$204</c:f>
              <c:numCache>
                <c:formatCode>General</c:formatCode>
                <c:ptCount val="201"/>
                <c:pt idx="0">
                  <c:v>-1.1774563</c:v>
                </c:pt>
                <c:pt idx="1">
                  <c:v>-1.2683332</c:v>
                </c:pt>
                <c:pt idx="2">
                  <c:v>-1.3862436</c:v>
                </c:pt>
                <c:pt idx="3">
                  <c:v>-1.5365267</c:v>
                </c:pt>
                <c:pt idx="4">
                  <c:v>-1.735697</c:v>
                </c:pt>
                <c:pt idx="5">
                  <c:v>-1.9977305999999999</c:v>
                </c:pt>
                <c:pt idx="6">
                  <c:v>-2.3193901000000001</c:v>
                </c:pt>
                <c:pt idx="7">
                  <c:v>-2.7404861</c:v>
                </c:pt>
                <c:pt idx="8">
                  <c:v>-3.3068344999999999</c:v>
                </c:pt>
                <c:pt idx="9">
                  <c:v>-4.0750165000000003</c:v>
                </c:pt>
                <c:pt idx="10">
                  <c:v>-5.1406473999999998</c:v>
                </c:pt>
                <c:pt idx="11">
                  <c:v>-6.5206704000000002</c:v>
                </c:pt>
                <c:pt idx="12">
                  <c:v>-8.1246738000000001</c:v>
                </c:pt>
                <c:pt idx="13">
                  <c:v>-9.6120596000000003</c:v>
                </c:pt>
                <c:pt idx="14">
                  <c:v>-10.774457999999999</c:v>
                </c:pt>
                <c:pt idx="15">
                  <c:v>-11.676507000000001</c:v>
                </c:pt>
                <c:pt idx="16">
                  <c:v>-12.340654000000001</c:v>
                </c:pt>
                <c:pt idx="17">
                  <c:v>-12.743669000000001</c:v>
                </c:pt>
                <c:pt idx="18">
                  <c:v>-12.856529999999999</c:v>
                </c:pt>
                <c:pt idx="19">
                  <c:v>-12.607545</c:v>
                </c:pt>
                <c:pt idx="20">
                  <c:v>-12.009926999999999</c:v>
                </c:pt>
                <c:pt idx="21">
                  <c:v>-11.163240999999999</c:v>
                </c:pt>
                <c:pt idx="22">
                  <c:v>-10.381463</c:v>
                </c:pt>
                <c:pt idx="23">
                  <c:v>-9.8606434000000007</c:v>
                </c:pt>
                <c:pt idx="24">
                  <c:v>-9.5539807999999997</c:v>
                </c:pt>
                <c:pt idx="25">
                  <c:v>-9.4000558999999999</c:v>
                </c:pt>
                <c:pt idx="26">
                  <c:v>-9.3652163000000002</c:v>
                </c:pt>
                <c:pt idx="27">
                  <c:v>-9.4332399000000002</c:v>
                </c:pt>
                <c:pt idx="28">
                  <c:v>-9.5786370999999999</c:v>
                </c:pt>
                <c:pt idx="29">
                  <c:v>-9.7758684000000002</c:v>
                </c:pt>
                <c:pt idx="30">
                  <c:v>-10.027101999999999</c:v>
                </c:pt>
                <c:pt idx="31">
                  <c:v>-10.336688000000001</c:v>
                </c:pt>
                <c:pt idx="32">
                  <c:v>-10.698079</c:v>
                </c:pt>
                <c:pt idx="33">
                  <c:v>-11.092866000000001</c:v>
                </c:pt>
                <c:pt idx="34">
                  <c:v>-11.529235</c:v>
                </c:pt>
                <c:pt idx="35">
                  <c:v>-12.001531</c:v>
                </c:pt>
                <c:pt idx="36">
                  <c:v>-12.494579</c:v>
                </c:pt>
                <c:pt idx="37">
                  <c:v>-13.015007000000001</c:v>
                </c:pt>
                <c:pt idx="38">
                  <c:v>-13.529653</c:v>
                </c:pt>
                <c:pt idx="39">
                  <c:v>-14.030009</c:v>
                </c:pt>
                <c:pt idx="40">
                  <c:v>-14.510381000000001</c:v>
                </c:pt>
                <c:pt idx="41">
                  <c:v>-14.967734999999999</c:v>
                </c:pt>
                <c:pt idx="42">
                  <c:v>-15.369617</c:v>
                </c:pt>
                <c:pt idx="43">
                  <c:v>-15.700117000000001</c:v>
                </c:pt>
                <c:pt idx="44">
                  <c:v>-15.945012</c:v>
                </c:pt>
                <c:pt idx="45">
                  <c:v>-16.10005</c:v>
                </c:pt>
                <c:pt idx="46">
                  <c:v>-16.153172999999999</c:v>
                </c:pt>
                <c:pt idx="47">
                  <c:v>-16.121320999999998</c:v>
                </c:pt>
                <c:pt idx="48">
                  <c:v>-15.998182</c:v>
                </c:pt>
                <c:pt idx="49">
                  <c:v>-15.78303</c:v>
                </c:pt>
                <c:pt idx="50">
                  <c:v>-15.486114000000001</c:v>
                </c:pt>
                <c:pt idx="51">
                  <c:v>-15.131050999999999</c:v>
                </c:pt>
                <c:pt idx="52">
                  <c:v>-14.734833</c:v>
                </c:pt>
                <c:pt idx="53">
                  <c:v>-14.32466</c:v>
                </c:pt>
                <c:pt idx="54">
                  <c:v>-13.914814</c:v>
                </c:pt>
                <c:pt idx="55">
                  <c:v>-13.497817</c:v>
                </c:pt>
                <c:pt idx="56">
                  <c:v>-13.096422</c:v>
                </c:pt>
                <c:pt idx="57">
                  <c:v>-12.703723</c:v>
                </c:pt>
                <c:pt idx="58">
                  <c:v>-12.343572</c:v>
                </c:pt>
                <c:pt idx="59">
                  <c:v>-12.002692</c:v>
                </c:pt>
                <c:pt idx="60">
                  <c:v>-11.688991</c:v>
                </c:pt>
                <c:pt idx="61">
                  <c:v>-11.389863999999999</c:v>
                </c:pt>
                <c:pt idx="62">
                  <c:v>-11.105555000000001</c:v>
                </c:pt>
                <c:pt idx="63">
                  <c:v>-10.825316000000001</c:v>
                </c:pt>
                <c:pt idx="64">
                  <c:v>-10.565063</c:v>
                </c:pt>
                <c:pt idx="65">
                  <c:v>-10.296794999999999</c:v>
                </c:pt>
                <c:pt idx="66">
                  <c:v>-10.024436</c:v>
                </c:pt>
                <c:pt idx="67">
                  <c:v>-9.7511577999999997</c:v>
                </c:pt>
                <c:pt idx="68">
                  <c:v>-9.4919291000000001</c:v>
                </c:pt>
                <c:pt idx="69">
                  <c:v>-9.2203397999999996</c:v>
                </c:pt>
                <c:pt idx="70">
                  <c:v>-8.9415502999999994</c:v>
                </c:pt>
                <c:pt idx="71">
                  <c:v>-8.6726027000000006</c:v>
                </c:pt>
                <c:pt idx="72">
                  <c:v>-8.4187402999999996</c:v>
                </c:pt>
                <c:pt idx="73">
                  <c:v>-8.1726989999999997</c:v>
                </c:pt>
                <c:pt idx="74">
                  <c:v>-7.9430474999999996</c:v>
                </c:pt>
                <c:pt idx="75">
                  <c:v>-7.7450862000000003</c:v>
                </c:pt>
                <c:pt idx="76">
                  <c:v>-7.5542506999999999</c:v>
                </c:pt>
                <c:pt idx="77">
                  <c:v>-7.3703494000000003</c:v>
                </c:pt>
                <c:pt idx="78">
                  <c:v>-7.2078313999999999</c:v>
                </c:pt>
                <c:pt idx="79">
                  <c:v>-7.0820508000000002</c:v>
                </c:pt>
                <c:pt idx="80">
                  <c:v>-6.9703016</c:v>
                </c:pt>
                <c:pt idx="81">
                  <c:v>-6.8716892999999999</c:v>
                </c:pt>
                <c:pt idx="82">
                  <c:v>-6.7742690999999997</c:v>
                </c:pt>
                <c:pt idx="83">
                  <c:v>-6.7033706000000004</c:v>
                </c:pt>
                <c:pt idx="84">
                  <c:v>-6.6500272999999996</c:v>
                </c:pt>
                <c:pt idx="85">
                  <c:v>-6.6218833999999998</c:v>
                </c:pt>
                <c:pt idx="86">
                  <c:v>-6.6015405999999999</c:v>
                </c:pt>
                <c:pt idx="87">
                  <c:v>-6.6023082999999998</c:v>
                </c:pt>
                <c:pt idx="88">
                  <c:v>-6.6210823000000003</c:v>
                </c:pt>
                <c:pt idx="89">
                  <c:v>-6.6593179999999998</c:v>
                </c:pt>
                <c:pt idx="90">
                  <c:v>-6.7076200999999998</c:v>
                </c:pt>
                <c:pt idx="91">
                  <c:v>-6.7832789</c:v>
                </c:pt>
                <c:pt idx="92">
                  <c:v>-6.8726624999999997</c:v>
                </c:pt>
                <c:pt idx="93">
                  <c:v>-6.9684299999999997</c:v>
                </c:pt>
                <c:pt idx="94">
                  <c:v>-7.0723323999999996</c:v>
                </c:pt>
                <c:pt idx="95">
                  <c:v>-7.1965054999999998</c:v>
                </c:pt>
                <c:pt idx="96">
                  <c:v>-7.3284678000000003</c:v>
                </c:pt>
                <c:pt idx="97">
                  <c:v>-7.4507355999999998</c:v>
                </c:pt>
                <c:pt idx="98">
                  <c:v>-7.5763816999999998</c:v>
                </c:pt>
                <c:pt idx="99">
                  <c:v>-7.7117661999999996</c:v>
                </c:pt>
                <c:pt idx="100">
                  <c:v>-7.8482623</c:v>
                </c:pt>
                <c:pt idx="101">
                  <c:v>-7.9884567000000004</c:v>
                </c:pt>
                <c:pt idx="102">
                  <c:v>-8.1401587000000006</c:v>
                </c:pt>
                <c:pt idx="103">
                  <c:v>-8.2995204999999999</c:v>
                </c:pt>
                <c:pt idx="104">
                  <c:v>-8.4668139999999994</c:v>
                </c:pt>
                <c:pt idx="105">
                  <c:v>-8.6489449</c:v>
                </c:pt>
                <c:pt idx="106">
                  <c:v>-8.8522978000000005</c:v>
                </c:pt>
                <c:pt idx="107">
                  <c:v>-9.0658522000000001</c:v>
                </c:pt>
                <c:pt idx="108">
                  <c:v>-9.2990866000000008</c:v>
                </c:pt>
                <c:pt idx="109">
                  <c:v>-9.5486660000000008</c:v>
                </c:pt>
                <c:pt idx="110">
                  <c:v>-9.8035498000000008</c:v>
                </c:pt>
                <c:pt idx="111">
                  <c:v>-10.073183999999999</c:v>
                </c:pt>
                <c:pt idx="112">
                  <c:v>-10.344263</c:v>
                </c:pt>
                <c:pt idx="113">
                  <c:v>-10.635559000000001</c:v>
                </c:pt>
                <c:pt idx="114">
                  <c:v>-10.936111</c:v>
                </c:pt>
                <c:pt idx="115">
                  <c:v>-11.240353000000001</c:v>
                </c:pt>
                <c:pt idx="116">
                  <c:v>-11.527922</c:v>
                </c:pt>
                <c:pt idx="117">
                  <c:v>-11.821486999999999</c:v>
                </c:pt>
                <c:pt idx="118">
                  <c:v>-12.079226</c:v>
                </c:pt>
                <c:pt idx="119">
                  <c:v>-12.322736000000001</c:v>
                </c:pt>
                <c:pt idx="120">
                  <c:v>-12.566143</c:v>
                </c:pt>
                <c:pt idx="121">
                  <c:v>-12.801546999999999</c:v>
                </c:pt>
                <c:pt idx="122">
                  <c:v>-12.968057</c:v>
                </c:pt>
                <c:pt idx="123">
                  <c:v>-13.109348000000001</c:v>
                </c:pt>
                <c:pt idx="124">
                  <c:v>-13.217758999999999</c:v>
                </c:pt>
                <c:pt idx="125">
                  <c:v>-13.302597</c:v>
                </c:pt>
                <c:pt idx="126">
                  <c:v>-13.349221</c:v>
                </c:pt>
                <c:pt idx="127">
                  <c:v>-13.385621</c:v>
                </c:pt>
                <c:pt idx="128">
                  <c:v>-13.372028</c:v>
                </c:pt>
                <c:pt idx="129">
                  <c:v>-13.307976999999999</c:v>
                </c:pt>
                <c:pt idx="130">
                  <c:v>-13.217961000000001</c:v>
                </c:pt>
                <c:pt idx="131">
                  <c:v>-13.113749</c:v>
                </c:pt>
                <c:pt idx="132">
                  <c:v>-12.977138</c:v>
                </c:pt>
                <c:pt idx="133">
                  <c:v>-12.808331000000001</c:v>
                </c:pt>
                <c:pt idx="134">
                  <c:v>-12.626117000000001</c:v>
                </c:pt>
                <c:pt idx="135">
                  <c:v>-12.418468000000001</c:v>
                </c:pt>
                <c:pt idx="136">
                  <c:v>-12.215807</c:v>
                </c:pt>
                <c:pt idx="137">
                  <c:v>-12.018962999999999</c:v>
                </c:pt>
                <c:pt idx="138">
                  <c:v>-11.819122</c:v>
                </c:pt>
                <c:pt idx="139">
                  <c:v>-11.615458</c:v>
                </c:pt>
                <c:pt idx="140">
                  <c:v>-11.442971999999999</c:v>
                </c:pt>
                <c:pt idx="141">
                  <c:v>-11.280481</c:v>
                </c:pt>
                <c:pt idx="142">
                  <c:v>-11.144989000000001</c:v>
                </c:pt>
                <c:pt idx="143">
                  <c:v>-11.028081999999999</c:v>
                </c:pt>
                <c:pt idx="144">
                  <c:v>-10.929535</c:v>
                </c:pt>
                <c:pt idx="145">
                  <c:v>-10.838260999999999</c:v>
                </c:pt>
                <c:pt idx="146">
                  <c:v>-10.770913999999999</c:v>
                </c:pt>
                <c:pt idx="147">
                  <c:v>-10.709600999999999</c:v>
                </c:pt>
                <c:pt idx="148">
                  <c:v>-10.664042999999999</c:v>
                </c:pt>
                <c:pt idx="149">
                  <c:v>-10.637157999999999</c:v>
                </c:pt>
                <c:pt idx="150">
                  <c:v>-10.621031</c:v>
                </c:pt>
                <c:pt idx="151">
                  <c:v>-10.625795</c:v>
                </c:pt>
                <c:pt idx="152">
                  <c:v>-10.665811</c:v>
                </c:pt>
                <c:pt idx="153">
                  <c:v>-10.738415</c:v>
                </c:pt>
                <c:pt idx="154">
                  <c:v>-10.845217999999999</c:v>
                </c:pt>
                <c:pt idx="155">
                  <c:v>-10.995556000000001</c:v>
                </c:pt>
                <c:pt idx="156">
                  <c:v>-11.200851</c:v>
                </c:pt>
                <c:pt idx="157">
                  <c:v>-11.448653999999999</c:v>
                </c:pt>
                <c:pt idx="158">
                  <c:v>-11.742630999999999</c:v>
                </c:pt>
                <c:pt idx="159">
                  <c:v>-12.076627999999999</c:v>
                </c:pt>
                <c:pt idx="160">
                  <c:v>-12.43586</c:v>
                </c:pt>
                <c:pt idx="161">
                  <c:v>-12.807809000000001</c:v>
                </c:pt>
                <c:pt idx="162">
                  <c:v>-13.161194999999999</c:v>
                </c:pt>
                <c:pt idx="163">
                  <c:v>-13.504367</c:v>
                </c:pt>
                <c:pt idx="164">
                  <c:v>-13.803053</c:v>
                </c:pt>
                <c:pt idx="165">
                  <c:v>-14.034152000000001</c:v>
                </c:pt>
                <c:pt idx="166">
                  <c:v>-14.188957</c:v>
                </c:pt>
                <c:pt idx="167">
                  <c:v>-14.246976</c:v>
                </c:pt>
                <c:pt idx="168">
                  <c:v>-14.212873</c:v>
                </c:pt>
                <c:pt idx="169">
                  <c:v>-14.080672</c:v>
                </c:pt>
                <c:pt idx="170">
                  <c:v>-13.864222</c:v>
                </c:pt>
                <c:pt idx="171">
                  <c:v>-13.575081000000001</c:v>
                </c:pt>
                <c:pt idx="172">
                  <c:v>-13.191032</c:v>
                </c:pt>
                <c:pt idx="173">
                  <c:v>-12.779691</c:v>
                </c:pt>
                <c:pt idx="174">
                  <c:v>-12.33614</c:v>
                </c:pt>
                <c:pt idx="175">
                  <c:v>-11.877190000000001</c:v>
                </c:pt>
                <c:pt idx="176">
                  <c:v>-11.394029</c:v>
                </c:pt>
                <c:pt idx="177">
                  <c:v>-10.917059999999999</c:v>
                </c:pt>
                <c:pt idx="178">
                  <c:v>-10.462873</c:v>
                </c:pt>
                <c:pt idx="179">
                  <c:v>-10.017068999999999</c:v>
                </c:pt>
                <c:pt idx="180">
                  <c:v>-9.5957440999999992</c:v>
                </c:pt>
                <c:pt idx="181">
                  <c:v>-9.2244595999999994</c:v>
                </c:pt>
                <c:pt idx="182">
                  <c:v>-8.8512173000000001</c:v>
                </c:pt>
                <c:pt idx="183">
                  <c:v>-8.4946383999999995</c:v>
                </c:pt>
                <c:pt idx="184">
                  <c:v>-8.1627617000000008</c:v>
                </c:pt>
                <c:pt idx="185">
                  <c:v>-7.8718032999999998</c:v>
                </c:pt>
                <c:pt idx="186">
                  <c:v>-7.6072024999999996</c:v>
                </c:pt>
                <c:pt idx="187">
                  <c:v>-7.3426070000000001</c:v>
                </c:pt>
                <c:pt idx="188">
                  <c:v>-7.0978903999999998</c:v>
                </c:pt>
                <c:pt idx="189">
                  <c:v>-6.8639273999999997</c:v>
                </c:pt>
                <c:pt idx="190">
                  <c:v>-6.6310120000000001</c:v>
                </c:pt>
                <c:pt idx="191">
                  <c:v>-6.4185847999999996</c:v>
                </c:pt>
                <c:pt idx="192">
                  <c:v>-6.2132377999999999</c:v>
                </c:pt>
                <c:pt idx="193">
                  <c:v>-6.0197072</c:v>
                </c:pt>
                <c:pt idx="194">
                  <c:v>-5.8219624000000003</c:v>
                </c:pt>
                <c:pt idx="195">
                  <c:v>-5.6395407000000004</c:v>
                </c:pt>
                <c:pt idx="196">
                  <c:v>-5.4770707999999999</c:v>
                </c:pt>
                <c:pt idx="197">
                  <c:v>-5.3280053000000001</c:v>
                </c:pt>
                <c:pt idx="198">
                  <c:v>-5.2063436999999997</c:v>
                </c:pt>
                <c:pt idx="199">
                  <c:v>-5.1091160999999996</c:v>
                </c:pt>
                <c:pt idx="200">
                  <c:v>-5.0289826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4C-4F10-B689-104766D18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93632"/>
        <c:axId val="113181824"/>
      </c:scatterChart>
      <c:valAx>
        <c:axId val="113093632"/>
        <c:scaling>
          <c:orientation val="minMax"/>
          <c:max val="16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3181824"/>
        <c:crosses val="autoZero"/>
        <c:crossBetween val="midCat"/>
        <c:majorUnit val="2"/>
      </c:valAx>
      <c:valAx>
        <c:axId val="113181824"/>
        <c:scaling>
          <c:orientation val="minMax"/>
          <c:max val="0"/>
          <c:min val="-2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3093632"/>
        <c:crosses val="autoZero"/>
        <c:crossBetween val="midCat"/>
        <c:majorUnit val="5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25755403090322054"/>
          <c:y val="0.67052238261883934"/>
          <c:w val="0.31763225961532171"/>
          <c:h val="0.121138086905803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Return Loss (dB)</a:t>
            </a:r>
          </a:p>
        </c:rich>
      </c:tx>
      <c:layout>
        <c:manualLayout>
          <c:xMode val="edge"/>
          <c:yMode val="edge"/>
          <c:x val="0.39778725021602179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Isolations!$D$5:$D$205</c:f>
              <c:numCache>
                <c:formatCode>General</c:formatCode>
                <c:ptCount val="201"/>
                <c:pt idx="0">
                  <c:v>-1.0488333999999999</c:v>
                </c:pt>
                <c:pt idx="1">
                  <c:v>-1.1401089</c:v>
                </c:pt>
                <c:pt idx="2">
                  <c:v>-1.2789984999999999</c:v>
                </c:pt>
                <c:pt idx="3">
                  <c:v>-1.489876</c:v>
                </c:pt>
                <c:pt idx="4">
                  <c:v>-1.7587218</c:v>
                </c:pt>
                <c:pt idx="5">
                  <c:v>-2.0924678000000001</c:v>
                </c:pt>
                <c:pt idx="6">
                  <c:v>-2.4697914000000001</c:v>
                </c:pt>
                <c:pt idx="7">
                  <c:v>-2.8972600000000002</c:v>
                </c:pt>
                <c:pt idx="8">
                  <c:v>-3.3125225999999999</c:v>
                </c:pt>
                <c:pt idx="9">
                  <c:v>-3.7405013999999999</c:v>
                </c:pt>
                <c:pt idx="10">
                  <c:v>-4.1517986999999996</c:v>
                </c:pt>
                <c:pt idx="11">
                  <c:v>-4.5775404000000002</c:v>
                </c:pt>
                <c:pt idx="12">
                  <c:v>-4.9810075999999999</c:v>
                </c:pt>
                <c:pt idx="13">
                  <c:v>-5.4210948999999999</c:v>
                </c:pt>
                <c:pt idx="14">
                  <c:v>-5.8315901999999999</c:v>
                </c:pt>
                <c:pt idx="15">
                  <c:v>-6.2825885000000001</c:v>
                </c:pt>
                <c:pt idx="16">
                  <c:v>-6.7358317000000003</c:v>
                </c:pt>
                <c:pt idx="17">
                  <c:v>-7.2214146000000001</c:v>
                </c:pt>
                <c:pt idx="18">
                  <c:v>-7.7513918999999998</c:v>
                </c:pt>
                <c:pt idx="19">
                  <c:v>-8.3271073999999992</c:v>
                </c:pt>
                <c:pt idx="20">
                  <c:v>-8.9179543999999993</c:v>
                </c:pt>
                <c:pt idx="21">
                  <c:v>-9.5601739999999999</c:v>
                </c:pt>
                <c:pt idx="22">
                  <c:v>-10.253449</c:v>
                </c:pt>
                <c:pt idx="23">
                  <c:v>-10.959792</c:v>
                </c:pt>
                <c:pt idx="24">
                  <c:v>-11.746790000000001</c:v>
                </c:pt>
                <c:pt idx="25">
                  <c:v>-12.589344000000001</c:v>
                </c:pt>
                <c:pt idx="26">
                  <c:v>-13.47822</c:v>
                </c:pt>
                <c:pt idx="27">
                  <c:v>-14.414944</c:v>
                </c:pt>
                <c:pt idx="28">
                  <c:v>-15.367815</c:v>
                </c:pt>
                <c:pt idx="29">
                  <c:v>-16.398993999999998</c:v>
                </c:pt>
                <c:pt idx="30">
                  <c:v>-17.440313</c:v>
                </c:pt>
                <c:pt idx="31">
                  <c:v>-18.490458</c:v>
                </c:pt>
                <c:pt idx="32">
                  <c:v>-19.485057999999999</c:v>
                </c:pt>
                <c:pt idx="33">
                  <c:v>-20.528144999999999</c:v>
                </c:pt>
                <c:pt idx="34">
                  <c:v>-21.310912999999999</c:v>
                </c:pt>
                <c:pt idx="35">
                  <c:v>-21.907467</c:v>
                </c:pt>
                <c:pt idx="36">
                  <c:v>-22.247883000000002</c:v>
                </c:pt>
                <c:pt idx="37">
                  <c:v>-22.358387</c:v>
                </c:pt>
                <c:pt idx="38">
                  <c:v>-22.127559999999999</c:v>
                </c:pt>
                <c:pt idx="39">
                  <c:v>-21.663414</c:v>
                </c:pt>
                <c:pt idx="40">
                  <c:v>-21.0198</c:v>
                </c:pt>
                <c:pt idx="41">
                  <c:v>-20.267267</c:v>
                </c:pt>
                <c:pt idx="42">
                  <c:v>-19.472505999999999</c:v>
                </c:pt>
                <c:pt idx="43">
                  <c:v>-18.641210999999998</c:v>
                </c:pt>
                <c:pt idx="44">
                  <c:v>-17.937172</c:v>
                </c:pt>
                <c:pt idx="45">
                  <c:v>-17.254588999999999</c:v>
                </c:pt>
                <c:pt idx="46">
                  <c:v>-16.634487</c:v>
                </c:pt>
                <c:pt idx="47">
                  <c:v>-16.028729999999999</c:v>
                </c:pt>
                <c:pt idx="48">
                  <c:v>-15.455403</c:v>
                </c:pt>
                <c:pt idx="49">
                  <c:v>-14.888952</c:v>
                </c:pt>
                <c:pt idx="50">
                  <c:v>-14.397047000000001</c:v>
                </c:pt>
                <c:pt idx="51">
                  <c:v>-13.909018</c:v>
                </c:pt>
                <c:pt idx="52">
                  <c:v>-13.478194999999999</c:v>
                </c:pt>
                <c:pt idx="53">
                  <c:v>-13.092510000000001</c:v>
                </c:pt>
                <c:pt idx="54">
                  <c:v>-12.744716</c:v>
                </c:pt>
                <c:pt idx="55">
                  <c:v>-12.429753</c:v>
                </c:pt>
                <c:pt idx="56">
                  <c:v>-12.149573999999999</c:v>
                </c:pt>
                <c:pt idx="57">
                  <c:v>-11.884199000000001</c:v>
                </c:pt>
                <c:pt idx="58">
                  <c:v>-11.706014</c:v>
                </c:pt>
                <c:pt idx="59">
                  <c:v>-11.544328</c:v>
                </c:pt>
                <c:pt idx="60">
                  <c:v>-11.431538</c:v>
                </c:pt>
                <c:pt idx="61">
                  <c:v>-11.330793999999999</c:v>
                </c:pt>
                <c:pt idx="62">
                  <c:v>-11.223641000000001</c:v>
                </c:pt>
                <c:pt idx="63">
                  <c:v>-11.076498000000001</c:v>
                </c:pt>
                <c:pt idx="64">
                  <c:v>-10.913876999999999</c:v>
                </c:pt>
                <c:pt idx="65">
                  <c:v>-10.691233</c:v>
                </c:pt>
                <c:pt idx="66">
                  <c:v>-10.475102</c:v>
                </c:pt>
                <c:pt idx="67">
                  <c:v>-10.250257</c:v>
                </c:pt>
                <c:pt idx="68">
                  <c:v>-10.01953</c:v>
                </c:pt>
                <c:pt idx="69">
                  <c:v>-9.7897558</c:v>
                </c:pt>
                <c:pt idx="70">
                  <c:v>-9.5727253000000001</c:v>
                </c:pt>
                <c:pt idx="71">
                  <c:v>-9.3645878000000007</c:v>
                </c:pt>
                <c:pt idx="72">
                  <c:v>-9.1650562000000004</c:v>
                </c:pt>
                <c:pt idx="73">
                  <c:v>-8.9938154000000008</c:v>
                </c:pt>
                <c:pt idx="74">
                  <c:v>-8.8276032999999998</c:v>
                </c:pt>
                <c:pt idx="75">
                  <c:v>-8.6915397999999993</c:v>
                </c:pt>
                <c:pt idx="76">
                  <c:v>-8.5666522999999994</c:v>
                </c:pt>
                <c:pt idx="77">
                  <c:v>-8.4735812999999993</c:v>
                </c:pt>
                <c:pt idx="78">
                  <c:v>-8.3841543000000005</c:v>
                </c:pt>
                <c:pt idx="79">
                  <c:v>-8.3329419999999992</c:v>
                </c:pt>
                <c:pt idx="80">
                  <c:v>-8.2986106999999993</c:v>
                </c:pt>
                <c:pt idx="81">
                  <c:v>-8.2820873000000006</c:v>
                </c:pt>
                <c:pt idx="82">
                  <c:v>-8.2532338999999997</c:v>
                </c:pt>
                <c:pt idx="83">
                  <c:v>-8.2465238999999997</c:v>
                </c:pt>
                <c:pt idx="84">
                  <c:v>-8.2326917999999996</c:v>
                </c:pt>
                <c:pt idx="85">
                  <c:v>-8.2381191000000005</c:v>
                </c:pt>
                <c:pt idx="86">
                  <c:v>-8.2249783999999995</c:v>
                </c:pt>
                <c:pt idx="87">
                  <c:v>-8.2501277999999996</c:v>
                </c:pt>
                <c:pt idx="88">
                  <c:v>-8.2635956000000004</c:v>
                </c:pt>
                <c:pt idx="89">
                  <c:v>-8.2960463000000004</c:v>
                </c:pt>
                <c:pt idx="90">
                  <c:v>-8.3216248000000004</c:v>
                </c:pt>
                <c:pt idx="91">
                  <c:v>-8.4061613000000008</c:v>
                </c:pt>
                <c:pt idx="92">
                  <c:v>-8.4660539999999997</c:v>
                </c:pt>
                <c:pt idx="93">
                  <c:v>-8.5484047000000007</c:v>
                </c:pt>
                <c:pt idx="94">
                  <c:v>-8.6471806000000004</c:v>
                </c:pt>
                <c:pt idx="95">
                  <c:v>-8.7747211000000007</c:v>
                </c:pt>
                <c:pt idx="96">
                  <c:v>-8.9746331999999995</c:v>
                </c:pt>
                <c:pt idx="97">
                  <c:v>-9.1503420000000002</c:v>
                </c:pt>
                <c:pt idx="98">
                  <c:v>-9.3881949999999996</c:v>
                </c:pt>
                <c:pt idx="99">
                  <c:v>-9.6141710000000007</c:v>
                </c:pt>
                <c:pt idx="100">
                  <c:v>-9.9043436000000007</c:v>
                </c:pt>
                <c:pt idx="101">
                  <c:v>-10.091187</c:v>
                </c:pt>
                <c:pt idx="102">
                  <c:v>-10.407337</c:v>
                </c:pt>
                <c:pt idx="103">
                  <c:v>-10.669095</c:v>
                </c:pt>
                <c:pt idx="104">
                  <c:v>-10.987484</c:v>
                </c:pt>
                <c:pt idx="105">
                  <c:v>-11.219346</c:v>
                </c:pt>
                <c:pt idx="106">
                  <c:v>-11.542479999999999</c:v>
                </c:pt>
                <c:pt idx="107">
                  <c:v>-11.953455</c:v>
                </c:pt>
                <c:pt idx="108">
                  <c:v>-12.2776</c:v>
                </c:pt>
                <c:pt idx="109">
                  <c:v>-12.609919</c:v>
                </c:pt>
                <c:pt idx="110">
                  <c:v>-12.917316</c:v>
                </c:pt>
                <c:pt idx="111">
                  <c:v>-13.252473999999999</c:v>
                </c:pt>
                <c:pt idx="112">
                  <c:v>-13.417965000000001</c:v>
                </c:pt>
                <c:pt idx="113">
                  <c:v>-13.680749</c:v>
                </c:pt>
                <c:pt idx="114">
                  <c:v>-13.931571999999999</c:v>
                </c:pt>
                <c:pt idx="115">
                  <c:v>-14.324217000000001</c:v>
                </c:pt>
                <c:pt idx="116">
                  <c:v>-14.681561</c:v>
                </c:pt>
                <c:pt idx="117">
                  <c:v>-15.065326000000001</c:v>
                </c:pt>
                <c:pt idx="118">
                  <c:v>-15.544257999999999</c:v>
                </c:pt>
                <c:pt idx="119">
                  <c:v>-16.010850999999999</c:v>
                </c:pt>
                <c:pt idx="120">
                  <c:v>-16.420646999999999</c:v>
                </c:pt>
                <c:pt idx="121">
                  <c:v>-16.756751999999999</c:v>
                </c:pt>
                <c:pt idx="122">
                  <c:v>-17.198912</c:v>
                </c:pt>
                <c:pt idx="123">
                  <c:v>-17.469394999999999</c:v>
                </c:pt>
                <c:pt idx="124">
                  <c:v>-17.728731</c:v>
                </c:pt>
                <c:pt idx="125">
                  <c:v>-17.862494000000002</c:v>
                </c:pt>
                <c:pt idx="126">
                  <c:v>-18.002994999999999</c:v>
                </c:pt>
                <c:pt idx="127">
                  <c:v>-18.058764</c:v>
                </c:pt>
                <c:pt idx="128">
                  <c:v>-18.029938000000001</c:v>
                </c:pt>
                <c:pt idx="129">
                  <c:v>-17.991947</c:v>
                </c:pt>
                <c:pt idx="130">
                  <c:v>-17.844324</c:v>
                </c:pt>
                <c:pt idx="131">
                  <c:v>-17.684937000000001</c:v>
                </c:pt>
                <c:pt idx="132">
                  <c:v>-17.266911</c:v>
                </c:pt>
                <c:pt idx="133">
                  <c:v>-16.985143999999998</c:v>
                </c:pt>
                <c:pt idx="134">
                  <c:v>-16.589127999999999</c:v>
                </c:pt>
                <c:pt idx="135">
                  <c:v>-16.246970999999998</c:v>
                </c:pt>
                <c:pt idx="136">
                  <c:v>-15.873127999999999</c:v>
                </c:pt>
                <c:pt idx="137">
                  <c:v>-15.664479999999999</c:v>
                </c:pt>
                <c:pt idx="138">
                  <c:v>-15.396602</c:v>
                </c:pt>
                <c:pt idx="139">
                  <c:v>-15.197137</c:v>
                </c:pt>
                <c:pt idx="140">
                  <c:v>-15.056044</c:v>
                </c:pt>
                <c:pt idx="141">
                  <c:v>-14.932041999999999</c:v>
                </c:pt>
                <c:pt idx="142">
                  <c:v>-14.811726999999999</c:v>
                </c:pt>
                <c:pt idx="143">
                  <c:v>-14.801311999999999</c:v>
                </c:pt>
                <c:pt idx="144">
                  <c:v>-14.627521</c:v>
                </c:pt>
                <c:pt idx="145">
                  <c:v>-14.605611</c:v>
                </c:pt>
                <c:pt idx="146">
                  <c:v>-14.517894</c:v>
                </c:pt>
                <c:pt idx="147">
                  <c:v>-14.516662</c:v>
                </c:pt>
                <c:pt idx="148">
                  <c:v>-14.388227000000001</c:v>
                </c:pt>
                <c:pt idx="149">
                  <c:v>-14.474292999999999</c:v>
                </c:pt>
                <c:pt idx="150">
                  <c:v>-14.485738</c:v>
                </c:pt>
                <c:pt idx="151">
                  <c:v>-14.578139999999999</c:v>
                </c:pt>
                <c:pt idx="152">
                  <c:v>-14.666964</c:v>
                </c:pt>
                <c:pt idx="153">
                  <c:v>-14.859019</c:v>
                </c:pt>
                <c:pt idx="154">
                  <c:v>-15.07996</c:v>
                </c:pt>
                <c:pt idx="155">
                  <c:v>-15.132668000000001</c:v>
                </c:pt>
                <c:pt idx="156">
                  <c:v>-15.263119</c:v>
                </c:pt>
                <c:pt idx="157">
                  <c:v>-15.330098</c:v>
                </c:pt>
                <c:pt idx="158">
                  <c:v>-15.355522000000001</c:v>
                </c:pt>
                <c:pt idx="159">
                  <c:v>-15.215728</c:v>
                </c:pt>
                <c:pt idx="160">
                  <c:v>-15.243765</c:v>
                </c:pt>
                <c:pt idx="161">
                  <c:v>-15.147866</c:v>
                </c:pt>
                <c:pt idx="162">
                  <c:v>-14.978334</c:v>
                </c:pt>
                <c:pt idx="163">
                  <c:v>-14.775823000000001</c:v>
                </c:pt>
                <c:pt idx="164">
                  <c:v>-14.598765</c:v>
                </c:pt>
                <c:pt idx="165">
                  <c:v>-14.31737</c:v>
                </c:pt>
                <c:pt idx="166">
                  <c:v>-14.031298</c:v>
                </c:pt>
                <c:pt idx="167">
                  <c:v>-13.714604</c:v>
                </c:pt>
                <c:pt idx="168">
                  <c:v>-13.385910000000001</c:v>
                </c:pt>
                <c:pt idx="169">
                  <c:v>-13.040727</c:v>
                </c:pt>
                <c:pt idx="170">
                  <c:v>-12.656064000000001</c:v>
                </c:pt>
                <c:pt idx="171">
                  <c:v>-12.259556999999999</c:v>
                </c:pt>
                <c:pt idx="172">
                  <c:v>-11.854723</c:v>
                </c:pt>
                <c:pt idx="173">
                  <c:v>-11.459071</c:v>
                </c:pt>
                <c:pt idx="174">
                  <c:v>-11.091903</c:v>
                </c:pt>
                <c:pt idx="175">
                  <c:v>-10.772985</c:v>
                </c:pt>
                <c:pt idx="176">
                  <c:v>-10.41939</c:v>
                </c:pt>
                <c:pt idx="177">
                  <c:v>-10.175456000000001</c:v>
                </c:pt>
                <c:pt idx="178">
                  <c:v>-9.8764714999999992</c:v>
                </c:pt>
                <c:pt idx="179">
                  <c:v>-9.5768166000000008</c:v>
                </c:pt>
                <c:pt idx="180">
                  <c:v>-9.3049154000000005</c:v>
                </c:pt>
                <c:pt idx="181">
                  <c:v>-9.0229815999999996</c:v>
                </c:pt>
                <c:pt idx="182">
                  <c:v>-8.7062798000000008</c:v>
                </c:pt>
                <c:pt idx="183">
                  <c:v>-8.3954029000000006</c:v>
                </c:pt>
                <c:pt idx="184">
                  <c:v>-8.1163349</c:v>
                </c:pt>
                <c:pt idx="185">
                  <c:v>-7.7736583000000001</c:v>
                </c:pt>
                <c:pt idx="186">
                  <c:v>-7.4911880000000002</c:v>
                </c:pt>
                <c:pt idx="187">
                  <c:v>-7.2020311000000001</c:v>
                </c:pt>
                <c:pt idx="188">
                  <c:v>-6.9227881</c:v>
                </c:pt>
                <c:pt idx="189">
                  <c:v>-6.6367722000000002</c:v>
                </c:pt>
                <c:pt idx="190">
                  <c:v>-6.3991889999999998</c:v>
                </c:pt>
                <c:pt idx="191">
                  <c:v>-6.1420183000000002</c:v>
                </c:pt>
                <c:pt idx="192">
                  <c:v>-5.9197797999999997</c:v>
                </c:pt>
                <c:pt idx="193">
                  <c:v>-5.7248615999999997</c:v>
                </c:pt>
                <c:pt idx="194">
                  <c:v>-5.5284738999999998</c:v>
                </c:pt>
                <c:pt idx="195">
                  <c:v>-5.3635960000000003</c:v>
                </c:pt>
                <c:pt idx="196">
                  <c:v>-5.2167548999999998</c:v>
                </c:pt>
                <c:pt idx="197">
                  <c:v>-5.0574307000000003</c:v>
                </c:pt>
                <c:pt idx="198">
                  <c:v>-4.9359593000000004</c:v>
                </c:pt>
                <c:pt idx="199">
                  <c:v>-4.8464441000000003</c:v>
                </c:pt>
                <c:pt idx="200">
                  <c:v>-4.7740903000000001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E5-4CAE-8578-981AAA3FED1B}"/>
            </c:ext>
          </c:extLst>
        </c:ser>
        <c:ser>
          <c:idx val="1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Isolations!$N$5:$N$205</c:f>
              <c:numCache>
                <c:formatCode>General</c:formatCode>
                <c:ptCount val="201"/>
                <c:pt idx="0">
                  <c:v>-1.7150928999999999</c:v>
                </c:pt>
                <c:pt idx="1">
                  <c:v>-1.9304467000000001</c:v>
                </c:pt>
                <c:pt idx="2">
                  <c:v>-2.2067933000000002</c:v>
                </c:pt>
                <c:pt idx="3">
                  <c:v>-2.5497293000000001</c:v>
                </c:pt>
                <c:pt idx="4">
                  <c:v>-2.8520159999999999</c:v>
                </c:pt>
                <c:pt idx="5">
                  <c:v>-3.1757602999999999</c:v>
                </c:pt>
                <c:pt idx="6">
                  <c:v>-3.4683695000000001</c:v>
                </c:pt>
                <c:pt idx="7">
                  <c:v>-3.8030624</c:v>
                </c:pt>
                <c:pt idx="8">
                  <c:v>-4.0921196999999996</c:v>
                </c:pt>
                <c:pt idx="9">
                  <c:v>-4.4296708000000002</c:v>
                </c:pt>
                <c:pt idx="10">
                  <c:v>-4.7314844000000003</c:v>
                </c:pt>
                <c:pt idx="11">
                  <c:v>-5.0803976000000004</c:v>
                </c:pt>
                <c:pt idx="12">
                  <c:v>-5.3579930999999998</c:v>
                </c:pt>
                <c:pt idx="13">
                  <c:v>-5.6817522</c:v>
                </c:pt>
                <c:pt idx="14">
                  <c:v>-5.9540743999999997</c:v>
                </c:pt>
                <c:pt idx="15">
                  <c:v>-6.2380566999999996</c:v>
                </c:pt>
                <c:pt idx="16">
                  <c:v>-6.5366292000000001</c:v>
                </c:pt>
                <c:pt idx="17">
                  <c:v>-6.8571258000000004</c:v>
                </c:pt>
                <c:pt idx="18">
                  <c:v>-7.1971768999999997</c:v>
                </c:pt>
                <c:pt idx="19">
                  <c:v>-7.5449108999999996</c:v>
                </c:pt>
                <c:pt idx="20">
                  <c:v>-7.9145551000000003</c:v>
                </c:pt>
                <c:pt idx="21">
                  <c:v>-8.2453690000000002</c:v>
                </c:pt>
                <c:pt idx="22">
                  <c:v>-8.6116113999999993</c:v>
                </c:pt>
                <c:pt idx="23">
                  <c:v>-8.9663638999999993</c:v>
                </c:pt>
                <c:pt idx="24">
                  <c:v>-9.3237295000000007</c:v>
                </c:pt>
                <c:pt idx="25">
                  <c:v>-9.7189016000000006</c:v>
                </c:pt>
                <c:pt idx="26">
                  <c:v>-10.063181</c:v>
                </c:pt>
                <c:pt idx="27">
                  <c:v>-10.43211</c:v>
                </c:pt>
                <c:pt idx="28">
                  <c:v>-10.764932999999999</c:v>
                </c:pt>
                <c:pt idx="29">
                  <c:v>-11.165967999999999</c:v>
                </c:pt>
                <c:pt idx="30">
                  <c:v>-11.509409</c:v>
                </c:pt>
                <c:pt idx="31">
                  <c:v>-11.878766000000001</c:v>
                </c:pt>
                <c:pt idx="32">
                  <c:v>-12.230686</c:v>
                </c:pt>
                <c:pt idx="33">
                  <c:v>-12.620243</c:v>
                </c:pt>
                <c:pt idx="34">
                  <c:v>-12.936083</c:v>
                </c:pt>
                <c:pt idx="35">
                  <c:v>-13.268580999999999</c:v>
                </c:pt>
                <c:pt idx="36">
                  <c:v>-13.637280000000001</c:v>
                </c:pt>
                <c:pt idx="37">
                  <c:v>-14.018166000000001</c:v>
                </c:pt>
                <c:pt idx="38">
                  <c:v>-14.384081999999999</c:v>
                </c:pt>
                <c:pt idx="39">
                  <c:v>-14.766622999999999</c:v>
                </c:pt>
                <c:pt idx="40">
                  <c:v>-15.142284999999999</c:v>
                </c:pt>
                <c:pt idx="41">
                  <c:v>-15.496505000000001</c:v>
                </c:pt>
                <c:pt idx="42">
                  <c:v>-15.769182000000001</c:v>
                </c:pt>
                <c:pt idx="43">
                  <c:v>-15.986636000000001</c:v>
                </c:pt>
                <c:pt idx="44">
                  <c:v>-16.116942999999999</c:v>
                </c:pt>
                <c:pt idx="45">
                  <c:v>-16.195592999999999</c:v>
                </c:pt>
                <c:pt idx="46">
                  <c:v>-16.195408</c:v>
                </c:pt>
                <c:pt idx="47">
                  <c:v>-16.179169000000002</c:v>
                </c:pt>
                <c:pt idx="48">
                  <c:v>-16.126118000000002</c:v>
                </c:pt>
                <c:pt idx="49">
                  <c:v>-16.102221</c:v>
                </c:pt>
                <c:pt idx="50">
                  <c:v>-16.057941</c:v>
                </c:pt>
                <c:pt idx="51">
                  <c:v>-16.059844999999999</c:v>
                </c:pt>
                <c:pt idx="52">
                  <c:v>-16.037814999999998</c:v>
                </c:pt>
                <c:pt idx="53">
                  <c:v>-16.065331</c:v>
                </c:pt>
                <c:pt idx="54">
                  <c:v>-16.057504999999999</c:v>
                </c:pt>
                <c:pt idx="55">
                  <c:v>-16.071808000000001</c:v>
                </c:pt>
                <c:pt idx="56">
                  <c:v>-16.094418000000001</c:v>
                </c:pt>
                <c:pt idx="57">
                  <c:v>-16.096758000000001</c:v>
                </c:pt>
                <c:pt idx="58">
                  <c:v>-16.065369</c:v>
                </c:pt>
                <c:pt idx="59">
                  <c:v>-16.019103999999999</c:v>
                </c:pt>
                <c:pt idx="60">
                  <c:v>-15.943001000000001</c:v>
                </c:pt>
                <c:pt idx="61">
                  <c:v>-15.795902</c:v>
                </c:pt>
                <c:pt idx="62">
                  <c:v>-15.636818999999999</c:v>
                </c:pt>
                <c:pt idx="63">
                  <c:v>-15.459828999999999</c:v>
                </c:pt>
                <c:pt idx="64">
                  <c:v>-15.301603999999999</c:v>
                </c:pt>
                <c:pt idx="65">
                  <c:v>-15.134007</c:v>
                </c:pt>
                <c:pt idx="66">
                  <c:v>-14.962735</c:v>
                </c:pt>
                <c:pt idx="67">
                  <c:v>-14.812777000000001</c:v>
                </c:pt>
                <c:pt idx="68">
                  <c:v>-14.666319</c:v>
                </c:pt>
                <c:pt idx="69">
                  <c:v>-14.480027</c:v>
                </c:pt>
                <c:pt idx="70">
                  <c:v>-14.324256999999999</c:v>
                </c:pt>
                <c:pt idx="71">
                  <c:v>-14.160734</c:v>
                </c:pt>
                <c:pt idx="72">
                  <c:v>-13.978202</c:v>
                </c:pt>
                <c:pt idx="73">
                  <c:v>-13.839993</c:v>
                </c:pt>
                <c:pt idx="74">
                  <c:v>-13.696788</c:v>
                </c:pt>
                <c:pt idx="75">
                  <c:v>-13.602365000000001</c:v>
                </c:pt>
                <c:pt idx="76">
                  <c:v>-13.512352</c:v>
                </c:pt>
                <c:pt idx="77">
                  <c:v>-13.439823000000001</c:v>
                </c:pt>
                <c:pt idx="78">
                  <c:v>-13.337094</c:v>
                </c:pt>
                <c:pt idx="79">
                  <c:v>-13.266859</c:v>
                </c:pt>
                <c:pt idx="80">
                  <c:v>-13.088468000000001</c:v>
                </c:pt>
                <c:pt idx="81">
                  <c:v>-12.994077000000001</c:v>
                </c:pt>
                <c:pt idx="82">
                  <c:v>-12.869807</c:v>
                </c:pt>
                <c:pt idx="83">
                  <c:v>-12.743383</c:v>
                </c:pt>
                <c:pt idx="84">
                  <c:v>-12.663669000000001</c:v>
                </c:pt>
                <c:pt idx="85">
                  <c:v>-12.694731000000001</c:v>
                </c:pt>
                <c:pt idx="86">
                  <c:v>-12.663827</c:v>
                </c:pt>
                <c:pt idx="87">
                  <c:v>-12.656826000000001</c:v>
                </c:pt>
                <c:pt idx="88">
                  <c:v>-12.643103</c:v>
                </c:pt>
                <c:pt idx="89">
                  <c:v>-12.603569999999999</c:v>
                </c:pt>
                <c:pt idx="90">
                  <c:v>-12.453765000000001</c:v>
                </c:pt>
                <c:pt idx="91">
                  <c:v>-12.308904999999999</c:v>
                </c:pt>
                <c:pt idx="92">
                  <c:v>-12.170442</c:v>
                </c:pt>
                <c:pt idx="93">
                  <c:v>-11.987719999999999</c:v>
                </c:pt>
                <c:pt idx="94">
                  <c:v>-11.776854</c:v>
                </c:pt>
                <c:pt idx="95">
                  <c:v>-11.559956</c:v>
                </c:pt>
                <c:pt idx="96">
                  <c:v>-11.326162</c:v>
                </c:pt>
                <c:pt idx="97">
                  <c:v>-11.057041999999999</c:v>
                </c:pt>
                <c:pt idx="98">
                  <c:v>-10.798389</c:v>
                </c:pt>
                <c:pt idx="99">
                  <c:v>-10.524417</c:v>
                </c:pt>
                <c:pt idx="100">
                  <c:v>-10.311674</c:v>
                </c:pt>
                <c:pt idx="101">
                  <c:v>-10.075378000000001</c:v>
                </c:pt>
                <c:pt idx="102">
                  <c:v>-9.9017400999999996</c:v>
                </c:pt>
                <c:pt idx="103">
                  <c:v>-9.7334957000000006</c:v>
                </c:pt>
                <c:pt idx="104">
                  <c:v>-9.6369562000000002</c:v>
                </c:pt>
                <c:pt idx="105">
                  <c:v>-9.5148095999999995</c:v>
                </c:pt>
                <c:pt idx="106">
                  <c:v>-9.4407253000000004</c:v>
                </c:pt>
                <c:pt idx="107">
                  <c:v>-9.3471879999999992</c:v>
                </c:pt>
                <c:pt idx="108">
                  <c:v>-9.2764472999999992</c:v>
                </c:pt>
                <c:pt idx="109">
                  <c:v>-9.1985215999999994</c:v>
                </c:pt>
                <c:pt idx="110">
                  <c:v>-9.1187056999999996</c:v>
                </c:pt>
                <c:pt idx="111">
                  <c:v>-9.0598402</c:v>
                </c:pt>
                <c:pt idx="112">
                  <c:v>-8.9968585999999995</c:v>
                </c:pt>
                <c:pt idx="113">
                  <c:v>-8.9551706000000006</c:v>
                </c:pt>
                <c:pt idx="114">
                  <c:v>-8.8949919000000008</c:v>
                </c:pt>
                <c:pt idx="115">
                  <c:v>-8.8593407000000006</c:v>
                </c:pt>
                <c:pt idx="116">
                  <c:v>-8.8153638999999995</c:v>
                </c:pt>
                <c:pt idx="117">
                  <c:v>-8.7897376999999999</c:v>
                </c:pt>
                <c:pt idx="118">
                  <c:v>-8.7770863000000006</c:v>
                </c:pt>
                <c:pt idx="119">
                  <c:v>-8.7780074999999993</c:v>
                </c:pt>
                <c:pt idx="120">
                  <c:v>-8.7968664000000008</c:v>
                </c:pt>
                <c:pt idx="121">
                  <c:v>-8.8228349999999995</c:v>
                </c:pt>
                <c:pt idx="122">
                  <c:v>-8.8602409000000009</c:v>
                </c:pt>
                <c:pt idx="123">
                  <c:v>-8.9195527999999999</c:v>
                </c:pt>
                <c:pt idx="124">
                  <c:v>-8.9798632000000005</c:v>
                </c:pt>
                <c:pt idx="125">
                  <c:v>-9.0520487000000003</c:v>
                </c:pt>
                <c:pt idx="126">
                  <c:v>-9.1398153000000004</c:v>
                </c:pt>
                <c:pt idx="127">
                  <c:v>-9.2322941000000007</c:v>
                </c:pt>
                <c:pt idx="128">
                  <c:v>-9.3451900000000006</c:v>
                </c:pt>
                <c:pt idx="129">
                  <c:v>-9.4598016999999999</c:v>
                </c:pt>
                <c:pt idx="130">
                  <c:v>-9.6201191000000001</c:v>
                </c:pt>
                <c:pt idx="131">
                  <c:v>-9.7675142000000008</c:v>
                </c:pt>
                <c:pt idx="132">
                  <c:v>-9.9773083000000007</c:v>
                </c:pt>
                <c:pt idx="133">
                  <c:v>-10.164685</c:v>
                </c:pt>
                <c:pt idx="134">
                  <c:v>-10.418479</c:v>
                </c:pt>
                <c:pt idx="135">
                  <c:v>-10.641607</c:v>
                </c:pt>
                <c:pt idx="136">
                  <c:v>-10.928283</c:v>
                </c:pt>
                <c:pt idx="137">
                  <c:v>-11.208581000000001</c:v>
                </c:pt>
                <c:pt idx="138">
                  <c:v>-11.517747999999999</c:v>
                </c:pt>
                <c:pt idx="139">
                  <c:v>-11.863008000000001</c:v>
                </c:pt>
                <c:pt idx="140">
                  <c:v>-12.242665000000001</c:v>
                </c:pt>
                <c:pt idx="141">
                  <c:v>-12.628598</c:v>
                </c:pt>
                <c:pt idx="142">
                  <c:v>-13.08982</c:v>
                </c:pt>
                <c:pt idx="143">
                  <c:v>-13.534794</c:v>
                </c:pt>
                <c:pt idx="144">
                  <c:v>-14.087947</c:v>
                </c:pt>
                <c:pt idx="145">
                  <c:v>-14.608953</c:v>
                </c:pt>
                <c:pt idx="146">
                  <c:v>-15.276004</c:v>
                </c:pt>
                <c:pt idx="147">
                  <c:v>-15.881523</c:v>
                </c:pt>
                <c:pt idx="148">
                  <c:v>-16.656775</c:v>
                </c:pt>
                <c:pt idx="149">
                  <c:v>-17.420528000000001</c:v>
                </c:pt>
                <c:pt idx="150">
                  <c:v>-18.285034</c:v>
                </c:pt>
                <c:pt idx="151">
                  <c:v>-19.209429</c:v>
                </c:pt>
                <c:pt idx="152">
                  <c:v>-20.131686999999999</c:v>
                </c:pt>
                <c:pt idx="153">
                  <c:v>-21.053695999999999</c:v>
                </c:pt>
                <c:pt idx="154">
                  <c:v>-21.702473000000001</c:v>
                </c:pt>
                <c:pt idx="155">
                  <c:v>-22.369517999999999</c:v>
                </c:pt>
                <c:pt idx="156">
                  <c:v>-22.648909</c:v>
                </c:pt>
                <c:pt idx="157">
                  <c:v>-22.591118000000002</c:v>
                </c:pt>
                <c:pt idx="158">
                  <c:v>-22.379766</c:v>
                </c:pt>
                <c:pt idx="159">
                  <c:v>-21.993100999999999</c:v>
                </c:pt>
                <c:pt idx="160">
                  <c:v>-21.301615000000002</c:v>
                </c:pt>
                <c:pt idx="161">
                  <c:v>-20.552654</c:v>
                </c:pt>
                <c:pt idx="162">
                  <c:v>-19.886818000000002</c:v>
                </c:pt>
                <c:pt idx="163">
                  <c:v>-19.09347</c:v>
                </c:pt>
                <c:pt idx="164">
                  <c:v>-18.350429999999999</c:v>
                </c:pt>
                <c:pt idx="165">
                  <c:v>-17.647169000000002</c:v>
                </c:pt>
                <c:pt idx="166">
                  <c:v>-16.999172000000002</c:v>
                </c:pt>
                <c:pt idx="167">
                  <c:v>-16.369305000000001</c:v>
                </c:pt>
                <c:pt idx="168">
                  <c:v>-15.752051</c:v>
                </c:pt>
                <c:pt idx="169">
                  <c:v>-15.240688</c:v>
                </c:pt>
                <c:pt idx="170">
                  <c:v>-14.683346</c:v>
                </c:pt>
                <c:pt idx="171">
                  <c:v>-14.150683000000001</c:v>
                </c:pt>
                <c:pt idx="172">
                  <c:v>-13.688302</c:v>
                </c:pt>
                <c:pt idx="173">
                  <c:v>-13.194184</c:v>
                </c:pt>
                <c:pt idx="174">
                  <c:v>-12.720629000000001</c:v>
                </c:pt>
                <c:pt idx="175">
                  <c:v>-12.325259000000001</c:v>
                </c:pt>
                <c:pt idx="176">
                  <c:v>-11.886011</c:v>
                </c:pt>
                <c:pt idx="177">
                  <c:v>-11.54523</c:v>
                </c:pt>
                <c:pt idx="178">
                  <c:v>-11.134852</c:v>
                </c:pt>
                <c:pt idx="179">
                  <c:v>-10.784268000000001</c:v>
                </c:pt>
                <c:pt idx="180">
                  <c:v>-10.421015000000001</c:v>
                </c:pt>
                <c:pt idx="181">
                  <c:v>-10.074408999999999</c:v>
                </c:pt>
                <c:pt idx="182">
                  <c:v>-9.6898192999999999</c:v>
                </c:pt>
                <c:pt idx="183">
                  <c:v>-9.3679953000000005</c:v>
                </c:pt>
                <c:pt idx="184">
                  <c:v>-9.0228070999999996</c:v>
                </c:pt>
                <c:pt idx="185">
                  <c:v>-8.6761350999999998</c:v>
                </c:pt>
                <c:pt idx="186">
                  <c:v>-8.4133463000000006</c:v>
                </c:pt>
                <c:pt idx="187">
                  <c:v>-8.1251830999999992</c:v>
                </c:pt>
                <c:pt idx="188">
                  <c:v>-7.8823233000000004</c:v>
                </c:pt>
                <c:pt idx="189">
                  <c:v>-7.6453452000000004</c:v>
                </c:pt>
                <c:pt idx="190">
                  <c:v>-7.4465551000000003</c:v>
                </c:pt>
                <c:pt idx="191">
                  <c:v>-7.2255712000000001</c:v>
                </c:pt>
                <c:pt idx="192">
                  <c:v>-7.0339394000000004</c:v>
                </c:pt>
                <c:pt idx="193">
                  <c:v>-6.8471656000000003</c:v>
                </c:pt>
                <c:pt idx="194">
                  <c:v>-6.6539425999999997</c:v>
                </c:pt>
                <c:pt idx="195">
                  <c:v>-6.4817948000000003</c:v>
                </c:pt>
                <c:pt idx="196">
                  <c:v>-6.3299726999999999</c:v>
                </c:pt>
                <c:pt idx="197">
                  <c:v>-6.1503104999999998</c:v>
                </c:pt>
                <c:pt idx="198">
                  <c:v>-6.0135455000000002</c:v>
                </c:pt>
                <c:pt idx="199">
                  <c:v>-5.9067540000000003</c:v>
                </c:pt>
                <c:pt idx="200">
                  <c:v>-5.8275408999999998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E5-4CAE-8578-981AAA3FE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31744"/>
        <c:axId val="113233920"/>
      </c:scatterChart>
      <c:valAx>
        <c:axId val="113231744"/>
        <c:scaling>
          <c:orientation val="minMax"/>
          <c:max val="16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3233920"/>
        <c:crosses val="autoZero"/>
        <c:crossBetween val="midCat"/>
        <c:majorUnit val="2"/>
      </c:valAx>
      <c:valAx>
        <c:axId val="113233920"/>
        <c:scaling>
          <c:orientation val="minMax"/>
          <c:max val="0"/>
          <c:min val="-2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3231744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424041448343732"/>
          <c:y val="0.67370188101487305"/>
          <c:w val="0.28181977502427663"/>
          <c:h val="0.1118788276465441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IF Return Loss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4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6.9900000000000004E-2</c:v>
                </c:pt>
                <c:pt idx="2">
                  <c:v>0.1298</c:v>
                </c:pt>
                <c:pt idx="3">
                  <c:v>0.18970000000000001</c:v>
                </c:pt>
                <c:pt idx="4">
                  <c:v>0.24959999999999999</c:v>
                </c:pt>
                <c:pt idx="5">
                  <c:v>0.3095</c:v>
                </c:pt>
                <c:pt idx="6">
                  <c:v>0.36940000000000001</c:v>
                </c:pt>
                <c:pt idx="7">
                  <c:v>0.42930000000000001</c:v>
                </c:pt>
                <c:pt idx="8">
                  <c:v>0.48920000000000002</c:v>
                </c:pt>
                <c:pt idx="9">
                  <c:v>0.54910000000000003</c:v>
                </c:pt>
                <c:pt idx="10">
                  <c:v>0.60899999999999999</c:v>
                </c:pt>
                <c:pt idx="11">
                  <c:v>0.66890000000000005</c:v>
                </c:pt>
                <c:pt idx="12">
                  <c:v>0.7288</c:v>
                </c:pt>
                <c:pt idx="13">
                  <c:v>0.78869999999999996</c:v>
                </c:pt>
                <c:pt idx="14">
                  <c:v>0.84860000000000002</c:v>
                </c:pt>
                <c:pt idx="15">
                  <c:v>0.90849999999999997</c:v>
                </c:pt>
                <c:pt idx="16">
                  <c:v>0.96840000000000004</c:v>
                </c:pt>
                <c:pt idx="17">
                  <c:v>1.0283</c:v>
                </c:pt>
                <c:pt idx="18">
                  <c:v>1.0882000000000001</c:v>
                </c:pt>
                <c:pt idx="19">
                  <c:v>1.1480999999999999</c:v>
                </c:pt>
                <c:pt idx="20">
                  <c:v>1.208</c:v>
                </c:pt>
                <c:pt idx="21">
                  <c:v>1.2679</c:v>
                </c:pt>
                <c:pt idx="22">
                  <c:v>1.3278000000000001</c:v>
                </c:pt>
                <c:pt idx="23">
                  <c:v>1.3876999999999999</c:v>
                </c:pt>
                <c:pt idx="24">
                  <c:v>1.4476</c:v>
                </c:pt>
                <c:pt idx="25">
                  <c:v>1.5075000000000001</c:v>
                </c:pt>
                <c:pt idx="26">
                  <c:v>1.5673999999999999</c:v>
                </c:pt>
                <c:pt idx="27">
                  <c:v>1.6273</c:v>
                </c:pt>
                <c:pt idx="28">
                  <c:v>1.6872</c:v>
                </c:pt>
                <c:pt idx="29">
                  <c:v>1.7471000000000001</c:v>
                </c:pt>
                <c:pt idx="30">
                  <c:v>1.8069999999999999</c:v>
                </c:pt>
                <c:pt idx="31">
                  <c:v>1.8669</c:v>
                </c:pt>
                <c:pt idx="32">
                  <c:v>1.9268000000000001</c:v>
                </c:pt>
                <c:pt idx="33">
                  <c:v>1.9866999999999999</c:v>
                </c:pt>
                <c:pt idx="34">
                  <c:v>2.0466000000000002</c:v>
                </c:pt>
                <c:pt idx="35">
                  <c:v>2.1065</c:v>
                </c:pt>
                <c:pt idx="36">
                  <c:v>2.1663999999999999</c:v>
                </c:pt>
                <c:pt idx="37">
                  <c:v>2.2263000000000002</c:v>
                </c:pt>
                <c:pt idx="38">
                  <c:v>2.2862</c:v>
                </c:pt>
                <c:pt idx="39">
                  <c:v>2.3460999999999999</c:v>
                </c:pt>
                <c:pt idx="40">
                  <c:v>2.4060000000000001</c:v>
                </c:pt>
                <c:pt idx="41">
                  <c:v>2.4659</c:v>
                </c:pt>
                <c:pt idx="42">
                  <c:v>2.5257999999999998</c:v>
                </c:pt>
                <c:pt idx="43">
                  <c:v>2.5857000000000001</c:v>
                </c:pt>
                <c:pt idx="44">
                  <c:v>2.6456</c:v>
                </c:pt>
                <c:pt idx="45">
                  <c:v>2.7054999999999998</c:v>
                </c:pt>
                <c:pt idx="46">
                  <c:v>2.7654000000000001</c:v>
                </c:pt>
                <c:pt idx="47">
                  <c:v>2.8252999999999999</c:v>
                </c:pt>
                <c:pt idx="48">
                  <c:v>2.8852000000000002</c:v>
                </c:pt>
                <c:pt idx="49">
                  <c:v>2.9451000000000001</c:v>
                </c:pt>
                <c:pt idx="50">
                  <c:v>3.0049999999999999</c:v>
                </c:pt>
                <c:pt idx="51">
                  <c:v>3.0649000000000002</c:v>
                </c:pt>
                <c:pt idx="52">
                  <c:v>3.1248</c:v>
                </c:pt>
                <c:pt idx="53">
                  <c:v>3.1846999999999999</c:v>
                </c:pt>
                <c:pt idx="54">
                  <c:v>3.2446000000000002</c:v>
                </c:pt>
                <c:pt idx="55">
                  <c:v>3.3045</c:v>
                </c:pt>
                <c:pt idx="56">
                  <c:v>3.3643999999999998</c:v>
                </c:pt>
                <c:pt idx="57">
                  <c:v>3.4243000000000001</c:v>
                </c:pt>
                <c:pt idx="58">
                  <c:v>3.4842</c:v>
                </c:pt>
                <c:pt idx="59">
                  <c:v>3.5440999999999998</c:v>
                </c:pt>
                <c:pt idx="60">
                  <c:v>3.6040000000000001</c:v>
                </c:pt>
                <c:pt idx="61">
                  <c:v>3.6638999999999999</c:v>
                </c:pt>
                <c:pt idx="62">
                  <c:v>3.7238000000000002</c:v>
                </c:pt>
                <c:pt idx="63">
                  <c:v>3.7837000000000001</c:v>
                </c:pt>
                <c:pt idx="64">
                  <c:v>3.8435999999999999</c:v>
                </c:pt>
                <c:pt idx="65">
                  <c:v>3.9035000000000002</c:v>
                </c:pt>
                <c:pt idx="66">
                  <c:v>3.9634</c:v>
                </c:pt>
                <c:pt idx="67">
                  <c:v>4.0232999999999999</c:v>
                </c:pt>
                <c:pt idx="68">
                  <c:v>4.0831999999999997</c:v>
                </c:pt>
                <c:pt idx="69">
                  <c:v>4.1430999999999996</c:v>
                </c:pt>
                <c:pt idx="70">
                  <c:v>4.2030000000000003</c:v>
                </c:pt>
                <c:pt idx="71">
                  <c:v>4.2629000000000001</c:v>
                </c:pt>
                <c:pt idx="72">
                  <c:v>4.3228</c:v>
                </c:pt>
                <c:pt idx="73">
                  <c:v>4.3826999999999998</c:v>
                </c:pt>
                <c:pt idx="74">
                  <c:v>4.4425999999999997</c:v>
                </c:pt>
                <c:pt idx="75">
                  <c:v>4.5025000000000004</c:v>
                </c:pt>
                <c:pt idx="76">
                  <c:v>4.5624000000000002</c:v>
                </c:pt>
                <c:pt idx="77">
                  <c:v>4.6223000000000001</c:v>
                </c:pt>
                <c:pt idx="78">
                  <c:v>4.6821999999999999</c:v>
                </c:pt>
                <c:pt idx="79">
                  <c:v>4.7420999999999998</c:v>
                </c:pt>
                <c:pt idx="80">
                  <c:v>4.8019999999999996</c:v>
                </c:pt>
                <c:pt idx="81">
                  <c:v>4.8619000000000003</c:v>
                </c:pt>
                <c:pt idx="82">
                  <c:v>4.9218000000000002</c:v>
                </c:pt>
                <c:pt idx="83">
                  <c:v>4.9817</c:v>
                </c:pt>
                <c:pt idx="84">
                  <c:v>5.0415999999999999</c:v>
                </c:pt>
                <c:pt idx="85">
                  <c:v>5.1014999999999997</c:v>
                </c:pt>
                <c:pt idx="86">
                  <c:v>5.1614000000000004</c:v>
                </c:pt>
                <c:pt idx="87">
                  <c:v>5.2213000000000003</c:v>
                </c:pt>
                <c:pt idx="88">
                  <c:v>5.2812000000000001</c:v>
                </c:pt>
                <c:pt idx="89">
                  <c:v>5.3411</c:v>
                </c:pt>
                <c:pt idx="90">
                  <c:v>5.4009999999999998</c:v>
                </c:pt>
                <c:pt idx="91">
                  <c:v>5.4608999999999996</c:v>
                </c:pt>
                <c:pt idx="92">
                  <c:v>5.5208000000000004</c:v>
                </c:pt>
                <c:pt idx="93">
                  <c:v>5.5807000000000002</c:v>
                </c:pt>
                <c:pt idx="94">
                  <c:v>5.6406000000000001</c:v>
                </c:pt>
                <c:pt idx="95">
                  <c:v>5.7004999999999999</c:v>
                </c:pt>
                <c:pt idx="96">
                  <c:v>5.7603999999999997</c:v>
                </c:pt>
                <c:pt idx="97">
                  <c:v>5.8202999999999996</c:v>
                </c:pt>
                <c:pt idx="98">
                  <c:v>5.8802000000000003</c:v>
                </c:pt>
                <c:pt idx="99">
                  <c:v>5.9401000000000002</c:v>
                </c:pt>
                <c:pt idx="100">
                  <c:v>6</c:v>
                </c:pt>
              </c:numCache>
            </c:numRef>
          </c:xVal>
          <c:yVal>
            <c:numRef>
              <c:f>'IF Response'!$F$3:$F$103</c:f>
              <c:numCache>
                <c:formatCode>General</c:formatCode>
                <c:ptCount val="101"/>
                <c:pt idx="0">
                  <c:v>-10.847906</c:v>
                </c:pt>
                <c:pt idx="1">
                  <c:v>-11.214626000000001</c:v>
                </c:pt>
                <c:pt idx="2">
                  <c:v>-11.814019</c:v>
                </c:pt>
                <c:pt idx="3">
                  <c:v>-12.386091</c:v>
                </c:pt>
                <c:pt idx="4">
                  <c:v>-12.801080000000001</c:v>
                </c:pt>
                <c:pt idx="5">
                  <c:v>-13.243986</c:v>
                </c:pt>
                <c:pt idx="6">
                  <c:v>-13.775981</c:v>
                </c:pt>
                <c:pt idx="7">
                  <c:v>-14.068021</c:v>
                </c:pt>
                <c:pt idx="8">
                  <c:v>-14.400205</c:v>
                </c:pt>
                <c:pt idx="9">
                  <c:v>-14.74428</c:v>
                </c:pt>
                <c:pt idx="10">
                  <c:v>-14.998317999999999</c:v>
                </c:pt>
                <c:pt idx="11">
                  <c:v>-15.114903</c:v>
                </c:pt>
                <c:pt idx="12">
                  <c:v>-15.305641</c:v>
                </c:pt>
                <c:pt idx="13">
                  <c:v>-15.367649999999999</c:v>
                </c:pt>
                <c:pt idx="14">
                  <c:v>-15.553103</c:v>
                </c:pt>
                <c:pt idx="15">
                  <c:v>-15.573916000000001</c:v>
                </c:pt>
                <c:pt idx="16">
                  <c:v>-15.684150000000001</c:v>
                </c:pt>
                <c:pt idx="17">
                  <c:v>-15.821448</c:v>
                </c:pt>
                <c:pt idx="18">
                  <c:v>-16.010874000000001</c:v>
                </c:pt>
                <c:pt idx="19">
                  <c:v>-16.018073999999999</c:v>
                </c:pt>
                <c:pt idx="20">
                  <c:v>-16.085934000000002</c:v>
                </c:pt>
                <c:pt idx="21">
                  <c:v>-16.061207</c:v>
                </c:pt>
                <c:pt idx="22">
                  <c:v>-15.816966000000001</c:v>
                </c:pt>
                <c:pt idx="23">
                  <c:v>-15.726354000000001</c:v>
                </c:pt>
                <c:pt idx="24">
                  <c:v>-15.598477000000001</c:v>
                </c:pt>
                <c:pt idx="25">
                  <c:v>-15.432207999999999</c:v>
                </c:pt>
                <c:pt idx="26">
                  <c:v>-15.372024</c:v>
                </c:pt>
                <c:pt idx="27">
                  <c:v>-15.340116</c:v>
                </c:pt>
                <c:pt idx="28">
                  <c:v>-15.222946</c:v>
                </c:pt>
                <c:pt idx="29">
                  <c:v>-15.054224</c:v>
                </c:pt>
                <c:pt idx="30">
                  <c:v>-14.905138000000001</c:v>
                </c:pt>
                <c:pt idx="31">
                  <c:v>-14.743283</c:v>
                </c:pt>
                <c:pt idx="32">
                  <c:v>-14.589717</c:v>
                </c:pt>
                <c:pt idx="33">
                  <c:v>-14.341303999999999</c:v>
                </c:pt>
                <c:pt idx="34">
                  <c:v>-14.230596999999999</c:v>
                </c:pt>
                <c:pt idx="35">
                  <c:v>-14.167615</c:v>
                </c:pt>
                <c:pt idx="36">
                  <c:v>-14.095579000000001</c:v>
                </c:pt>
                <c:pt idx="37">
                  <c:v>-14.136362</c:v>
                </c:pt>
                <c:pt idx="38">
                  <c:v>-14.406539</c:v>
                </c:pt>
                <c:pt idx="39">
                  <c:v>-14.610438</c:v>
                </c:pt>
                <c:pt idx="40">
                  <c:v>-14.969808</c:v>
                </c:pt>
                <c:pt idx="41">
                  <c:v>-15.245683</c:v>
                </c:pt>
                <c:pt idx="42">
                  <c:v>-15.57122</c:v>
                </c:pt>
                <c:pt idx="43">
                  <c:v>-15.761499000000001</c:v>
                </c:pt>
                <c:pt idx="44">
                  <c:v>-15.962437</c:v>
                </c:pt>
                <c:pt idx="45">
                  <c:v>-16.272877000000001</c:v>
                </c:pt>
                <c:pt idx="46">
                  <c:v>-16.496517000000001</c:v>
                </c:pt>
                <c:pt idx="47">
                  <c:v>-16.510715000000001</c:v>
                </c:pt>
                <c:pt idx="48">
                  <c:v>-16.657620999999999</c:v>
                </c:pt>
                <c:pt idx="49">
                  <c:v>-16.451243999999999</c:v>
                </c:pt>
                <c:pt idx="50">
                  <c:v>-16.035364000000001</c:v>
                </c:pt>
                <c:pt idx="51">
                  <c:v>-15.670991000000001</c:v>
                </c:pt>
                <c:pt idx="52">
                  <c:v>-15.388123999999999</c:v>
                </c:pt>
                <c:pt idx="53">
                  <c:v>-14.900689</c:v>
                </c:pt>
                <c:pt idx="54">
                  <c:v>-14.594859</c:v>
                </c:pt>
                <c:pt idx="55">
                  <c:v>-14.223801</c:v>
                </c:pt>
                <c:pt idx="56">
                  <c:v>-13.973754</c:v>
                </c:pt>
                <c:pt idx="57">
                  <c:v>-13.622128999999999</c:v>
                </c:pt>
                <c:pt idx="58">
                  <c:v>-13.338379</c:v>
                </c:pt>
                <c:pt idx="59">
                  <c:v>-13.180455</c:v>
                </c:pt>
                <c:pt idx="60">
                  <c:v>-12.945354</c:v>
                </c:pt>
                <c:pt idx="61">
                  <c:v>-12.603991000000001</c:v>
                </c:pt>
                <c:pt idx="62">
                  <c:v>-12.340693999999999</c:v>
                </c:pt>
                <c:pt idx="63">
                  <c:v>-12.031399</c:v>
                </c:pt>
                <c:pt idx="64">
                  <c:v>-11.691046</c:v>
                </c:pt>
                <c:pt idx="65">
                  <c:v>-11.438943</c:v>
                </c:pt>
                <c:pt idx="66">
                  <c:v>-11.162796999999999</c:v>
                </c:pt>
                <c:pt idx="67">
                  <c:v>-10.874572000000001</c:v>
                </c:pt>
                <c:pt idx="68">
                  <c:v>-10.572398</c:v>
                </c:pt>
                <c:pt idx="69">
                  <c:v>-10.285069999999999</c:v>
                </c:pt>
                <c:pt idx="70">
                  <c:v>-9.9731760000000005</c:v>
                </c:pt>
                <c:pt idx="71">
                  <c:v>-9.6656542000000005</c:v>
                </c:pt>
                <c:pt idx="72">
                  <c:v>-9.3956117999999993</c:v>
                </c:pt>
                <c:pt idx="73">
                  <c:v>-9.1446284999999996</c:v>
                </c:pt>
                <c:pt idx="74">
                  <c:v>-8.8607645000000002</c:v>
                </c:pt>
                <c:pt idx="75">
                  <c:v>-8.6244277999999994</c:v>
                </c:pt>
                <c:pt idx="76">
                  <c:v>-8.4197597999999996</c:v>
                </c:pt>
                <c:pt idx="77">
                  <c:v>-8.1986942000000003</c:v>
                </c:pt>
                <c:pt idx="78">
                  <c:v>-7.9630283999999998</c:v>
                </c:pt>
                <c:pt idx="79">
                  <c:v>-7.7478122999999997</c:v>
                </c:pt>
                <c:pt idx="80">
                  <c:v>-7.5224390000000003</c:v>
                </c:pt>
                <c:pt idx="81">
                  <c:v>-7.2153707000000002</c:v>
                </c:pt>
                <c:pt idx="82">
                  <c:v>-6.9235258000000002</c:v>
                </c:pt>
                <c:pt idx="83">
                  <c:v>-6.6158428000000002</c:v>
                </c:pt>
                <c:pt idx="84">
                  <c:v>-6.2587295000000003</c:v>
                </c:pt>
                <c:pt idx="85">
                  <c:v>-5.8845134000000003</c:v>
                </c:pt>
                <c:pt idx="86">
                  <c:v>-5.5388998999999997</c:v>
                </c:pt>
                <c:pt idx="87">
                  <c:v>-5.1788167999999999</c:v>
                </c:pt>
                <c:pt idx="88">
                  <c:v>-4.8233556999999996</c:v>
                </c:pt>
                <c:pt idx="89">
                  <c:v>-4.5008407000000004</c:v>
                </c:pt>
                <c:pt idx="90">
                  <c:v>-4.2086538999999998</c:v>
                </c:pt>
                <c:pt idx="91">
                  <c:v>-3.9244704000000001</c:v>
                </c:pt>
                <c:pt idx="92">
                  <c:v>-3.6742716</c:v>
                </c:pt>
                <c:pt idx="93">
                  <c:v>-3.4613268000000001</c:v>
                </c:pt>
                <c:pt idx="94">
                  <c:v>-3.2561122999999998</c:v>
                </c:pt>
                <c:pt idx="95">
                  <c:v>-3.0727038000000002</c:v>
                </c:pt>
                <c:pt idx="96">
                  <c:v>-2.9249928000000001</c:v>
                </c:pt>
                <c:pt idx="97">
                  <c:v>-2.7869739999999998</c:v>
                </c:pt>
                <c:pt idx="98">
                  <c:v>-2.6529864999999999</c:v>
                </c:pt>
                <c:pt idx="99">
                  <c:v>-2.5553574999999999</c:v>
                </c:pt>
                <c:pt idx="100">
                  <c:v>-2.4864442000000002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51-4831-9320-1ED6D22C315C}"/>
            </c:ext>
          </c:extLst>
        </c:ser>
        <c:ser>
          <c:idx val="0"/>
          <c:order val="1"/>
          <c:tx>
            <c:v>4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6.9900000000000004E-2</c:v>
                </c:pt>
                <c:pt idx="2">
                  <c:v>0.1298</c:v>
                </c:pt>
                <c:pt idx="3">
                  <c:v>0.18970000000000001</c:v>
                </c:pt>
                <c:pt idx="4">
                  <c:v>0.24959999999999999</c:v>
                </c:pt>
                <c:pt idx="5">
                  <c:v>0.3095</c:v>
                </c:pt>
                <c:pt idx="6">
                  <c:v>0.36940000000000001</c:v>
                </c:pt>
                <c:pt idx="7">
                  <c:v>0.42930000000000001</c:v>
                </c:pt>
                <c:pt idx="8">
                  <c:v>0.48920000000000002</c:v>
                </c:pt>
                <c:pt idx="9">
                  <c:v>0.54910000000000003</c:v>
                </c:pt>
                <c:pt idx="10">
                  <c:v>0.60899999999999999</c:v>
                </c:pt>
                <c:pt idx="11">
                  <c:v>0.66890000000000005</c:v>
                </c:pt>
                <c:pt idx="12">
                  <c:v>0.7288</c:v>
                </c:pt>
                <c:pt idx="13">
                  <c:v>0.78869999999999996</c:v>
                </c:pt>
                <c:pt idx="14">
                  <c:v>0.84860000000000002</c:v>
                </c:pt>
                <c:pt idx="15">
                  <c:v>0.90849999999999997</c:v>
                </c:pt>
                <c:pt idx="16">
                  <c:v>0.96840000000000004</c:v>
                </c:pt>
                <c:pt idx="17">
                  <c:v>1.0283</c:v>
                </c:pt>
                <c:pt idx="18">
                  <c:v>1.0882000000000001</c:v>
                </c:pt>
                <c:pt idx="19">
                  <c:v>1.1480999999999999</c:v>
                </c:pt>
                <c:pt idx="20">
                  <c:v>1.208</c:v>
                </c:pt>
                <c:pt idx="21">
                  <c:v>1.2679</c:v>
                </c:pt>
                <c:pt idx="22">
                  <c:v>1.3278000000000001</c:v>
                </c:pt>
                <c:pt idx="23">
                  <c:v>1.3876999999999999</c:v>
                </c:pt>
                <c:pt idx="24">
                  <c:v>1.4476</c:v>
                </c:pt>
                <c:pt idx="25">
                  <c:v>1.5075000000000001</c:v>
                </c:pt>
                <c:pt idx="26">
                  <c:v>1.5673999999999999</c:v>
                </c:pt>
                <c:pt idx="27">
                  <c:v>1.6273</c:v>
                </c:pt>
                <c:pt idx="28">
                  <c:v>1.6872</c:v>
                </c:pt>
                <c:pt idx="29">
                  <c:v>1.7471000000000001</c:v>
                </c:pt>
                <c:pt idx="30">
                  <c:v>1.8069999999999999</c:v>
                </c:pt>
                <c:pt idx="31">
                  <c:v>1.8669</c:v>
                </c:pt>
                <c:pt idx="32">
                  <c:v>1.9268000000000001</c:v>
                </c:pt>
                <c:pt idx="33">
                  <c:v>1.9866999999999999</c:v>
                </c:pt>
                <c:pt idx="34">
                  <c:v>2.0466000000000002</c:v>
                </c:pt>
                <c:pt idx="35">
                  <c:v>2.1065</c:v>
                </c:pt>
                <c:pt idx="36">
                  <c:v>2.1663999999999999</c:v>
                </c:pt>
                <c:pt idx="37">
                  <c:v>2.2263000000000002</c:v>
                </c:pt>
                <c:pt idx="38">
                  <c:v>2.2862</c:v>
                </c:pt>
                <c:pt idx="39">
                  <c:v>2.3460999999999999</c:v>
                </c:pt>
                <c:pt idx="40">
                  <c:v>2.4060000000000001</c:v>
                </c:pt>
                <c:pt idx="41">
                  <c:v>2.4659</c:v>
                </c:pt>
                <c:pt idx="42">
                  <c:v>2.5257999999999998</c:v>
                </c:pt>
                <c:pt idx="43">
                  <c:v>2.5857000000000001</c:v>
                </c:pt>
                <c:pt idx="44">
                  <c:v>2.6456</c:v>
                </c:pt>
                <c:pt idx="45">
                  <c:v>2.7054999999999998</c:v>
                </c:pt>
                <c:pt idx="46">
                  <c:v>2.7654000000000001</c:v>
                </c:pt>
                <c:pt idx="47">
                  <c:v>2.8252999999999999</c:v>
                </c:pt>
                <c:pt idx="48">
                  <c:v>2.8852000000000002</c:v>
                </c:pt>
                <c:pt idx="49">
                  <c:v>2.9451000000000001</c:v>
                </c:pt>
                <c:pt idx="50">
                  <c:v>3.0049999999999999</c:v>
                </c:pt>
                <c:pt idx="51">
                  <c:v>3.0649000000000002</c:v>
                </c:pt>
                <c:pt idx="52">
                  <c:v>3.1248</c:v>
                </c:pt>
                <c:pt idx="53">
                  <c:v>3.1846999999999999</c:v>
                </c:pt>
                <c:pt idx="54">
                  <c:v>3.2446000000000002</c:v>
                </c:pt>
                <c:pt idx="55">
                  <c:v>3.3045</c:v>
                </c:pt>
                <c:pt idx="56">
                  <c:v>3.3643999999999998</c:v>
                </c:pt>
                <c:pt idx="57">
                  <c:v>3.4243000000000001</c:v>
                </c:pt>
                <c:pt idx="58">
                  <c:v>3.4842</c:v>
                </c:pt>
                <c:pt idx="59">
                  <c:v>3.5440999999999998</c:v>
                </c:pt>
                <c:pt idx="60">
                  <c:v>3.6040000000000001</c:v>
                </c:pt>
                <c:pt idx="61">
                  <c:v>3.6638999999999999</c:v>
                </c:pt>
                <c:pt idx="62">
                  <c:v>3.7238000000000002</c:v>
                </c:pt>
                <c:pt idx="63">
                  <c:v>3.7837000000000001</c:v>
                </c:pt>
                <c:pt idx="64">
                  <c:v>3.8435999999999999</c:v>
                </c:pt>
                <c:pt idx="65">
                  <c:v>3.9035000000000002</c:v>
                </c:pt>
                <c:pt idx="66">
                  <c:v>3.9634</c:v>
                </c:pt>
                <c:pt idx="67">
                  <c:v>4.0232999999999999</c:v>
                </c:pt>
                <c:pt idx="68">
                  <c:v>4.0831999999999997</c:v>
                </c:pt>
                <c:pt idx="69">
                  <c:v>4.1430999999999996</c:v>
                </c:pt>
                <c:pt idx="70">
                  <c:v>4.2030000000000003</c:v>
                </c:pt>
                <c:pt idx="71">
                  <c:v>4.2629000000000001</c:v>
                </c:pt>
                <c:pt idx="72">
                  <c:v>4.3228</c:v>
                </c:pt>
                <c:pt idx="73">
                  <c:v>4.3826999999999998</c:v>
                </c:pt>
                <c:pt idx="74">
                  <c:v>4.4425999999999997</c:v>
                </c:pt>
                <c:pt idx="75">
                  <c:v>4.5025000000000004</c:v>
                </c:pt>
                <c:pt idx="76">
                  <c:v>4.5624000000000002</c:v>
                </c:pt>
                <c:pt idx="77">
                  <c:v>4.6223000000000001</c:v>
                </c:pt>
                <c:pt idx="78">
                  <c:v>4.6821999999999999</c:v>
                </c:pt>
                <c:pt idx="79">
                  <c:v>4.7420999999999998</c:v>
                </c:pt>
                <c:pt idx="80">
                  <c:v>4.8019999999999996</c:v>
                </c:pt>
                <c:pt idx="81">
                  <c:v>4.8619000000000003</c:v>
                </c:pt>
                <c:pt idx="82">
                  <c:v>4.9218000000000002</c:v>
                </c:pt>
                <c:pt idx="83">
                  <c:v>4.9817</c:v>
                </c:pt>
                <c:pt idx="84">
                  <c:v>5.0415999999999999</c:v>
                </c:pt>
                <c:pt idx="85">
                  <c:v>5.1014999999999997</c:v>
                </c:pt>
                <c:pt idx="86">
                  <c:v>5.1614000000000004</c:v>
                </c:pt>
                <c:pt idx="87">
                  <c:v>5.2213000000000003</c:v>
                </c:pt>
                <c:pt idx="88">
                  <c:v>5.2812000000000001</c:v>
                </c:pt>
                <c:pt idx="89">
                  <c:v>5.3411</c:v>
                </c:pt>
                <c:pt idx="90">
                  <c:v>5.4009999999999998</c:v>
                </c:pt>
                <c:pt idx="91">
                  <c:v>5.4608999999999996</c:v>
                </c:pt>
                <c:pt idx="92">
                  <c:v>5.5208000000000004</c:v>
                </c:pt>
                <c:pt idx="93">
                  <c:v>5.5807000000000002</c:v>
                </c:pt>
                <c:pt idx="94">
                  <c:v>5.6406000000000001</c:v>
                </c:pt>
                <c:pt idx="95">
                  <c:v>5.7004999999999999</c:v>
                </c:pt>
                <c:pt idx="96">
                  <c:v>5.7603999999999997</c:v>
                </c:pt>
                <c:pt idx="97">
                  <c:v>5.8202999999999996</c:v>
                </c:pt>
                <c:pt idx="98">
                  <c:v>5.8802000000000003</c:v>
                </c:pt>
                <c:pt idx="99">
                  <c:v>5.9401000000000002</c:v>
                </c:pt>
                <c:pt idx="100">
                  <c:v>6</c:v>
                </c:pt>
              </c:numCache>
            </c:numRef>
          </c:xVal>
          <c:yVal>
            <c:numRef>
              <c:f>'IF Response'!$P$3:$P$103</c:f>
              <c:numCache>
                <c:formatCode>General</c:formatCode>
                <c:ptCount val="101"/>
                <c:pt idx="0">
                  <c:v>-12.942356999999999</c:v>
                </c:pt>
                <c:pt idx="1">
                  <c:v>-13.117328000000001</c:v>
                </c:pt>
                <c:pt idx="2">
                  <c:v>-13.422414</c:v>
                </c:pt>
                <c:pt idx="3">
                  <c:v>-13.646431</c:v>
                </c:pt>
                <c:pt idx="4">
                  <c:v>-14.161745</c:v>
                </c:pt>
                <c:pt idx="5">
                  <c:v>-14.498398</c:v>
                </c:pt>
                <c:pt idx="6">
                  <c:v>-14.866645999999999</c:v>
                </c:pt>
                <c:pt idx="7">
                  <c:v>-15.098286</c:v>
                </c:pt>
                <c:pt idx="8">
                  <c:v>-15.601504</c:v>
                </c:pt>
                <c:pt idx="9">
                  <c:v>-15.959147</c:v>
                </c:pt>
                <c:pt idx="10">
                  <c:v>-16.352920999999998</c:v>
                </c:pt>
                <c:pt idx="11">
                  <c:v>-16.71649</c:v>
                </c:pt>
                <c:pt idx="12">
                  <c:v>-17.343036999999999</c:v>
                </c:pt>
                <c:pt idx="13">
                  <c:v>-17.956263</c:v>
                </c:pt>
                <c:pt idx="14">
                  <c:v>-18.342752000000001</c:v>
                </c:pt>
                <c:pt idx="15">
                  <c:v>-19.077238000000001</c:v>
                </c:pt>
                <c:pt idx="16">
                  <c:v>-19.616828999999999</c:v>
                </c:pt>
                <c:pt idx="17">
                  <c:v>-20.002998000000002</c:v>
                </c:pt>
                <c:pt idx="18">
                  <c:v>-20.384027</c:v>
                </c:pt>
                <c:pt idx="19">
                  <c:v>-20.742228000000001</c:v>
                </c:pt>
                <c:pt idx="20">
                  <c:v>-20.937466000000001</c:v>
                </c:pt>
                <c:pt idx="21">
                  <c:v>-21.206441999999999</c:v>
                </c:pt>
                <c:pt idx="22">
                  <c:v>-21.534552000000001</c:v>
                </c:pt>
                <c:pt idx="23">
                  <c:v>-21.488911000000002</c:v>
                </c:pt>
                <c:pt idx="24">
                  <c:v>-21.507572</c:v>
                </c:pt>
                <c:pt idx="25">
                  <c:v>-21.320463</c:v>
                </c:pt>
                <c:pt idx="26">
                  <c:v>-20.908628</c:v>
                </c:pt>
                <c:pt idx="27">
                  <c:v>-20.265080999999999</c:v>
                </c:pt>
                <c:pt idx="28">
                  <c:v>-19.686986999999998</c:v>
                </c:pt>
                <c:pt idx="29">
                  <c:v>-19.161473999999998</c:v>
                </c:pt>
                <c:pt idx="30">
                  <c:v>-18.647562000000001</c:v>
                </c:pt>
                <c:pt idx="31">
                  <c:v>-18.346368999999999</c:v>
                </c:pt>
                <c:pt idx="32">
                  <c:v>-18.196235999999999</c:v>
                </c:pt>
                <c:pt idx="33">
                  <c:v>-18.308716</c:v>
                </c:pt>
                <c:pt idx="34">
                  <c:v>-18.383438000000002</c:v>
                </c:pt>
                <c:pt idx="35">
                  <c:v>-18.581462999999999</c:v>
                </c:pt>
                <c:pt idx="36">
                  <c:v>-18.864038000000001</c:v>
                </c:pt>
                <c:pt idx="37">
                  <c:v>-19.057863000000001</c:v>
                </c:pt>
                <c:pt idx="38">
                  <c:v>-19.119285999999999</c:v>
                </c:pt>
                <c:pt idx="39">
                  <c:v>-19.244054999999999</c:v>
                </c:pt>
                <c:pt idx="40">
                  <c:v>-19.126776</c:v>
                </c:pt>
                <c:pt idx="41">
                  <c:v>-19.036594000000001</c:v>
                </c:pt>
                <c:pt idx="42">
                  <c:v>-18.845329</c:v>
                </c:pt>
                <c:pt idx="43">
                  <c:v>-18.576885000000001</c:v>
                </c:pt>
                <c:pt idx="44">
                  <c:v>-18.213712999999998</c:v>
                </c:pt>
                <c:pt idx="45">
                  <c:v>-17.890111999999998</c:v>
                </c:pt>
                <c:pt idx="46">
                  <c:v>-17.455044000000001</c:v>
                </c:pt>
                <c:pt idx="47">
                  <c:v>-17.159761</c:v>
                </c:pt>
                <c:pt idx="48">
                  <c:v>-16.722794</c:v>
                </c:pt>
                <c:pt idx="49">
                  <c:v>-16.431581000000001</c:v>
                </c:pt>
                <c:pt idx="50">
                  <c:v>-16.073882999999999</c:v>
                </c:pt>
                <c:pt idx="51">
                  <c:v>-15.753886</c:v>
                </c:pt>
                <c:pt idx="52">
                  <c:v>-15.286167000000001</c:v>
                </c:pt>
                <c:pt idx="53">
                  <c:v>-15.024502999999999</c:v>
                </c:pt>
                <c:pt idx="54">
                  <c:v>-14.594908</c:v>
                </c:pt>
                <c:pt idx="55">
                  <c:v>-14.231450000000001</c:v>
                </c:pt>
                <c:pt idx="56">
                  <c:v>-13.827131</c:v>
                </c:pt>
                <c:pt idx="57">
                  <c:v>-13.493297999999999</c:v>
                </c:pt>
                <c:pt idx="58">
                  <c:v>-13.091516</c:v>
                </c:pt>
                <c:pt idx="59">
                  <c:v>-12.740565999999999</c:v>
                </c:pt>
                <c:pt idx="60">
                  <c:v>-12.347148000000001</c:v>
                </c:pt>
                <c:pt idx="61">
                  <c:v>-11.978335</c:v>
                </c:pt>
                <c:pt idx="62">
                  <c:v>-11.567202999999999</c:v>
                </c:pt>
                <c:pt idx="63">
                  <c:v>-11.14465</c:v>
                </c:pt>
                <c:pt idx="64">
                  <c:v>-10.721439</c:v>
                </c:pt>
                <c:pt idx="65">
                  <c:v>-10.304294000000001</c:v>
                </c:pt>
                <c:pt idx="66">
                  <c:v>-9.8891211000000006</c:v>
                </c:pt>
                <c:pt idx="67">
                  <c:v>-9.4780148999999998</c:v>
                </c:pt>
                <c:pt idx="68">
                  <c:v>-9.0791988000000003</c:v>
                </c:pt>
                <c:pt idx="69">
                  <c:v>-8.6929044999999991</c:v>
                </c:pt>
                <c:pt idx="70">
                  <c:v>-8.3399772999999993</c:v>
                </c:pt>
                <c:pt idx="71">
                  <c:v>-7.9496665000000002</c:v>
                </c:pt>
                <c:pt idx="72">
                  <c:v>-7.6036267000000004</c:v>
                </c:pt>
                <c:pt idx="73">
                  <c:v>-7.2518158000000001</c:v>
                </c:pt>
                <c:pt idx="74">
                  <c:v>-6.9189395999999999</c:v>
                </c:pt>
                <c:pt idx="75">
                  <c:v>-6.5868263000000002</c:v>
                </c:pt>
                <c:pt idx="76">
                  <c:v>-6.3169431999999999</c:v>
                </c:pt>
                <c:pt idx="77">
                  <c:v>-6.0456513999999997</c:v>
                </c:pt>
                <c:pt idx="78">
                  <c:v>-5.8354998</c:v>
                </c:pt>
                <c:pt idx="79">
                  <c:v>-5.6427158999999998</c:v>
                </c:pt>
                <c:pt idx="80">
                  <c:v>-5.4815716999999999</c:v>
                </c:pt>
                <c:pt idx="81">
                  <c:v>-5.3276782000000003</c:v>
                </c:pt>
                <c:pt idx="82">
                  <c:v>-5.2025227999999997</c:v>
                </c:pt>
                <c:pt idx="83">
                  <c:v>-5.0710864000000004</c:v>
                </c:pt>
                <c:pt idx="84">
                  <c:v>-4.9335851999999996</c:v>
                </c:pt>
                <c:pt idx="85">
                  <c:v>-4.8017449000000001</c:v>
                </c:pt>
                <c:pt idx="86">
                  <c:v>-4.6597628999999996</c:v>
                </c:pt>
                <c:pt idx="87">
                  <c:v>-4.4879097999999997</c:v>
                </c:pt>
                <c:pt idx="88">
                  <c:v>-4.3126186999999998</c:v>
                </c:pt>
                <c:pt idx="89">
                  <c:v>-4.1397300000000001</c:v>
                </c:pt>
                <c:pt idx="90">
                  <c:v>-3.9454175999999999</c:v>
                </c:pt>
                <c:pt idx="91">
                  <c:v>-3.7468395000000001</c:v>
                </c:pt>
                <c:pt idx="92">
                  <c:v>-3.5633165999999998</c:v>
                </c:pt>
                <c:pt idx="93">
                  <c:v>-3.3904855</c:v>
                </c:pt>
                <c:pt idx="94">
                  <c:v>-3.2061595999999999</c:v>
                </c:pt>
                <c:pt idx="95">
                  <c:v>-3.040632</c:v>
                </c:pt>
                <c:pt idx="96">
                  <c:v>-2.9029414999999998</c:v>
                </c:pt>
                <c:pt idx="97">
                  <c:v>-2.7651056999999999</c:v>
                </c:pt>
                <c:pt idx="98">
                  <c:v>-2.6321967000000002</c:v>
                </c:pt>
                <c:pt idx="99">
                  <c:v>-2.5377163999999999</c:v>
                </c:pt>
                <c:pt idx="100">
                  <c:v>-2.4683272999999999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51-4831-9320-1ED6D22C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18432"/>
        <c:axId val="114420352"/>
      </c:scatterChart>
      <c:valAx>
        <c:axId val="114418432"/>
        <c:scaling>
          <c:orientation val="minMax"/>
          <c:max val="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420352"/>
        <c:crosses val="autoZero"/>
        <c:crossBetween val="midCat"/>
        <c:majorUnit val="1"/>
      </c:valAx>
      <c:valAx>
        <c:axId val="114420352"/>
        <c:scaling>
          <c:orientation val="minMax"/>
          <c:max val="0"/>
          <c:min val="-4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418432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3368234130208804"/>
          <c:y val="0.69686548535507686"/>
          <c:w val="0.51344987777994733"/>
          <c:h val="0.1024879003931502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175372</xdr:colOff>
      <xdr:row>1</xdr:row>
      <xdr:rowOff>180975</xdr:rowOff>
    </xdr:from>
    <xdr:to>
      <xdr:col>5</xdr:col>
      <xdr:colOff>711753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211789</xdr:colOff>
      <xdr:row>33</xdr:row>
      <xdr:rowOff>161925</xdr:rowOff>
    </xdr:from>
    <xdr:to>
      <xdr:col>6</xdr:col>
      <xdr:colOff>8021</xdr:colOff>
      <xdr:row>48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600075</xdr:colOff>
      <xdr:row>2</xdr:row>
      <xdr:rowOff>38100</xdr:rowOff>
    </xdr:from>
    <xdr:to>
      <xdr:col>21</xdr:col>
      <xdr:colOff>4101</xdr:colOff>
      <xdr:row>16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200025</xdr:colOff>
      <xdr:row>81</xdr:row>
      <xdr:rowOff>0</xdr:rowOff>
    </xdr:from>
    <xdr:to>
      <xdr:col>5</xdr:col>
      <xdr:colOff>726881</xdr:colOff>
      <xdr:row>81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571500</xdr:colOff>
      <xdr:row>81</xdr:row>
      <xdr:rowOff>0</xdr:rowOff>
    </xdr:from>
    <xdr:to>
      <xdr:col>13</xdr:col>
      <xdr:colOff>31556</xdr:colOff>
      <xdr:row>81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188819</xdr:colOff>
      <xdr:row>148</xdr:row>
      <xdr:rowOff>81243</xdr:rowOff>
    </xdr:from>
    <xdr:to>
      <xdr:col>5</xdr:col>
      <xdr:colOff>724639</xdr:colOff>
      <xdr:row>162</xdr:row>
      <xdr:rowOff>157443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175372</xdr:colOff>
      <xdr:row>65</xdr:row>
      <xdr:rowOff>171450</xdr:rowOff>
    </xdr:from>
    <xdr:to>
      <xdr:col>5</xdr:col>
      <xdr:colOff>711753</xdr:colOff>
      <xdr:row>80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558</xdr:colOff>
      <xdr:row>66</xdr:row>
      <xdr:rowOff>0</xdr:rowOff>
    </xdr:from>
    <xdr:to>
      <xdr:col>13</xdr:col>
      <xdr:colOff>65732</xdr:colOff>
      <xdr:row>80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152400</xdr:colOff>
      <xdr:row>49</xdr:row>
      <xdr:rowOff>160999</xdr:rowOff>
    </xdr:from>
    <xdr:to>
      <xdr:col>5</xdr:col>
      <xdr:colOff>688220</xdr:colOff>
      <xdr:row>64</xdr:row>
      <xdr:rowOff>80317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585107</xdr:colOff>
      <xdr:row>17</xdr:row>
      <xdr:rowOff>137432</xdr:rowOff>
    </xdr:from>
    <xdr:to>
      <xdr:col>20</xdr:col>
      <xdr:colOff>594251</xdr:colOff>
      <xdr:row>32</xdr:row>
      <xdr:rowOff>23132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505946</xdr:colOff>
      <xdr:row>148</xdr:row>
      <xdr:rowOff>76200</xdr:rowOff>
    </xdr:from>
    <xdr:to>
      <xdr:col>12</xdr:col>
      <xdr:colOff>593531</xdr:colOff>
      <xdr:row>162</xdr:row>
      <xdr:rowOff>152400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190500</xdr:colOff>
      <xdr:row>17</xdr:row>
      <xdr:rowOff>95250</xdr:rowOff>
    </xdr:from>
    <xdr:to>
      <xdr:col>5</xdr:col>
      <xdr:colOff>726881</xdr:colOff>
      <xdr:row>31</xdr:row>
      <xdr:rowOff>171450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152400</xdr:colOff>
      <xdr:row>98</xdr:row>
      <xdr:rowOff>171450</xdr:rowOff>
    </xdr:from>
    <xdr:to>
      <xdr:col>5</xdr:col>
      <xdr:colOff>688781</xdr:colOff>
      <xdr:row>113</xdr:row>
      <xdr:rowOff>57150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552450</xdr:colOff>
      <xdr:row>99</xdr:row>
      <xdr:rowOff>0</xdr:rowOff>
    </xdr:from>
    <xdr:to>
      <xdr:col>13</xdr:col>
      <xdr:colOff>34918</xdr:colOff>
      <xdr:row>113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9525</xdr:colOff>
      <xdr:row>17</xdr:row>
      <xdr:rowOff>95249</xdr:rowOff>
    </xdr:from>
    <xdr:to>
      <xdr:col>13</xdr:col>
      <xdr:colOff>74699</xdr:colOff>
      <xdr:row>31</xdr:row>
      <xdr:rowOff>171449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561975</xdr:colOff>
      <xdr:row>34</xdr:row>
      <xdr:rowOff>0</xdr:rowOff>
    </xdr:from>
    <xdr:to>
      <xdr:col>13</xdr:col>
      <xdr:colOff>44443</xdr:colOff>
      <xdr:row>48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582705</xdr:colOff>
      <xdr:row>49</xdr:row>
      <xdr:rowOff>190499</xdr:rowOff>
    </xdr:from>
    <xdr:to>
      <xdr:col>13</xdr:col>
      <xdr:colOff>65173</xdr:colOff>
      <xdr:row>64</xdr:row>
      <xdr:rowOff>109817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605117</xdr:colOff>
      <xdr:row>99</xdr:row>
      <xdr:rowOff>0</xdr:rowOff>
    </xdr:from>
    <xdr:to>
      <xdr:col>21</xdr:col>
      <xdr:colOff>9143</xdr:colOff>
      <xdr:row>113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209550</xdr:colOff>
      <xdr:row>131</xdr:row>
      <xdr:rowOff>161925</xdr:rowOff>
    </xdr:from>
    <xdr:to>
      <xdr:col>5</xdr:col>
      <xdr:colOff>738654</xdr:colOff>
      <xdr:row>146</xdr:row>
      <xdr:rowOff>47625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561975</xdr:colOff>
      <xdr:row>131</xdr:row>
      <xdr:rowOff>152400</xdr:rowOff>
    </xdr:from>
    <xdr:to>
      <xdr:col>13</xdr:col>
      <xdr:colOff>24279</xdr:colOff>
      <xdr:row>146</xdr:row>
      <xdr:rowOff>38100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209550</xdr:colOff>
      <xdr:row>115</xdr:row>
      <xdr:rowOff>161925</xdr:rowOff>
    </xdr:from>
    <xdr:to>
      <xdr:col>5</xdr:col>
      <xdr:colOff>738654</xdr:colOff>
      <xdr:row>130</xdr:row>
      <xdr:rowOff>47625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561975</xdr:colOff>
      <xdr:row>115</xdr:row>
      <xdr:rowOff>152400</xdr:rowOff>
    </xdr:from>
    <xdr:to>
      <xdr:col>13</xdr:col>
      <xdr:colOff>24279</xdr:colOff>
      <xdr:row>130</xdr:row>
      <xdr:rowOff>38100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209550</xdr:colOff>
      <xdr:row>131</xdr:row>
      <xdr:rowOff>161925</xdr:rowOff>
    </xdr:from>
    <xdr:to>
      <xdr:col>6</xdr:col>
      <xdr:colOff>5782</xdr:colOff>
      <xdr:row>146</xdr:row>
      <xdr:rowOff>47625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561975</xdr:colOff>
      <xdr:row>131</xdr:row>
      <xdr:rowOff>152400</xdr:rowOff>
    </xdr:from>
    <xdr:to>
      <xdr:col>13</xdr:col>
      <xdr:colOff>44443</xdr:colOff>
      <xdr:row>146</xdr:row>
      <xdr:rowOff>38100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209550</xdr:colOff>
      <xdr:row>115</xdr:row>
      <xdr:rowOff>161925</xdr:rowOff>
    </xdr:from>
    <xdr:to>
      <xdr:col>6</xdr:col>
      <xdr:colOff>5782</xdr:colOff>
      <xdr:row>130</xdr:row>
      <xdr:rowOff>47625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561975</xdr:colOff>
      <xdr:row>115</xdr:row>
      <xdr:rowOff>152400</xdr:rowOff>
    </xdr:from>
    <xdr:to>
      <xdr:col>13</xdr:col>
      <xdr:colOff>44443</xdr:colOff>
      <xdr:row>130</xdr:row>
      <xdr:rowOff>38100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22</xdr:col>
      <xdr:colOff>0</xdr:colOff>
      <xdr:row>1</xdr:row>
      <xdr:rowOff>122462</xdr:rowOff>
    </xdr:from>
    <xdr:to>
      <xdr:col>29</xdr:col>
      <xdr:colOff>345321</xdr:colOff>
      <xdr:row>16</xdr:row>
      <xdr:rowOff>8162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31</xdr:col>
      <xdr:colOff>9524</xdr:colOff>
      <xdr:row>1</xdr:row>
      <xdr:rowOff>28575</xdr:rowOff>
    </xdr:from>
    <xdr:to>
      <xdr:col>38</xdr:col>
      <xdr:colOff>354844</xdr:colOff>
      <xdr:row>15</xdr:row>
      <xdr:rowOff>104775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22</xdr:col>
      <xdr:colOff>0</xdr:colOff>
      <xdr:row>17</xdr:row>
      <xdr:rowOff>85725</xdr:rowOff>
    </xdr:from>
    <xdr:to>
      <xdr:col>29</xdr:col>
      <xdr:colOff>345321</xdr:colOff>
      <xdr:row>31</xdr:row>
      <xdr:rowOff>161925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30</xdr:col>
      <xdr:colOff>567016</xdr:colOff>
      <xdr:row>17</xdr:row>
      <xdr:rowOff>57150</xdr:rowOff>
    </xdr:from>
    <xdr:to>
      <xdr:col>38</xdr:col>
      <xdr:colOff>307219</xdr:colOff>
      <xdr:row>31</xdr:row>
      <xdr:rowOff>133350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204508</xdr:colOff>
      <xdr:row>82</xdr:row>
      <xdr:rowOff>38100</xdr:rowOff>
    </xdr:from>
    <xdr:to>
      <xdr:col>6</xdr:col>
      <xdr:colOff>740</xdr:colOff>
      <xdr:row>96</xdr:row>
      <xdr:rowOff>114300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547688</xdr:colOff>
      <xdr:row>82</xdr:row>
      <xdr:rowOff>8404</xdr:rowOff>
    </xdr:from>
    <xdr:to>
      <xdr:col>13</xdr:col>
      <xdr:colOff>30156</xdr:colOff>
      <xdr:row>96</xdr:row>
      <xdr:rowOff>84604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13</xdr:col>
      <xdr:colOff>586119</xdr:colOff>
      <xdr:row>81</xdr:row>
      <xdr:rowOff>174891</xdr:rowOff>
    </xdr:from>
    <xdr:to>
      <xdr:col>20</xdr:col>
      <xdr:colOff>595263</xdr:colOff>
      <xdr:row>96</xdr:row>
      <xdr:rowOff>60591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21</xdr:col>
      <xdr:colOff>393446</xdr:colOff>
      <xdr:row>82</xdr:row>
      <xdr:rowOff>7845</xdr:rowOff>
    </xdr:from>
    <xdr:to>
      <xdr:col>29</xdr:col>
      <xdr:colOff>133649</xdr:colOff>
      <xdr:row>96</xdr:row>
      <xdr:rowOff>84045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 3 RL" connectionId="13" xr16:uid="{00000000-0016-0000-0000-00000B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3_1" connectionId="17" xr16:uid="{00000000-0016-0000-0000-000005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3_2" connectionId="1" xr16:uid="{00000000-0016-0000-0000-000008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3" connectionId="2" xr16:uid="{00000000-0016-0000-0000-00000A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3_2" connectionId="7" xr16:uid="{00000000-0016-0000-0000-000006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mon RL" connectionId="4" xr16:uid="{00000000-0016-0000-0000-00000E00000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4_2" connectionId="9" xr16:uid="{00000000-0016-0000-0000-00000D000000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T3H-0113_ConversionLoss_and_Isolation_A_+20dBm" connectionId="11" xr16:uid="{00000000-0016-0000-0200-00000F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T3H-0113_ConversionLoss_and_Isolation_B" connectionId="12" xr16:uid="{00000000-0016-0000-0200-00001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4" connectionId="3" xr16:uid="{00000000-0016-0000-0000-000004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4" connectionId="10" xr16:uid="{00000000-0016-0000-0000-000001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4" connectionId="18" xr16:uid="{00000000-0016-0000-0000-000007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 4 RL" connectionId="14" xr16:uid="{00000000-0016-0000-0000-000002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3" connectionId="8" xr16:uid="{00000000-0016-0000-0000-000009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3_2" connectionId="16" xr16:uid="{00000000-0016-0000-0000-000000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_1-4_2" connectionId="5" xr16:uid="{00000000-0016-0000-0000-00000C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_1-4" connectionId="6" xr16:uid="{00000000-0016-0000-0000-000003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13" Type="http://schemas.openxmlformats.org/officeDocument/2006/relationships/queryTable" Target="../queryTables/queryTable11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" Type="http://schemas.openxmlformats.org/officeDocument/2006/relationships/drawing" Target="../drawings/drawing1.xml"/><Relationship Id="rId16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10" Type="http://schemas.openxmlformats.org/officeDocument/2006/relationships/queryTable" Target="../queryTables/queryTable8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.xml"/><Relationship Id="rId2" Type="http://schemas.openxmlformats.org/officeDocument/2006/relationships/queryTable" Target="../queryTables/queryTable1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803"/>
  <sheetViews>
    <sheetView topLeftCell="I153" zoomScaleNormal="100" workbookViewId="0">
      <selection activeCell="N148" sqref="N148"/>
    </sheetView>
  </sheetViews>
  <sheetFormatPr defaultRowHeight="15" x14ac:dyDescent="0.25"/>
  <cols>
    <col min="1" max="1" width="14.42578125" style="1" bestFit="1" customWidth="1"/>
    <col min="2" max="2" width="14.42578125" style="1" customWidth="1"/>
    <col min="3" max="3" width="9.28515625" style="1" bestFit="1" customWidth="1"/>
    <col min="4" max="4" width="11.42578125" style="1" bestFit="1" customWidth="1"/>
    <col min="5" max="6" width="11.140625" style="1" bestFit="1" customWidth="1"/>
    <col min="7" max="7" width="8.7109375" style="1" customWidth="1"/>
    <col min="8" max="8" width="12.5703125" style="1" bestFit="1" customWidth="1"/>
    <col min="9" max="10" width="13.85546875" style="1" bestFit="1" customWidth="1"/>
    <col min="11" max="12" width="9.28515625" style="2" bestFit="1" customWidth="1"/>
    <col min="13" max="14" width="9.140625" style="1"/>
    <col min="15" max="15" width="9.28515625" style="1" customWidth="1"/>
    <col min="16" max="16" width="9" style="1" bestFit="1" customWidth="1"/>
    <col min="17" max="17" width="8.28515625" style="1" bestFit="1" customWidth="1"/>
    <col min="18" max="18" width="9.28515625" style="1" bestFit="1" customWidth="1"/>
    <col min="19" max="19" width="14.42578125" style="1" customWidth="1"/>
    <col min="20" max="20" width="9.28515625" style="1" bestFit="1" customWidth="1"/>
    <col min="21" max="16384" width="9.140625" style="1"/>
  </cols>
  <sheetData>
    <row r="1" s="4" customFormat="1" x14ac:dyDescent="0.25"/>
    <row r="2" s="4" customFormat="1" x14ac:dyDescent="0.25"/>
    <row r="3" s="4" customFormat="1" x14ac:dyDescent="0.25"/>
    <row r="4" s="4" customFormat="1" x14ac:dyDescent="0.25"/>
    <row r="5" s="4" customFormat="1" x14ac:dyDescent="0.25"/>
    <row r="6" s="4" customFormat="1" x14ac:dyDescent="0.25"/>
    <row r="7" s="4" customFormat="1" x14ac:dyDescent="0.25"/>
    <row r="8" s="4" customFormat="1" x14ac:dyDescent="0.25"/>
    <row r="9" s="4" customFormat="1" x14ac:dyDescent="0.25"/>
    <row r="10" s="4" customFormat="1" x14ac:dyDescent="0.25"/>
    <row r="11" s="4" customFormat="1" x14ac:dyDescent="0.25"/>
    <row r="12" s="4" customFormat="1" x14ac:dyDescent="0.25"/>
    <row r="13" s="4" customFormat="1" x14ac:dyDescent="0.25"/>
    <row r="14" s="4" customFormat="1" x14ac:dyDescent="0.25"/>
    <row r="15" s="4" customFormat="1" x14ac:dyDescent="0.25"/>
    <row r="16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pans="15:19" s="4" customFormat="1" x14ac:dyDescent="0.25"/>
    <row r="34" spans="15:19" s="4" customFormat="1" x14ac:dyDescent="0.25"/>
    <row r="35" spans="15:19" s="4" customFormat="1" x14ac:dyDescent="0.25"/>
    <row r="36" spans="15:19" s="4" customFormat="1" x14ac:dyDescent="0.25"/>
    <row r="37" spans="15:19" s="4" customFormat="1" x14ac:dyDescent="0.25"/>
    <row r="38" spans="15:19" s="4" customFormat="1" x14ac:dyDescent="0.25">
      <c r="O38" s="23"/>
      <c r="P38" s="24"/>
      <c r="Q38" s="21"/>
      <c r="R38" s="21"/>
      <c r="S38" s="21"/>
    </row>
    <row r="39" spans="15:19" s="4" customFormat="1" x14ac:dyDescent="0.25"/>
    <row r="40" spans="15:19" s="4" customFormat="1" x14ac:dyDescent="0.25"/>
    <row r="41" spans="15:19" s="4" customFormat="1" x14ac:dyDescent="0.25"/>
    <row r="42" spans="15:19" s="4" customFormat="1" x14ac:dyDescent="0.25"/>
    <row r="43" spans="15:19" s="4" customFormat="1" x14ac:dyDescent="0.25"/>
    <row r="44" spans="15:19" s="4" customFormat="1" x14ac:dyDescent="0.25"/>
    <row r="45" spans="15:19" s="4" customFormat="1" x14ac:dyDescent="0.25"/>
    <row r="46" spans="15:19" s="4" customFormat="1" x14ac:dyDescent="0.25"/>
    <row r="47" spans="15:19" s="4" customFormat="1" x14ac:dyDescent="0.25"/>
    <row r="48" spans="15:19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ht="12" customHeigh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pans="15:15" s="4" customFormat="1" x14ac:dyDescent="0.25"/>
    <row r="82" spans="15:15" s="4" customFormat="1" x14ac:dyDescent="0.25"/>
    <row r="83" spans="15:15" s="4" customFormat="1" x14ac:dyDescent="0.25"/>
    <row r="84" spans="15:15" s="4" customFormat="1" x14ac:dyDescent="0.25"/>
    <row r="85" spans="15:15" s="4" customFormat="1" x14ac:dyDescent="0.25"/>
    <row r="86" spans="15:15" s="4" customFormat="1" x14ac:dyDescent="0.25"/>
    <row r="87" spans="15:15" s="4" customFormat="1" x14ac:dyDescent="0.25"/>
    <row r="88" spans="15:15" s="4" customFormat="1" x14ac:dyDescent="0.25"/>
    <row r="89" spans="15:15" s="4" customFormat="1" x14ac:dyDescent="0.25"/>
    <row r="90" spans="15:15" s="4" customFormat="1" x14ac:dyDescent="0.25">
      <c r="O90" s="33"/>
    </row>
    <row r="91" spans="15:15" s="4" customFormat="1" x14ac:dyDescent="0.25"/>
    <row r="92" spans="15:15" s="4" customFormat="1" x14ac:dyDescent="0.25"/>
    <row r="93" spans="15:15" s="4" customFormat="1" x14ac:dyDescent="0.25"/>
    <row r="94" spans="15:15" s="4" customFormat="1" x14ac:dyDescent="0.25"/>
    <row r="95" spans="15:15" s="4" customFormat="1" x14ac:dyDescent="0.25"/>
    <row r="96" spans="15:15" s="4" customFormat="1" x14ac:dyDescent="0.25"/>
    <row r="97" spans="10:10" s="4" customFormat="1" x14ac:dyDescent="0.25"/>
    <row r="98" spans="10:10" s="4" customFormat="1" x14ac:dyDescent="0.25">
      <c r="J98" s="34"/>
    </row>
    <row r="99" spans="10:10" s="4" customFormat="1" x14ac:dyDescent="0.25"/>
    <row r="100" spans="10:10" s="4" customFormat="1" x14ac:dyDescent="0.25"/>
    <row r="101" spans="10:10" s="4" customFormat="1" x14ac:dyDescent="0.25"/>
    <row r="102" spans="10:10" s="4" customFormat="1" x14ac:dyDescent="0.25"/>
    <row r="103" spans="10:10" s="4" customFormat="1" x14ac:dyDescent="0.25"/>
    <row r="104" spans="10:10" s="4" customFormat="1" x14ac:dyDescent="0.25"/>
    <row r="105" spans="10:10" s="4" customFormat="1" x14ac:dyDescent="0.25"/>
    <row r="106" spans="10:10" s="4" customFormat="1" x14ac:dyDescent="0.25"/>
    <row r="107" spans="10:10" s="4" customFormat="1" x14ac:dyDescent="0.25"/>
    <row r="108" spans="10:10" s="4" customFormat="1" x14ac:dyDescent="0.25"/>
    <row r="109" spans="10:10" s="4" customFormat="1" x14ac:dyDescent="0.25"/>
    <row r="110" spans="10:10" s="4" customFormat="1" x14ac:dyDescent="0.25"/>
    <row r="111" spans="10:10" s="4" customFormat="1" x14ac:dyDescent="0.25"/>
    <row r="112" spans="10:10" s="4" customFormat="1" x14ac:dyDescent="0.25"/>
    <row r="113" spans="10:19" s="4" customFormat="1" x14ac:dyDescent="0.25"/>
    <row r="114" spans="10:19" s="4" customFormat="1" x14ac:dyDescent="0.25"/>
    <row r="115" spans="10:19" s="4" customFormat="1" x14ac:dyDescent="0.25">
      <c r="J115" s="34"/>
    </row>
    <row r="116" spans="10:19" s="4" customFormat="1" x14ac:dyDescent="0.25"/>
    <row r="117" spans="10:19" s="4" customFormat="1" x14ac:dyDescent="0.25"/>
    <row r="118" spans="10:19" s="4" customFormat="1" x14ac:dyDescent="0.25"/>
    <row r="119" spans="10:19" s="4" customFormat="1" x14ac:dyDescent="0.25"/>
    <row r="120" spans="10:19" s="4" customFormat="1" x14ac:dyDescent="0.25"/>
    <row r="121" spans="10:19" s="4" customFormat="1" x14ac:dyDescent="0.25">
      <c r="O121" s="23"/>
      <c r="P121" s="21"/>
      <c r="Q121" s="21"/>
      <c r="R121" s="21"/>
      <c r="S121" s="21"/>
    </row>
    <row r="122" spans="10:19" s="4" customFormat="1" x14ac:dyDescent="0.25"/>
    <row r="123" spans="10:19" s="4" customFormat="1" x14ac:dyDescent="0.25"/>
    <row r="124" spans="10:19" s="4" customFormat="1" x14ac:dyDescent="0.25">
      <c r="O124" s="4" t="s">
        <v>193</v>
      </c>
    </row>
    <row r="125" spans="10:19" s="4" customFormat="1" x14ac:dyDescent="0.25"/>
    <row r="126" spans="10:19" s="4" customFormat="1" x14ac:dyDescent="0.25"/>
    <row r="127" spans="10:19" s="4" customFormat="1" x14ac:dyDescent="0.25"/>
    <row r="128" spans="10:19" s="4" customFormat="1" x14ac:dyDescent="0.25"/>
    <row r="129" spans="15:15" s="4" customFormat="1" x14ac:dyDescent="0.25"/>
    <row r="130" spans="15:15" s="4" customFormat="1" x14ac:dyDescent="0.25"/>
    <row r="131" spans="15:15" s="4" customFormat="1" x14ac:dyDescent="0.25"/>
    <row r="132" spans="15:15" s="4" customFormat="1" x14ac:dyDescent="0.25"/>
    <row r="133" spans="15:15" s="4" customFormat="1" x14ac:dyDescent="0.25"/>
    <row r="134" spans="15:15" s="4" customFormat="1" x14ac:dyDescent="0.25">
      <c r="O134" s="49"/>
    </row>
    <row r="135" spans="15:15" s="4" customFormat="1" x14ac:dyDescent="0.25"/>
    <row r="136" spans="15:15" s="4" customFormat="1" x14ac:dyDescent="0.25"/>
    <row r="137" spans="15:15" s="4" customFormat="1" x14ac:dyDescent="0.25"/>
    <row r="138" spans="15:15" s="4" customFormat="1" x14ac:dyDescent="0.25">
      <c r="O138" s="4" t="s">
        <v>194</v>
      </c>
    </row>
    <row r="139" spans="15:15" s="4" customFormat="1" x14ac:dyDescent="0.25"/>
    <row r="140" spans="15:15" s="4" customFormat="1" x14ac:dyDescent="0.25"/>
    <row r="141" spans="15:15" s="4" customFormat="1" x14ac:dyDescent="0.25"/>
    <row r="142" spans="15:15" s="4" customFormat="1" x14ac:dyDescent="0.25"/>
    <row r="143" spans="15:15" s="4" customFormat="1" x14ac:dyDescent="0.25"/>
    <row r="144" spans="15:15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pans="1:38" s="4" customFormat="1" x14ac:dyDescent="0.25"/>
    <row r="162" spans="1:38" s="4" customFormat="1" x14ac:dyDescent="0.25"/>
    <row r="163" spans="1:38" s="4" customFormat="1" x14ac:dyDescent="0.25"/>
    <row r="164" spans="1:38" s="4" customFormat="1" x14ac:dyDescent="0.25"/>
    <row r="165" spans="1:38" s="4" customFormat="1" x14ac:dyDescent="0.25"/>
    <row r="166" spans="1:38" s="4" customFormat="1" ht="15.75" thickBot="1" x14ac:dyDescent="0.3">
      <c r="A166" s="49"/>
      <c r="B166" s="49"/>
      <c r="C166" s="49"/>
      <c r="D166" s="52" t="s">
        <v>195</v>
      </c>
      <c r="E166" s="49"/>
      <c r="F166" s="49"/>
      <c r="G166" s="49"/>
      <c r="X166" s="49"/>
      <c r="Y166" s="49"/>
      <c r="Z166" s="49"/>
      <c r="AA166" s="52" t="s">
        <v>183</v>
      </c>
      <c r="AB166" s="49"/>
      <c r="AC166" s="49"/>
      <c r="AD166" s="49"/>
      <c r="AE166" s="53"/>
      <c r="AF166" s="49"/>
      <c r="AG166" s="49"/>
      <c r="AH166" s="49"/>
      <c r="AI166" s="52" t="s">
        <v>184</v>
      </c>
      <c r="AJ166" s="49"/>
      <c r="AK166" s="49"/>
    </row>
    <row r="167" spans="1:38" s="4" customFormat="1" ht="25.5" thickTop="1" thickBot="1" x14ac:dyDescent="0.3">
      <c r="A167" s="63" t="s">
        <v>170</v>
      </c>
      <c r="B167" s="64" t="s">
        <v>171</v>
      </c>
      <c r="C167" s="64" t="s">
        <v>172</v>
      </c>
      <c r="D167" s="64" t="s">
        <v>173</v>
      </c>
      <c r="E167" s="64" t="s">
        <v>174</v>
      </c>
      <c r="F167" s="64" t="s">
        <v>175</v>
      </c>
      <c r="G167" s="65" t="s">
        <v>176</v>
      </c>
      <c r="X167" s="54" t="s">
        <v>170</v>
      </c>
      <c r="Y167" s="55" t="s">
        <v>171</v>
      </c>
      <c r="Z167" s="55" t="s">
        <v>172</v>
      </c>
      <c r="AA167" s="55" t="s">
        <v>173</v>
      </c>
      <c r="AB167" s="55" t="s">
        <v>174</v>
      </c>
      <c r="AC167" s="55" t="s">
        <v>175</v>
      </c>
      <c r="AD167" s="56" t="s">
        <v>176</v>
      </c>
      <c r="AE167" s="53"/>
      <c r="AF167" s="54" t="s">
        <v>170</v>
      </c>
      <c r="AG167" s="55" t="s">
        <v>171</v>
      </c>
      <c r="AH167" s="55" t="s">
        <v>172</v>
      </c>
      <c r="AI167" s="55" t="s">
        <v>173</v>
      </c>
      <c r="AJ167" s="55" t="s">
        <v>174</v>
      </c>
      <c r="AK167" s="55" t="s">
        <v>175</v>
      </c>
      <c r="AL167" s="56" t="s">
        <v>176</v>
      </c>
    </row>
    <row r="168" spans="1:38" s="4" customFormat="1" ht="16.5" thickTop="1" thickBot="1" x14ac:dyDescent="0.3">
      <c r="A168" s="66" t="s">
        <v>177</v>
      </c>
      <c r="B168" s="67" t="str">
        <f>TEXT(Y168,"#")&amp;" ("&amp;TEXT(AG168,"#"&amp;")")</f>
        <v>28 (21)</v>
      </c>
      <c r="C168" s="68" t="s">
        <v>178</v>
      </c>
      <c r="D168" s="67" t="str">
        <f t="shared" ref="D168:G172" si="0">TEXT(AA168,"#")&amp;" ("&amp;TEXT(AI168,"#"&amp;")")</f>
        <v>33 (48)</v>
      </c>
      <c r="E168" s="67" t="str">
        <f t="shared" si="0"/>
        <v>17 (14)</v>
      </c>
      <c r="F168" s="67" t="str">
        <f t="shared" si="0"/>
        <v>35 (45)</v>
      </c>
      <c r="G168" s="67" t="s">
        <v>277</v>
      </c>
      <c r="X168" s="57" t="s">
        <v>177</v>
      </c>
      <c r="Y168" s="58">
        <f>'5Rx0L'!H7</f>
        <v>27.769680736842108</v>
      </c>
      <c r="Z168" s="58" t="s">
        <v>178</v>
      </c>
      <c r="AA168" s="58">
        <f>'5Rx5L'!H7</f>
        <v>32.721640368421056</v>
      </c>
      <c r="AB168" s="58">
        <f>'5Rx5L'!H31</f>
        <v>16.766854115789471</v>
      </c>
      <c r="AC168" s="58">
        <f>'5Rx5L'!H55</f>
        <v>34.830293263157898</v>
      </c>
      <c r="AD168" s="59">
        <f>'5Rx5L'!H79</f>
        <v>16.234828368421052</v>
      </c>
      <c r="AE168" s="53"/>
      <c r="AF168" s="57" t="s">
        <v>177</v>
      </c>
      <c r="AG168" s="58">
        <f>'5Rx0L'!P7</f>
        <v>21.359811068421056</v>
      </c>
      <c r="AH168" s="58" t="s">
        <v>178</v>
      </c>
      <c r="AI168" s="58">
        <f>'5Rx5L'!P7</f>
        <v>48.417959473684199</v>
      </c>
      <c r="AJ168" s="58">
        <f>'5Rx5L'!P31</f>
        <v>13.63851842105263</v>
      </c>
      <c r="AK168" s="58">
        <f>'5Rx5L'!P55</f>
        <v>44.542241157894736</v>
      </c>
      <c r="AL168" s="59">
        <f>'5Rx5L'!P79</f>
        <v>17.603816736842102</v>
      </c>
    </row>
    <row r="169" spans="1:38" s="4" customFormat="1" ht="15.75" thickBot="1" x14ac:dyDescent="0.3">
      <c r="A169" s="66" t="s">
        <v>179</v>
      </c>
      <c r="B169" s="67" t="str">
        <f>TEXT(Y169,"#")&amp;" ("&amp;TEXT(AG169,"#"&amp;")")</f>
        <v>75 (77)</v>
      </c>
      <c r="C169" s="67" t="str">
        <f>TEXT(Z169,"#")&amp;" ("&amp;TEXT(AH169,"#"&amp;")")</f>
        <v>63 (52)</v>
      </c>
      <c r="D169" s="67" t="str">
        <f t="shared" si="0"/>
        <v>75 (76)</v>
      </c>
      <c r="E169" s="67" t="str">
        <f t="shared" si="0"/>
        <v>69 (59)</v>
      </c>
      <c r="F169" s="67" t="str">
        <f t="shared" si="0"/>
        <v>78 (82)</v>
      </c>
      <c r="G169" s="67" t="str">
        <f t="shared" si="0"/>
        <v>70 (70)</v>
      </c>
      <c r="X169" s="57" t="s">
        <v>179</v>
      </c>
      <c r="Y169" s="58">
        <f>'5Rx0L'!H31</f>
        <v>75.479411052631605</v>
      </c>
      <c r="Z169" s="58">
        <f>'5Rx5L'!H103</f>
        <v>62.603164052631598</v>
      </c>
      <c r="AA169" s="58">
        <f>'2Rx2L'!G3</f>
        <v>75.451817191919218</v>
      </c>
      <c r="AB169" s="58">
        <f>'5Rx5L'!H151</f>
        <v>68.903303842105259</v>
      </c>
      <c r="AC169" s="58">
        <f>'5Rx5L'!H175</f>
        <v>78.394802631578941</v>
      </c>
      <c r="AD169" s="59">
        <f>'5Rx5L'!H199</f>
        <v>70.260908789473703</v>
      </c>
      <c r="AE169" s="53"/>
      <c r="AF169" s="57" t="s">
        <v>179</v>
      </c>
      <c r="AG169" s="58">
        <f>'5Rx0L'!P31</f>
        <v>77.46109794736843</v>
      </c>
      <c r="AH169" s="58">
        <f>'5Rx5L'!P103</f>
        <v>51.921867368421054</v>
      </c>
      <c r="AI169" s="58">
        <f>'2Rx2L'!O3</f>
        <v>75.895856373737402</v>
      </c>
      <c r="AJ169" s="58">
        <f>'5Rx5L'!P151</f>
        <v>59.231813157894734</v>
      </c>
      <c r="AK169" s="58">
        <f>'5Rx5L'!P175</f>
        <v>82.436223315789476</v>
      </c>
      <c r="AL169" s="59">
        <f>'5Rx5L'!P199</f>
        <v>69.708057368421052</v>
      </c>
    </row>
    <row r="170" spans="1:38" s="4" customFormat="1" ht="15.75" thickBot="1" x14ac:dyDescent="0.3">
      <c r="A170" s="66" t="s">
        <v>180</v>
      </c>
      <c r="B170" s="67" t="str">
        <f>TEXT(Y170,"#")&amp;" ("&amp;TEXT(AG170,"#"&amp;")")</f>
        <v>66 (67)</v>
      </c>
      <c r="C170" s="67" t="str">
        <f>TEXT(Z170,"#")&amp;" ("&amp;TEXT(AH170,"#"&amp;")")</f>
        <v>59 (64)</v>
      </c>
      <c r="D170" s="67" t="str">
        <f t="shared" si="0"/>
        <v>85 (95)</v>
      </c>
      <c r="E170" s="67" t="str">
        <f t="shared" si="0"/>
        <v>69 (76)</v>
      </c>
      <c r="F170" s="67" t="str">
        <f t="shared" si="0"/>
        <v>82 (97)</v>
      </c>
      <c r="G170" s="67" t="str">
        <f t="shared" si="0"/>
        <v>63 (70)</v>
      </c>
      <c r="X170" s="57" t="s">
        <v>180</v>
      </c>
      <c r="Y170" s="58">
        <f>'5Rx0L'!H55</f>
        <v>66.465284631578953</v>
      </c>
      <c r="Z170" s="58">
        <f>'5Rx5L'!H223</f>
        <v>58.979320736842098</v>
      </c>
      <c r="AA170" s="58">
        <f>'5Rx5L'!H247</f>
        <v>84.887757263157894</v>
      </c>
      <c r="AB170" s="58">
        <f>'5Rx5L'!H271</f>
        <v>69.409693578947355</v>
      </c>
      <c r="AC170" s="58">
        <f>'5Rx5L'!H295</f>
        <v>81.585948684210507</v>
      </c>
      <c r="AD170" s="59">
        <f>'5Rx5L'!H319</f>
        <v>63.268471947368425</v>
      </c>
      <c r="AE170" s="53"/>
      <c r="AF170" s="57" t="s">
        <v>180</v>
      </c>
      <c r="AG170" s="58">
        <f>'5Rx0L'!P55</f>
        <v>66.906070736842111</v>
      </c>
      <c r="AH170" s="58">
        <f>'5Rx5L'!P223</f>
        <v>63.936295105263156</v>
      </c>
      <c r="AI170" s="58">
        <f>'5Rx5L'!P247</f>
        <v>94.987786157894732</v>
      </c>
      <c r="AJ170" s="58">
        <f>'5Rx5L'!P271</f>
        <v>76.060638526315785</v>
      </c>
      <c r="AK170" s="58">
        <f>'5Rx5L'!P295</f>
        <v>96.651714578947363</v>
      </c>
      <c r="AL170" s="59">
        <f>'5Rx5L'!P319</f>
        <v>69.998547157894734</v>
      </c>
    </row>
    <row r="171" spans="1:38" s="4" customFormat="1" ht="15.75" thickBot="1" x14ac:dyDescent="0.3">
      <c r="A171" s="66" t="s">
        <v>181</v>
      </c>
      <c r="B171" s="67" t="s">
        <v>277</v>
      </c>
      <c r="C171" s="67" t="str">
        <f>TEXT(Z171,"#")&amp;" ("&amp;TEXT(AH171,"#"&amp;")")</f>
        <v>105 (97)</v>
      </c>
      <c r="D171" s="67" t="str">
        <f t="shared" si="0"/>
        <v>112 (120)</v>
      </c>
      <c r="E171" s="67" t="str">
        <f t="shared" si="0"/>
        <v>112 (105)</v>
      </c>
      <c r="F171" s="67" t="str">
        <f t="shared" si="0"/>
        <v>117 (118)</v>
      </c>
      <c r="G171" s="67" t="str">
        <f t="shared" si="0"/>
        <v>115 (110)</v>
      </c>
      <c r="X171" s="57" t="s">
        <v>181</v>
      </c>
      <c r="Y171" s="58">
        <f>'5Rx0L'!H79</f>
        <v>102.64998342105264</v>
      </c>
      <c r="Z171" s="58">
        <f>'5Rx5L'!H343</f>
        <v>104.57545421052632</v>
      </c>
      <c r="AA171" s="58">
        <f>'5Rx5L'!H367</f>
        <v>111.69211600000001</v>
      </c>
      <c r="AB171" s="58">
        <f>'5Rx5L'!H391</f>
        <v>112.38124094736843</v>
      </c>
      <c r="AC171" s="58">
        <f>'5Rx5L'!H415</f>
        <v>116.57299410526316</v>
      </c>
      <c r="AD171" s="59">
        <f>'5Rx5L'!H439</f>
        <v>115.34749921052631</v>
      </c>
      <c r="AE171" s="53"/>
      <c r="AF171" s="57" t="s">
        <v>181</v>
      </c>
      <c r="AG171" s="58">
        <f>'5Rx0L'!P79</f>
        <v>108.542503</v>
      </c>
      <c r="AH171" s="58">
        <f>'5Rx5L'!P343</f>
        <v>97.244938578947355</v>
      </c>
      <c r="AI171" s="58">
        <f>'5Rx5L'!P367</f>
        <v>119.75614705263159</v>
      </c>
      <c r="AJ171" s="58">
        <f>'5Rx5L'!P391</f>
        <v>104.67382415789473</v>
      </c>
      <c r="AK171" s="58">
        <f>'5Rx5L'!P415</f>
        <v>117.50264894736841</v>
      </c>
      <c r="AL171" s="59">
        <f>'5Rx5L'!P439</f>
        <v>109.58232589473684</v>
      </c>
    </row>
    <row r="172" spans="1:38" s="4" customFormat="1" ht="15.75" thickBot="1" x14ac:dyDescent="0.3">
      <c r="A172" s="69" t="s">
        <v>182</v>
      </c>
      <c r="B172" s="67" t="s">
        <v>277</v>
      </c>
      <c r="C172" s="67" t="str">
        <f>TEXT(Z172,"#")&amp;" ("&amp;TEXT(AH172,"#"&amp;")")</f>
        <v>109 (125)</v>
      </c>
      <c r="D172" s="67" t="str">
        <f t="shared" si="0"/>
        <v>122 (132)</v>
      </c>
      <c r="E172" s="67" t="str">
        <f t="shared" si="0"/>
        <v>112 (123)</v>
      </c>
      <c r="F172" s="67" t="str">
        <f t="shared" si="0"/>
        <v>124 (134)</v>
      </c>
      <c r="G172" s="67" t="str">
        <f t="shared" si="0"/>
        <v>111 (123)</v>
      </c>
      <c r="X172" s="60" t="s">
        <v>182</v>
      </c>
      <c r="Y172" s="61">
        <f>'5Rx0L'!H103</f>
        <v>20</v>
      </c>
      <c r="Z172" s="61">
        <f>'5Rx5L'!H463</f>
        <v>108.70126205263158</v>
      </c>
      <c r="AA172" s="61">
        <f>'5Rx5L'!H487</f>
        <v>121.7481227894737</v>
      </c>
      <c r="AB172" s="61">
        <f>'5Rx5L'!H511</f>
        <v>112.09162921052632</v>
      </c>
      <c r="AC172" s="61">
        <f>'5Rx5L'!H535</f>
        <v>123.53068457894736</v>
      </c>
      <c r="AD172" s="62">
        <f>'5Rx5L'!H559</f>
        <v>111.31280336842106</v>
      </c>
      <c r="AE172" s="53"/>
      <c r="AF172" s="60" t="s">
        <v>182</v>
      </c>
      <c r="AG172" s="61">
        <f>'5Rx0L'!P103</f>
        <v>40</v>
      </c>
      <c r="AH172" s="61">
        <f>'5Rx5L'!P463</f>
        <v>124.55968436842103</v>
      </c>
      <c r="AI172" s="61">
        <f>'5Rx5L'!P487</f>
        <v>131.98029</v>
      </c>
      <c r="AJ172" s="61">
        <f>'5Rx5L'!P511</f>
        <v>123.03986200000001</v>
      </c>
      <c r="AK172" s="61">
        <f>'5Rx5L'!P535</f>
        <v>134.43316242105263</v>
      </c>
      <c r="AL172" s="62">
        <f>'5Rx5L'!P559</f>
        <v>123.42448315789474</v>
      </c>
    </row>
    <row r="173" spans="1:38" s="4" customFormat="1" ht="15.75" thickTop="1" x14ac:dyDescent="0.25">
      <c r="A173" s="49"/>
      <c r="B173" s="49"/>
      <c r="C173" s="49"/>
      <c r="D173" s="49"/>
      <c r="E173" s="49"/>
      <c r="F173" s="49"/>
      <c r="G173" s="49"/>
      <c r="X173" s="49"/>
      <c r="Y173" s="49"/>
      <c r="Z173" s="49"/>
      <c r="AA173" s="49"/>
      <c r="AB173" s="49"/>
      <c r="AC173" s="49"/>
      <c r="AD173" s="49"/>
      <c r="AE173" s="53"/>
      <c r="AF173" s="49"/>
      <c r="AG173" s="49"/>
      <c r="AH173" s="49"/>
      <c r="AI173" s="49"/>
      <c r="AJ173" s="49"/>
      <c r="AK173" s="49"/>
      <c r="AL173" s="49"/>
    </row>
    <row r="174" spans="1:38" s="4" customFormat="1" x14ac:dyDescent="0.25">
      <c r="A174" s="49"/>
      <c r="B174" s="49"/>
      <c r="C174" s="49"/>
      <c r="D174" s="49"/>
      <c r="E174" s="49"/>
      <c r="F174" s="49"/>
      <c r="G174" s="49"/>
      <c r="X174" s="49"/>
      <c r="Y174" s="49"/>
      <c r="Z174" s="49"/>
      <c r="AA174" s="49"/>
      <c r="AB174" s="49"/>
      <c r="AC174" s="49"/>
      <c r="AD174" s="49"/>
      <c r="AE174" s="53"/>
      <c r="AF174" s="49"/>
      <c r="AG174" s="49"/>
      <c r="AH174" s="49"/>
      <c r="AI174" s="49"/>
      <c r="AJ174" s="49"/>
      <c r="AK174" s="49"/>
      <c r="AL174" s="49"/>
    </row>
    <row r="175" spans="1:38" s="4" customFormat="1" x14ac:dyDescent="0.25">
      <c r="A175" s="49"/>
      <c r="B175" s="49"/>
      <c r="C175" s="49"/>
      <c r="D175" s="49"/>
      <c r="E175" s="49"/>
      <c r="F175" s="49"/>
      <c r="G175" s="49"/>
      <c r="X175" s="49"/>
      <c r="Y175" s="49"/>
      <c r="Z175" s="49"/>
      <c r="AA175" s="49"/>
      <c r="AB175" s="49"/>
      <c r="AC175" s="49"/>
      <c r="AD175" s="49"/>
      <c r="AE175" s="53"/>
      <c r="AF175" s="49"/>
      <c r="AG175" s="49"/>
      <c r="AH175" s="49"/>
      <c r="AI175" s="49"/>
      <c r="AJ175" s="49"/>
      <c r="AK175" s="49"/>
      <c r="AL175" s="49"/>
    </row>
    <row r="176" spans="1:38" s="4" customFormat="1" ht="15.75" thickBot="1" x14ac:dyDescent="0.3">
      <c r="A176" s="49"/>
      <c r="B176" s="49"/>
      <c r="C176" s="49"/>
      <c r="D176" s="52" t="s">
        <v>196</v>
      </c>
      <c r="E176" s="49"/>
      <c r="F176" s="49"/>
      <c r="G176" s="49"/>
      <c r="X176" s="49"/>
      <c r="Y176" s="49"/>
      <c r="Z176" s="49"/>
      <c r="AA176" s="52" t="s">
        <v>191</v>
      </c>
      <c r="AB176" s="49"/>
      <c r="AC176" s="49"/>
      <c r="AD176" s="49"/>
      <c r="AE176" s="53"/>
      <c r="AF176" s="49"/>
      <c r="AG176" s="49"/>
      <c r="AH176" s="49"/>
      <c r="AI176" s="52" t="s">
        <v>192</v>
      </c>
      <c r="AJ176" s="49"/>
      <c r="AK176" s="49"/>
      <c r="AL176" s="49"/>
    </row>
    <row r="177" spans="1:38" s="4" customFormat="1" ht="25.5" thickTop="1" thickBot="1" x14ac:dyDescent="0.3">
      <c r="A177" s="63" t="s">
        <v>190</v>
      </c>
      <c r="B177" s="64" t="s">
        <v>171</v>
      </c>
      <c r="C177" s="64" t="s">
        <v>172</v>
      </c>
      <c r="D177" s="64" t="s">
        <v>173</v>
      </c>
      <c r="E177" s="64" t="s">
        <v>174</v>
      </c>
      <c r="F177" s="64" t="s">
        <v>175</v>
      </c>
      <c r="G177" s="65" t="s">
        <v>176</v>
      </c>
      <c r="X177" s="54" t="s">
        <v>190</v>
      </c>
      <c r="Y177" s="55" t="s">
        <v>171</v>
      </c>
      <c r="Z177" s="55" t="s">
        <v>172</v>
      </c>
      <c r="AA177" s="55" t="s">
        <v>173</v>
      </c>
      <c r="AB177" s="55" t="s">
        <v>174</v>
      </c>
      <c r="AC177" s="55" t="s">
        <v>175</v>
      </c>
      <c r="AD177" s="56" t="s">
        <v>176</v>
      </c>
      <c r="AE177" s="53"/>
      <c r="AF177" s="54" t="s">
        <v>190</v>
      </c>
      <c r="AG177" s="55" t="s">
        <v>171</v>
      </c>
      <c r="AH177" s="55" t="s">
        <v>172</v>
      </c>
      <c r="AI177" s="55" t="s">
        <v>173</v>
      </c>
      <c r="AJ177" s="55" t="s">
        <v>174</v>
      </c>
      <c r="AK177" s="55" t="s">
        <v>175</v>
      </c>
      <c r="AL177" s="56" t="s">
        <v>176</v>
      </c>
    </row>
    <row r="178" spans="1:38" s="4" customFormat="1" ht="16.5" thickTop="1" thickBot="1" x14ac:dyDescent="0.3">
      <c r="A178" s="66" t="s">
        <v>185</v>
      </c>
      <c r="B178" s="67" t="str">
        <f>TEXT(Y178,"#")&amp;" ("&amp;TEXT(AG178,"#"&amp;")")</f>
        <v>25 (26)</v>
      </c>
      <c r="C178" s="68" t="s">
        <v>178</v>
      </c>
      <c r="D178" s="67" t="str">
        <f t="shared" ref="D178:G182" si="1">TEXT(AA178,"#")&amp;" ("&amp;TEXT(AI178,"#"&amp;")")</f>
        <v>36 (45)</v>
      </c>
      <c r="E178" s="67" t="str">
        <f t="shared" si="1"/>
        <v>13 (12)</v>
      </c>
      <c r="F178" s="67" t="str">
        <f t="shared" si="1"/>
        <v>35 (45)</v>
      </c>
      <c r="G178" s="67" t="str">
        <f t="shared" si="1"/>
        <v>21 (21)</v>
      </c>
      <c r="X178" s="57" t="s">
        <v>185</v>
      </c>
      <c r="Y178" s="58">
        <f>'5Ix0L'!H7</f>
        <v>24.646828789473684</v>
      </c>
      <c r="Z178" s="58" t="s">
        <v>178</v>
      </c>
      <c r="AA178" s="58">
        <f>'5Ix5L'!H7</f>
        <v>35.819755894736844</v>
      </c>
      <c r="AB178" s="58">
        <f>'5Ix5L'!H31</f>
        <v>12.576044684210528</v>
      </c>
      <c r="AC178" s="58">
        <f>'5Ix5L'!H55</f>
        <v>34.909725842105267</v>
      </c>
      <c r="AD178" s="59">
        <f>'5Ix5L'!H79</f>
        <v>21.419861315789475</v>
      </c>
      <c r="AE178" s="53"/>
      <c r="AF178" s="57" t="s">
        <v>185</v>
      </c>
      <c r="AG178" s="58">
        <f>'5Ix0L'!P7</f>
        <v>26.08576252631579</v>
      </c>
      <c r="AH178" s="58" t="s">
        <v>178</v>
      </c>
      <c r="AI178" s="58">
        <f>'5Ix5L'!P7</f>
        <v>44.986614789473684</v>
      </c>
      <c r="AJ178" s="58">
        <f>'5Ix5L'!P31</f>
        <v>11.719327457894735</v>
      </c>
      <c r="AK178" s="58">
        <f>'5Ix5L'!P55</f>
        <v>44.902236684210521</v>
      </c>
      <c r="AL178" s="59">
        <f>'5Ix5L'!P79</f>
        <v>21.02034578947368</v>
      </c>
    </row>
    <row r="179" spans="1:38" s="4" customFormat="1" ht="15.75" thickBot="1" x14ac:dyDescent="0.3">
      <c r="A179" s="66" t="s">
        <v>186</v>
      </c>
      <c r="B179" s="67" t="str">
        <f>TEXT(Y179,"#")&amp;" ("&amp;TEXT(AG179,"#"&amp;")")</f>
        <v>64 (55)</v>
      </c>
      <c r="C179" s="67" t="str">
        <f>TEXT(Z179,"#")&amp;" ("&amp;TEXT(AH179,"#"&amp;")")</f>
        <v>76 (75)</v>
      </c>
      <c r="D179" s="67" t="str">
        <f t="shared" si="1"/>
        <v>68 (59)</v>
      </c>
      <c r="E179" s="67" t="str">
        <f t="shared" si="1"/>
        <v>74 (77)</v>
      </c>
      <c r="F179" s="67" t="str">
        <f t="shared" si="1"/>
        <v>70 (61)</v>
      </c>
      <c r="G179" s="67" t="str">
        <f t="shared" si="1"/>
        <v>73 (77)</v>
      </c>
      <c r="X179" s="57" t="s">
        <v>186</v>
      </c>
      <c r="Y179" s="58">
        <f>'5Ix0L'!H31</f>
        <v>64.172882157894747</v>
      </c>
      <c r="Z179" s="58">
        <f>'2Ix1L'!G3</f>
        <v>76.135891656565633</v>
      </c>
      <c r="AA179" s="58">
        <f>'5Ix5L'!H127</f>
        <v>68.243025473684213</v>
      </c>
      <c r="AB179" s="58">
        <f>'5Ix5L'!H151</f>
        <v>73.77350757894736</v>
      </c>
      <c r="AC179" s="58">
        <f>'5Ix5L'!H175</f>
        <v>70.136397894736845</v>
      </c>
      <c r="AD179" s="59">
        <f>'5Ix5L'!H199</f>
        <v>73.425012210526333</v>
      </c>
      <c r="AE179" s="53"/>
      <c r="AF179" s="57" t="s">
        <v>186</v>
      </c>
      <c r="AG179" s="58">
        <f>'5Ix0L'!P31</f>
        <v>55.021648789473687</v>
      </c>
      <c r="AH179" s="58">
        <f>'2Ix1L'!O3</f>
        <v>75.341653373737373</v>
      </c>
      <c r="AI179" s="58">
        <f>'5Ix5L'!P127</f>
        <v>58.698362842105269</v>
      </c>
      <c r="AJ179" s="58">
        <f>'5Ix5L'!P151</f>
        <v>76.690144789473678</v>
      </c>
      <c r="AK179" s="58">
        <f>'5Ix5L'!P175</f>
        <v>61.25853584210526</v>
      </c>
      <c r="AL179" s="59">
        <f>'5Ix5L'!P199</f>
        <v>76.695842157894717</v>
      </c>
    </row>
    <row r="180" spans="1:38" s="4" customFormat="1" ht="15.75" thickBot="1" x14ac:dyDescent="0.3">
      <c r="A180" s="66" t="s">
        <v>187</v>
      </c>
      <c r="B180" s="67" t="str">
        <f>TEXT(Y180,"#")&amp;" ("&amp;TEXT(AG180,"#"&amp;")")</f>
        <v>73 (86)</v>
      </c>
      <c r="C180" s="67" t="str">
        <f>TEXT(Z180,"#")&amp;" ("&amp;TEXT(AH180,"#"&amp;")")</f>
        <v>71 (69)</v>
      </c>
      <c r="D180" s="67" t="str">
        <f t="shared" si="1"/>
        <v>82 (91)</v>
      </c>
      <c r="E180" s="67" t="str">
        <f t="shared" si="1"/>
        <v>67 (66)</v>
      </c>
      <c r="F180" s="67" t="str">
        <f t="shared" si="1"/>
        <v>81 (90)</v>
      </c>
      <c r="G180" s="67" t="str">
        <f t="shared" si="1"/>
        <v>68 (68)</v>
      </c>
      <c r="X180" s="57" t="s">
        <v>187</v>
      </c>
      <c r="Y180" s="58">
        <f>'5Ix0L'!H55</f>
        <v>73.037472736842119</v>
      </c>
      <c r="Z180" s="58">
        <f>'5Ix5L'!H223</f>
        <v>70.813673736842091</v>
      </c>
      <c r="AA180" s="58">
        <f>'5Ix5L'!H247</f>
        <v>81.569734263157898</v>
      </c>
      <c r="AB180" s="58">
        <f>'5Ix5L'!H271</f>
        <v>67.189616263157887</v>
      </c>
      <c r="AC180" s="58">
        <f>'5Ix5L'!H295</f>
        <v>81.093871736842104</v>
      </c>
      <c r="AD180" s="59">
        <f>'5Ix5L'!H319</f>
        <v>68.086628578947369</v>
      </c>
      <c r="AE180" s="53"/>
      <c r="AF180" s="57" t="s">
        <v>187</v>
      </c>
      <c r="AG180" s="58">
        <f>'5Ix0L'!P55</f>
        <v>86.263895052631568</v>
      </c>
      <c r="AH180" s="58">
        <f>'5Ix5L'!P223</f>
        <v>69.065190473684211</v>
      </c>
      <c r="AI180" s="58">
        <f>'5Ix5L'!P247</f>
        <v>91.000403210526315</v>
      </c>
      <c r="AJ180" s="58">
        <f>'5Ix5L'!P271</f>
        <v>66.03848515789474</v>
      </c>
      <c r="AK180" s="58">
        <f>'5Ix5L'!P295</f>
        <v>90.091298526315811</v>
      </c>
      <c r="AL180" s="59">
        <f>'5Ix5L'!P319</f>
        <v>68.474381789473682</v>
      </c>
    </row>
    <row r="181" spans="1:38" s="4" customFormat="1" ht="15.75" thickBot="1" x14ac:dyDescent="0.3">
      <c r="A181" s="66" t="s">
        <v>188</v>
      </c>
      <c r="B181" s="67" t="str">
        <f>TEXT(Y181,"#")&amp;" ("&amp;TEXT(AG181,"#"&amp;")")</f>
        <v>106 (90)</v>
      </c>
      <c r="C181" s="67" t="str">
        <f>TEXT(Z181,"#")&amp;" ("&amp;TEXT(AH181,"#"&amp;")")</f>
        <v>115 (113)</v>
      </c>
      <c r="D181" s="67" t="str">
        <f t="shared" si="1"/>
        <v>106 (106)</v>
      </c>
      <c r="E181" s="67" t="str">
        <f t="shared" si="1"/>
        <v>122 (116)</v>
      </c>
      <c r="F181" s="67" t="str">
        <f t="shared" si="1"/>
        <v>110 (98)</v>
      </c>
      <c r="G181" s="67" t="str">
        <f t="shared" si="1"/>
        <v>118 (123)</v>
      </c>
      <c r="X181" s="57" t="s">
        <v>188</v>
      </c>
      <c r="Y181" s="58">
        <f>'5Ix0L'!H79</f>
        <v>106.02333073684208</v>
      </c>
      <c r="Z181" s="58">
        <f>'5Ix5L'!H343</f>
        <v>115.35976736842105</v>
      </c>
      <c r="AA181" s="58">
        <f>'5Ix5L'!H367</f>
        <v>106.48152042105262</v>
      </c>
      <c r="AB181" s="58">
        <f>'5Ix5L'!H391</f>
        <v>122.07169</v>
      </c>
      <c r="AC181" s="58">
        <f>'5Ix5L'!H415</f>
        <v>110.42932405263157</v>
      </c>
      <c r="AD181" s="59">
        <f>'5Ix5L'!H439</f>
        <v>118.42324752631581</v>
      </c>
      <c r="AE181" s="53"/>
      <c r="AF181" s="57" t="s">
        <v>188</v>
      </c>
      <c r="AG181" s="58">
        <f>'5Ix0L'!P79</f>
        <v>90.163548684210525</v>
      </c>
      <c r="AH181" s="58">
        <f>'5Ix5L'!P343</f>
        <v>113.41483905263159</v>
      </c>
      <c r="AI181" s="58">
        <f>'5Ix5L'!P367</f>
        <v>105.75409005263157</v>
      </c>
      <c r="AJ181" s="58">
        <f>'5Ix5L'!P391</f>
        <v>116.37174115789473</v>
      </c>
      <c r="AK181" s="58">
        <f>'5Ix5L'!P415</f>
        <v>97.703735684210528</v>
      </c>
      <c r="AL181" s="59">
        <f>'5Ix5L'!P439</f>
        <v>123.04231826315791</v>
      </c>
    </row>
    <row r="182" spans="1:38" s="4" customFormat="1" ht="15.75" thickBot="1" x14ac:dyDescent="0.3">
      <c r="A182" s="69" t="s">
        <v>189</v>
      </c>
      <c r="B182" s="67" t="str">
        <f>TEXT(Y182,"#")&amp;" ("&amp;TEXT(AG182,"#"&amp;")")</f>
        <v>107 (121)</v>
      </c>
      <c r="C182" s="67" t="str">
        <f>TEXT(Z182,"#")&amp;" ("&amp;TEXT(AH182,"#"&amp;")")</f>
        <v>112 (114)</v>
      </c>
      <c r="D182" s="67" t="str">
        <f t="shared" si="1"/>
        <v>124 (133)</v>
      </c>
      <c r="E182" s="67" t="str">
        <f t="shared" si="1"/>
        <v>118 (127)</v>
      </c>
      <c r="F182" s="67" t="str">
        <f t="shared" si="1"/>
        <v>130 (131)</v>
      </c>
      <c r="G182" s="67" t="str">
        <f t="shared" si="1"/>
        <v>109 (110)</v>
      </c>
      <c r="X182" s="60" t="s">
        <v>189</v>
      </c>
      <c r="Y182" s="61">
        <f>'5Ix0L'!H103</f>
        <v>107.43148721052633</v>
      </c>
      <c r="Z182" s="61">
        <f>'5Ix5L'!H463</f>
        <v>111.6101457368421</v>
      </c>
      <c r="AA182" s="61">
        <f>'5Ix5L'!H487</f>
        <v>123.62548663157895</v>
      </c>
      <c r="AB182" s="61">
        <f>'5Ix5L'!H511</f>
        <v>117.88308552631578</v>
      </c>
      <c r="AC182" s="61">
        <f>'5Ix5L'!H535</f>
        <v>129.68097257894738</v>
      </c>
      <c r="AD182" s="62">
        <f>'5Ix5L'!H559</f>
        <v>108.89026226315791</v>
      </c>
      <c r="AE182" s="53"/>
      <c r="AF182" s="60" t="s">
        <v>189</v>
      </c>
      <c r="AG182" s="61">
        <f>'5Ix0L'!P103</f>
        <v>120.52357599999999</v>
      </c>
      <c r="AH182" s="61">
        <f>'5Ix5L'!P463</f>
        <v>114.43466863157893</v>
      </c>
      <c r="AI182" s="61">
        <f>'5Ix5L'!P487</f>
        <v>133.18462263157892</v>
      </c>
      <c r="AJ182" s="61">
        <f>'5Ix5L'!P511</f>
        <v>127.31404526315791</v>
      </c>
      <c r="AK182" s="61">
        <f>'5Ix5L'!P535</f>
        <v>131.23751357894736</v>
      </c>
      <c r="AL182" s="62">
        <f>'5Ix5L'!P559</f>
        <v>109.61809873684211</v>
      </c>
    </row>
    <row r="183" spans="1:38" s="4" customFormat="1" ht="15.75" thickTop="1" x14ac:dyDescent="0.25"/>
    <row r="184" spans="1:38" s="4" customFormat="1" x14ac:dyDescent="0.25"/>
    <row r="185" spans="1:38" s="2" customFormat="1" x14ac:dyDescent="0.25"/>
    <row r="186" spans="1:38" s="2" customFormat="1" x14ac:dyDescent="0.25"/>
    <row r="187" spans="1:38" s="2" customFormat="1" x14ac:dyDescent="0.25"/>
    <row r="188" spans="1:38" s="2" customFormat="1" x14ac:dyDescent="0.25"/>
    <row r="189" spans="1:38" s="2" customFormat="1" x14ac:dyDescent="0.25"/>
    <row r="190" spans="1:38" s="2" customFormat="1" x14ac:dyDescent="0.25"/>
    <row r="191" spans="1:38" s="2" customFormat="1" x14ac:dyDescent="0.25"/>
    <row r="192" spans="1:38" s="2" customFormat="1" x14ac:dyDescent="0.25"/>
    <row r="193" s="2" customFormat="1" x14ac:dyDescent="0.25"/>
    <row r="194" s="2" customFormat="1" x14ac:dyDescent="0.25"/>
    <row r="195" s="2" customFormat="1" x14ac:dyDescent="0.25"/>
    <row r="196" s="2" customFormat="1" x14ac:dyDescent="0.25"/>
    <row r="197" s="2" customFormat="1" x14ac:dyDescent="0.25"/>
    <row r="198" s="2" customFormat="1" x14ac:dyDescent="0.25"/>
    <row r="199" s="2" customFormat="1" x14ac:dyDescent="0.25"/>
    <row r="200" s="2" customFormat="1" x14ac:dyDescent="0.25"/>
    <row r="201" s="2" customFormat="1" x14ac:dyDescent="0.25"/>
    <row r="202" s="2" customFormat="1" x14ac:dyDescent="0.25"/>
    <row r="203" s="2" customFormat="1" x14ac:dyDescent="0.25"/>
    <row r="204" s="2" customFormat="1" x14ac:dyDescent="0.25"/>
    <row r="205" s="2" customFormat="1" x14ac:dyDescent="0.25"/>
    <row r="206" s="2" customFormat="1" x14ac:dyDescent="0.25"/>
    <row r="207" s="2" customFormat="1" x14ac:dyDescent="0.25"/>
    <row r="208" s="2" customFormat="1" x14ac:dyDescent="0.25"/>
    <row r="209" s="2" customFormat="1" x14ac:dyDescent="0.25"/>
    <row r="210" s="2" customFormat="1" x14ac:dyDescent="0.25"/>
    <row r="211" s="2" customFormat="1" x14ac:dyDescent="0.25"/>
    <row r="212" s="2" customFormat="1" x14ac:dyDescent="0.25"/>
    <row r="213" s="2" customFormat="1" x14ac:dyDescent="0.25"/>
    <row r="214" s="2" customFormat="1" x14ac:dyDescent="0.25"/>
    <row r="215" s="2" customFormat="1" x14ac:dyDescent="0.25"/>
    <row r="216" s="2" customFormat="1" x14ac:dyDescent="0.25"/>
    <row r="217" s="2" customFormat="1" x14ac:dyDescent="0.25"/>
    <row r="218" s="2" customFormat="1" x14ac:dyDescent="0.25"/>
    <row r="219" s="2" customFormat="1" x14ac:dyDescent="0.25"/>
    <row r="220" s="2" customFormat="1" x14ac:dyDescent="0.25"/>
    <row r="221" s="2" customFormat="1" x14ac:dyDescent="0.25"/>
    <row r="222" s="2" customFormat="1" x14ac:dyDescent="0.25"/>
    <row r="223" s="2" customFormat="1" x14ac:dyDescent="0.25"/>
    <row r="224" s="2" customFormat="1" x14ac:dyDescent="0.25"/>
    <row r="225" s="2" customFormat="1" x14ac:dyDescent="0.25"/>
    <row r="226" s="2" customFormat="1" x14ac:dyDescent="0.25"/>
    <row r="227" s="2" customFormat="1" x14ac:dyDescent="0.25"/>
    <row r="228" s="2" customFormat="1" x14ac:dyDescent="0.25"/>
    <row r="229" s="2" customFormat="1" x14ac:dyDescent="0.25"/>
    <row r="230" s="2" customFormat="1" x14ac:dyDescent="0.25"/>
    <row r="231" s="2" customFormat="1" x14ac:dyDescent="0.25"/>
    <row r="232" s="2" customFormat="1" x14ac:dyDescent="0.25"/>
    <row r="233" s="2" customFormat="1" x14ac:dyDescent="0.25"/>
    <row r="234" s="2" customFormat="1" x14ac:dyDescent="0.25"/>
    <row r="235" s="2" customFormat="1" x14ac:dyDescent="0.25"/>
    <row r="236" s="2" customFormat="1" x14ac:dyDescent="0.25"/>
    <row r="237" s="2" customFormat="1" x14ac:dyDescent="0.25"/>
    <row r="238" s="2" customFormat="1" x14ac:dyDescent="0.25"/>
    <row r="239" s="2" customFormat="1" x14ac:dyDescent="0.25"/>
    <row r="240" s="2" customFormat="1" x14ac:dyDescent="0.25"/>
    <row r="241" s="2" customFormat="1" x14ac:dyDescent="0.25"/>
    <row r="242" s="2" customFormat="1" x14ac:dyDescent="0.25"/>
    <row r="243" s="2" customFormat="1" x14ac:dyDescent="0.25"/>
    <row r="244" s="2" customFormat="1" x14ac:dyDescent="0.25"/>
    <row r="245" s="2" customFormat="1" x14ac:dyDescent="0.25"/>
    <row r="246" s="2" customFormat="1" x14ac:dyDescent="0.25"/>
    <row r="247" s="2" customFormat="1" x14ac:dyDescent="0.25"/>
    <row r="248" s="2" customFormat="1" x14ac:dyDescent="0.25"/>
    <row r="249" s="2" customFormat="1" x14ac:dyDescent="0.25"/>
    <row r="250" s="2" customFormat="1" x14ac:dyDescent="0.25"/>
    <row r="251" s="2" customFormat="1" x14ac:dyDescent="0.25"/>
    <row r="252" s="2" customFormat="1" x14ac:dyDescent="0.25"/>
    <row r="253" s="2" customFormat="1" x14ac:dyDescent="0.25"/>
    <row r="254" s="2" customFormat="1" x14ac:dyDescent="0.25"/>
    <row r="255" s="2" customFormat="1" x14ac:dyDescent="0.25"/>
    <row r="256" s="2" customFormat="1" x14ac:dyDescent="0.25"/>
    <row r="257" s="2" customFormat="1" x14ac:dyDescent="0.25"/>
    <row r="258" s="2" customFormat="1" x14ac:dyDescent="0.25"/>
    <row r="259" s="2" customFormat="1" x14ac:dyDescent="0.25"/>
    <row r="260" s="2" customFormat="1" x14ac:dyDescent="0.25"/>
    <row r="261" s="2" customFormat="1" x14ac:dyDescent="0.25"/>
    <row r="262" s="2" customFormat="1" x14ac:dyDescent="0.25"/>
    <row r="263" s="2" customFormat="1" x14ac:dyDescent="0.25"/>
    <row r="264" s="2" customFormat="1" x14ac:dyDescent="0.25"/>
    <row r="265" s="2" customFormat="1" x14ac:dyDescent="0.25"/>
    <row r="266" s="2" customFormat="1" x14ac:dyDescent="0.25"/>
    <row r="267" s="2" customFormat="1" x14ac:dyDescent="0.25"/>
    <row r="268" s="2" customFormat="1" x14ac:dyDescent="0.25"/>
    <row r="269" s="2" customFormat="1" x14ac:dyDescent="0.25"/>
    <row r="270" s="2" customFormat="1" x14ac:dyDescent="0.25"/>
    <row r="271" s="2" customFormat="1" x14ac:dyDescent="0.25"/>
    <row r="272" s="2" customFormat="1" x14ac:dyDescent="0.25"/>
    <row r="273" s="2" customFormat="1" x14ac:dyDescent="0.25"/>
    <row r="274" s="2" customFormat="1" x14ac:dyDescent="0.25"/>
    <row r="275" s="2" customFormat="1" x14ac:dyDescent="0.25"/>
    <row r="276" s="2" customFormat="1" x14ac:dyDescent="0.25"/>
    <row r="277" s="2" customFormat="1" x14ac:dyDescent="0.25"/>
    <row r="278" s="2" customFormat="1" x14ac:dyDescent="0.25"/>
    <row r="279" s="2" customFormat="1" x14ac:dyDescent="0.25"/>
    <row r="280" s="2" customFormat="1" x14ac:dyDescent="0.25"/>
    <row r="281" s="2" customFormat="1" x14ac:dyDescent="0.25"/>
    <row r="282" s="2" customFormat="1" x14ac:dyDescent="0.25"/>
    <row r="283" s="2" customFormat="1" x14ac:dyDescent="0.25"/>
    <row r="284" s="2" customFormat="1" x14ac:dyDescent="0.25"/>
    <row r="285" s="2" customFormat="1" x14ac:dyDescent="0.25"/>
    <row r="286" s="2" customFormat="1" x14ac:dyDescent="0.25"/>
    <row r="287" s="2" customFormat="1" x14ac:dyDescent="0.25"/>
    <row r="288" s="2" customFormat="1" x14ac:dyDescent="0.25"/>
    <row r="289" s="2" customFormat="1" x14ac:dyDescent="0.25"/>
    <row r="290" s="2" customFormat="1" x14ac:dyDescent="0.25"/>
    <row r="291" s="2" customFormat="1" x14ac:dyDescent="0.25"/>
    <row r="292" s="2" customFormat="1" x14ac:dyDescent="0.25"/>
    <row r="293" s="2" customFormat="1" x14ac:dyDescent="0.25"/>
    <row r="294" s="2" customFormat="1" x14ac:dyDescent="0.25"/>
    <row r="295" s="2" customFormat="1" x14ac:dyDescent="0.25"/>
    <row r="296" s="2" customFormat="1" x14ac:dyDescent="0.25"/>
    <row r="297" s="2" customFormat="1" x14ac:dyDescent="0.25"/>
    <row r="298" s="2" customFormat="1" x14ac:dyDescent="0.25"/>
    <row r="299" s="2" customFormat="1" x14ac:dyDescent="0.25"/>
    <row r="300" s="2" customFormat="1" x14ac:dyDescent="0.25"/>
    <row r="301" s="2" customFormat="1" x14ac:dyDescent="0.25"/>
    <row r="302" s="2" customFormat="1" x14ac:dyDescent="0.25"/>
    <row r="303" s="2" customFormat="1" x14ac:dyDescent="0.25"/>
    <row r="304" s="2" customFormat="1" x14ac:dyDescent="0.25"/>
    <row r="305" s="2" customFormat="1" x14ac:dyDescent="0.25"/>
    <row r="306" s="2" customFormat="1" x14ac:dyDescent="0.25"/>
    <row r="307" s="2" customFormat="1" x14ac:dyDescent="0.25"/>
    <row r="308" s="2" customFormat="1" x14ac:dyDescent="0.25"/>
    <row r="309" s="2" customFormat="1" x14ac:dyDescent="0.25"/>
    <row r="310" s="2" customFormat="1" x14ac:dyDescent="0.25"/>
    <row r="311" s="2" customFormat="1" x14ac:dyDescent="0.25"/>
    <row r="312" s="2" customFormat="1" x14ac:dyDescent="0.25"/>
    <row r="313" s="2" customFormat="1" x14ac:dyDescent="0.25"/>
    <row r="314" s="2" customFormat="1" x14ac:dyDescent="0.25"/>
    <row r="315" s="2" customFormat="1" x14ac:dyDescent="0.25"/>
    <row r="316" s="2" customFormat="1" x14ac:dyDescent="0.25"/>
    <row r="317" s="2" customFormat="1" x14ac:dyDescent="0.25"/>
    <row r="318" s="2" customFormat="1" x14ac:dyDescent="0.25"/>
    <row r="319" s="2" customFormat="1" x14ac:dyDescent="0.25"/>
    <row r="320" s="2" customFormat="1" x14ac:dyDescent="0.25"/>
    <row r="321" s="2" customFormat="1" x14ac:dyDescent="0.25"/>
    <row r="322" s="2" customFormat="1" x14ac:dyDescent="0.25"/>
    <row r="323" s="2" customFormat="1" x14ac:dyDescent="0.25"/>
    <row r="324" s="2" customFormat="1" x14ac:dyDescent="0.25"/>
    <row r="325" s="2" customFormat="1" x14ac:dyDescent="0.25"/>
    <row r="326" s="2" customFormat="1" x14ac:dyDescent="0.25"/>
    <row r="327" s="2" customFormat="1" x14ac:dyDescent="0.25"/>
    <row r="328" s="2" customFormat="1" x14ac:dyDescent="0.25"/>
    <row r="329" s="2" customFormat="1" x14ac:dyDescent="0.25"/>
    <row r="330" s="2" customFormat="1" x14ac:dyDescent="0.25"/>
    <row r="331" s="2" customFormat="1" x14ac:dyDescent="0.25"/>
    <row r="332" s="2" customFormat="1" x14ac:dyDescent="0.25"/>
    <row r="333" s="2" customFormat="1" x14ac:dyDescent="0.25"/>
    <row r="334" s="2" customFormat="1" x14ac:dyDescent="0.25"/>
    <row r="335" s="2" customFormat="1" x14ac:dyDescent="0.25"/>
    <row r="336" s="2" customFormat="1" x14ac:dyDescent="0.25"/>
    <row r="337" s="2" customFormat="1" x14ac:dyDescent="0.25"/>
    <row r="338" s="2" customFormat="1" x14ac:dyDescent="0.25"/>
    <row r="339" s="2" customFormat="1" x14ac:dyDescent="0.25"/>
    <row r="340" s="2" customFormat="1" x14ac:dyDescent="0.25"/>
    <row r="341" s="2" customFormat="1" x14ac:dyDescent="0.25"/>
    <row r="342" s="2" customFormat="1" x14ac:dyDescent="0.25"/>
    <row r="343" s="2" customFormat="1" x14ac:dyDescent="0.25"/>
    <row r="344" s="2" customFormat="1" x14ac:dyDescent="0.25"/>
    <row r="345" s="2" customFormat="1" x14ac:dyDescent="0.25"/>
    <row r="346" s="2" customFormat="1" x14ac:dyDescent="0.25"/>
    <row r="347" s="2" customFormat="1" x14ac:dyDescent="0.25"/>
    <row r="348" s="2" customFormat="1" x14ac:dyDescent="0.25"/>
    <row r="349" s="2" customFormat="1" x14ac:dyDescent="0.25"/>
    <row r="350" s="2" customFormat="1" x14ac:dyDescent="0.25"/>
    <row r="351" s="2" customFormat="1" x14ac:dyDescent="0.25"/>
    <row r="352" s="2" customFormat="1" x14ac:dyDescent="0.25"/>
    <row r="353" s="2" customFormat="1" x14ac:dyDescent="0.25"/>
    <row r="354" s="2" customFormat="1" x14ac:dyDescent="0.25"/>
    <row r="355" s="2" customFormat="1" x14ac:dyDescent="0.25"/>
    <row r="356" s="2" customFormat="1" x14ac:dyDescent="0.25"/>
    <row r="357" s="2" customFormat="1" x14ac:dyDescent="0.25"/>
    <row r="358" s="2" customFormat="1" x14ac:dyDescent="0.25"/>
    <row r="359" s="2" customFormat="1" x14ac:dyDescent="0.25"/>
    <row r="360" s="2" customFormat="1" x14ac:dyDescent="0.25"/>
    <row r="361" s="2" customFormat="1" x14ac:dyDescent="0.25"/>
    <row r="362" s="2" customFormat="1" x14ac:dyDescent="0.25"/>
    <row r="363" s="2" customFormat="1" x14ac:dyDescent="0.25"/>
    <row r="364" s="2" customFormat="1" x14ac:dyDescent="0.25"/>
    <row r="365" s="2" customFormat="1" x14ac:dyDescent="0.25"/>
    <row r="366" s="2" customFormat="1" x14ac:dyDescent="0.25"/>
    <row r="367" s="2" customFormat="1" x14ac:dyDescent="0.25"/>
    <row r="368" s="2" customFormat="1" x14ac:dyDescent="0.25"/>
    <row r="369" s="2" customFormat="1" x14ac:dyDescent="0.25"/>
    <row r="370" s="2" customFormat="1" x14ac:dyDescent="0.25"/>
    <row r="371" s="2" customFormat="1" x14ac:dyDescent="0.25"/>
    <row r="372" s="2" customFormat="1" x14ac:dyDescent="0.25"/>
    <row r="373" s="2" customFormat="1" x14ac:dyDescent="0.25"/>
    <row r="374" s="2" customFormat="1" x14ac:dyDescent="0.25"/>
    <row r="375" s="2" customFormat="1" x14ac:dyDescent="0.25"/>
    <row r="376" s="2" customFormat="1" x14ac:dyDescent="0.25"/>
    <row r="377" s="2" customFormat="1" x14ac:dyDescent="0.25"/>
    <row r="378" s="2" customFormat="1" x14ac:dyDescent="0.25"/>
    <row r="379" s="2" customFormat="1" x14ac:dyDescent="0.25"/>
    <row r="380" s="2" customFormat="1" x14ac:dyDescent="0.25"/>
    <row r="381" s="2" customFormat="1" x14ac:dyDescent="0.25"/>
    <row r="382" s="2" customFormat="1" x14ac:dyDescent="0.25"/>
    <row r="383" s="2" customFormat="1" x14ac:dyDescent="0.25"/>
    <row r="384" s="2" customFormat="1" x14ac:dyDescent="0.25"/>
    <row r="385" s="2" customFormat="1" x14ac:dyDescent="0.25"/>
    <row r="386" s="2" customFormat="1" x14ac:dyDescent="0.25"/>
    <row r="387" s="2" customFormat="1" x14ac:dyDescent="0.25"/>
    <row r="388" s="2" customFormat="1" x14ac:dyDescent="0.25"/>
    <row r="389" s="2" customFormat="1" x14ac:dyDescent="0.25"/>
    <row r="390" s="2" customFormat="1" x14ac:dyDescent="0.25"/>
    <row r="391" s="2" customFormat="1" x14ac:dyDescent="0.25"/>
    <row r="392" s="2" customFormat="1" x14ac:dyDescent="0.25"/>
    <row r="393" s="2" customFormat="1" x14ac:dyDescent="0.25"/>
    <row r="394" s="2" customFormat="1" x14ac:dyDescent="0.25"/>
    <row r="395" s="2" customFormat="1" x14ac:dyDescent="0.25"/>
    <row r="396" s="2" customFormat="1" x14ac:dyDescent="0.25"/>
    <row r="397" s="2" customFormat="1" x14ac:dyDescent="0.25"/>
    <row r="398" s="2" customFormat="1" x14ac:dyDescent="0.25"/>
    <row r="399" s="2" customFormat="1" x14ac:dyDescent="0.25"/>
    <row r="400" s="2" customFormat="1" x14ac:dyDescent="0.25"/>
    <row r="401" s="2" customFormat="1" x14ac:dyDescent="0.25"/>
    <row r="402" s="2" customFormat="1" x14ac:dyDescent="0.25"/>
    <row r="403" s="2" customFormat="1" x14ac:dyDescent="0.25"/>
    <row r="404" s="2" customFormat="1" x14ac:dyDescent="0.25"/>
    <row r="405" s="2" customFormat="1" x14ac:dyDescent="0.25"/>
    <row r="406" s="2" customFormat="1" x14ac:dyDescent="0.25"/>
    <row r="407" s="2" customFormat="1" x14ac:dyDescent="0.25"/>
    <row r="408" s="2" customFormat="1" x14ac:dyDescent="0.25"/>
    <row r="409" s="2" customFormat="1" x14ac:dyDescent="0.25"/>
    <row r="410" s="2" customFormat="1" x14ac:dyDescent="0.25"/>
    <row r="411" s="2" customFormat="1" x14ac:dyDescent="0.25"/>
    <row r="412" s="2" customFormat="1" x14ac:dyDescent="0.25"/>
    <row r="413" s="2" customFormat="1" x14ac:dyDescent="0.25"/>
    <row r="414" s="2" customFormat="1" x14ac:dyDescent="0.25"/>
    <row r="415" s="2" customFormat="1" x14ac:dyDescent="0.25"/>
    <row r="416" s="2" customFormat="1" x14ac:dyDescent="0.25"/>
    <row r="417" s="2" customFormat="1" x14ac:dyDescent="0.25"/>
    <row r="418" s="2" customFormat="1" x14ac:dyDescent="0.25"/>
    <row r="419" s="2" customFormat="1" x14ac:dyDescent="0.25"/>
    <row r="420" s="2" customFormat="1" x14ac:dyDescent="0.25"/>
    <row r="421" s="2" customFormat="1" x14ac:dyDescent="0.25"/>
    <row r="422" s="2" customFormat="1" x14ac:dyDescent="0.25"/>
    <row r="423" s="2" customFormat="1" x14ac:dyDescent="0.25"/>
    <row r="424" s="2" customFormat="1" x14ac:dyDescent="0.25"/>
    <row r="425" s="2" customFormat="1" x14ac:dyDescent="0.25"/>
    <row r="426" s="2" customFormat="1" x14ac:dyDescent="0.25"/>
    <row r="427" s="2" customFormat="1" x14ac:dyDescent="0.25"/>
    <row r="428" s="2" customFormat="1" x14ac:dyDescent="0.25"/>
    <row r="429" s="2" customFormat="1" x14ac:dyDescent="0.25"/>
    <row r="430" s="2" customFormat="1" x14ac:dyDescent="0.25"/>
    <row r="431" s="2" customFormat="1" x14ac:dyDescent="0.25"/>
    <row r="432" s="2" customFormat="1" x14ac:dyDescent="0.25"/>
    <row r="433" s="2" customFormat="1" x14ac:dyDescent="0.25"/>
    <row r="434" s="2" customFormat="1" x14ac:dyDescent="0.25"/>
    <row r="435" s="2" customFormat="1" x14ac:dyDescent="0.25"/>
    <row r="436" s="2" customFormat="1" x14ac:dyDescent="0.25"/>
    <row r="437" s="2" customFormat="1" x14ac:dyDescent="0.25"/>
    <row r="438" s="2" customFormat="1" x14ac:dyDescent="0.25"/>
    <row r="439" s="2" customFormat="1" x14ac:dyDescent="0.25"/>
    <row r="440" s="2" customFormat="1" x14ac:dyDescent="0.25"/>
    <row r="441" s="2" customFormat="1" x14ac:dyDescent="0.25"/>
    <row r="442" s="2" customFormat="1" x14ac:dyDescent="0.25"/>
    <row r="443" s="2" customFormat="1" x14ac:dyDescent="0.25"/>
    <row r="444" s="2" customFormat="1" x14ac:dyDescent="0.25"/>
    <row r="445" s="2" customFormat="1" x14ac:dyDescent="0.25"/>
    <row r="446" s="2" customFormat="1" x14ac:dyDescent="0.25"/>
    <row r="447" s="2" customFormat="1" x14ac:dyDescent="0.25"/>
    <row r="448" s="2" customFormat="1" x14ac:dyDescent="0.25"/>
    <row r="449" s="2" customFormat="1" x14ac:dyDescent="0.25"/>
    <row r="450" s="2" customFormat="1" x14ac:dyDescent="0.25"/>
    <row r="451" s="2" customFormat="1" x14ac:dyDescent="0.25"/>
    <row r="452" s="2" customFormat="1" x14ac:dyDescent="0.25"/>
    <row r="453" s="2" customFormat="1" x14ac:dyDescent="0.25"/>
    <row r="454" s="2" customFormat="1" x14ac:dyDescent="0.25"/>
    <row r="455" s="2" customFormat="1" x14ac:dyDescent="0.25"/>
    <row r="456" s="2" customFormat="1" x14ac:dyDescent="0.25"/>
    <row r="457" s="2" customFormat="1" x14ac:dyDescent="0.25"/>
    <row r="458" s="2" customFormat="1" x14ac:dyDescent="0.25"/>
    <row r="459" s="2" customFormat="1" x14ac:dyDescent="0.25"/>
    <row r="460" s="2" customFormat="1" x14ac:dyDescent="0.25"/>
    <row r="461" s="2" customFormat="1" x14ac:dyDescent="0.25"/>
    <row r="462" s="2" customFormat="1" x14ac:dyDescent="0.25"/>
    <row r="463" s="2" customFormat="1" x14ac:dyDescent="0.25"/>
    <row r="464" s="2" customFormat="1" x14ac:dyDescent="0.25"/>
    <row r="465" s="2" customFormat="1" x14ac:dyDescent="0.25"/>
    <row r="466" s="2" customFormat="1" x14ac:dyDescent="0.25"/>
    <row r="467" s="2" customFormat="1" x14ac:dyDescent="0.25"/>
    <row r="468" s="2" customFormat="1" x14ac:dyDescent="0.25"/>
    <row r="469" s="2" customFormat="1" x14ac:dyDescent="0.25"/>
    <row r="470" s="2" customFormat="1" x14ac:dyDescent="0.25"/>
    <row r="471" s="2" customFormat="1" x14ac:dyDescent="0.25"/>
    <row r="472" s="2" customFormat="1" x14ac:dyDescent="0.25"/>
    <row r="473" s="2" customFormat="1" x14ac:dyDescent="0.25"/>
    <row r="474" s="2" customFormat="1" x14ac:dyDescent="0.25"/>
    <row r="475" s="2" customFormat="1" x14ac:dyDescent="0.25"/>
    <row r="476" s="2" customFormat="1" x14ac:dyDescent="0.25"/>
    <row r="477" s="2" customFormat="1" x14ac:dyDescent="0.25"/>
    <row r="478" s="2" customFormat="1" x14ac:dyDescent="0.25"/>
    <row r="479" s="2" customFormat="1" x14ac:dyDescent="0.25"/>
    <row r="480" s="2" customFormat="1" x14ac:dyDescent="0.25"/>
    <row r="481" s="2" customFormat="1" x14ac:dyDescent="0.25"/>
    <row r="482" s="2" customFormat="1" x14ac:dyDescent="0.25"/>
    <row r="483" s="2" customFormat="1" x14ac:dyDescent="0.25"/>
    <row r="484" s="2" customFormat="1" x14ac:dyDescent="0.25"/>
    <row r="485" s="2" customFormat="1" x14ac:dyDescent="0.25"/>
    <row r="486" s="2" customFormat="1" x14ac:dyDescent="0.25"/>
    <row r="487" s="2" customFormat="1" x14ac:dyDescent="0.25"/>
    <row r="488" s="2" customFormat="1" x14ac:dyDescent="0.25"/>
    <row r="489" s="2" customFormat="1" x14ac:dyDescent="0.25"/>
    <row r="490" s="2" customFormat="1" x14ac:dyDescent="0.25"/>
    <row r="491" s="2" customFormat="1" x14ac:dyDescent="0.25"/>
    <row r="492" s="2" customFormat="1" x14ac:dyDescent="0.25"/>
    <row r="493" s="2" customFormat="1" x14ac:dyDescent="0.25"/>
    <row r="494" s="2" customFormat="1" x14ac:dyDescent="0.25"/>
    <row r="495" s="2" customFormat="1" x14ac:dyDescent="0.25"/>
    <row r="496" s="2" customFormat="1" x14ac:dyDescent="0.25"/>
    <row r="497" s="2" customFormat="1" x14ac:dyDescent="0.25"/>
    <row r="498" s="2" customFormat="1" x14ac:dyDescent="0.25"/>
    <row r="499" s="2" customFormat="1" x14ac:dyDescent="0.25"/>
    <row r="500" s="2" customFormat="1" x14ac:dyDescent="0.25"/>
    <row r="501" s="2" customFormat="1" x14ac:dyDescent="0.25"/>
    <row r="502" s="2" customFormat="1" x14ac:dyDescent="0.25"/>
    <row r="503" s="2" customFormat="1" x14ac:dyDescent="0.25"/>
    <row r="504" s="2" customFormat="1" x14ac:dyDescent="0.25"/>
    <row r="505" s="2" customFormat="1" x14ac:dyDescent="0.25"/>
    <row r="506" s="2" customFormat="1" x14ac:dyDescent="0.25"/>
    <row r="507" s="2" customFormat="1" x14ac:dyDescent="0.25"/>
    <row r="508" s="2" customFormat="1" x14ac:dyDescent="0.25"/>
    <row r="509" s="2" customFormat="1" x14ac:dyDescent="0.25"/>
    <row r="510" s="2" customFormat="1" x14ac:dyDescent="0.25"/>
    <row r="511" s="2" customFormat="1" x14ac:dyDescent="0.25"/>
    <row r="512" s="2" customFormat="1" x14ac:dyDescent="0.25"/>
    <row r="513" s="2" customFormat="1" x14ac:dyDescent="0.25"/>
    <row r="514" s="2" customFormat="1" x14ac:dyDescent="0.25"/>
    <row r="515" s="2" customFormat="1" x14ac:dyDescent="0.25"/>
    <row r="516" s="2" customFormat="1" x14ac:dyDescent="0.25"/>
    <row r="517" s="2" customFormat="1" x14ac:dyDescent="0.25"/>
    <row r="518" s="2" customFormat="1" x14ac:dyDescent="0.25"/>
    <row r="519" s="2" customFormat="1" x14ac:dyDescent="0.25"/>
    <row r="520" s="2" customFormat="1" x14ac:dyDescent="0.25"/>
    <row r="521" s="2" customFormat="1" x14ac:dyDescent="0.25"/>
    <row r="522" s="2" customFormat="1" x14ac:dyDescent="0.25"/>
    <row r="523" s="2" customFormat="1" x14ac:dyDescent="0.25"/>
    <row r="524" s="2" customFormat="1" x14ac:dyDescent="0.25"/>
    <row r="525" s="2" customFormat="1" x14ac:dyDescent="0.25"/>
    <row r="526" s="2" customFormat="1" x14ac:dyDescent="0.25"/>
    <row r="527" s="2" customFormat="1" x14ac:dyDescent="0.25"/>
    <row r="528" s="2" customFormat="1" x14ac:dyDescent="0.25"/>
    <row r="529" s="2" customFormat="1" x14ac:dyDescent="0.25"/>
    <row r="530" s="2" customFormat="1" x14ac:dyDescent="0.25"/>
    <row r="531" s="2" customFormat="1" x14ac:dyDescent="0.25"/>
    <row r="532" s="2" customFormat="1" x14ac:dyDescent="0.25"/>
    <row r="533" s="2" customFormat="1" x14ac:dyDescent="0.25"/>
    <row r="534" s="2" customFormat="1" x14ac:dyDescent="0.25"/>
    <row r="535" s="2" customFormat="1" x14ac:dyDescent="0.25"/>
    <row r="536" s="2" customFormat="1" x14ac:dyDescent="0.25"/>
    <row r="537" s="2" customFormat="1" x14ac:dyDescent="0.25"/>
    <row r="538" s="2" customFormat="1" x14ac:dyDescent="0.25"/>
    <row r="539" s="2" customFormat="1" x14ac:dyDescent="0.25"/>
    <row r="540" s="2" customFormat="1" x14ac:dyDescent="0.25"/>
    <row r="541" s="2" customFormat="1" x14ac:dyDescent="0.25"/>
    <row r="542" s="2" customFormat="1" x14ac:dyDescent="0.25"/>
    <row r="543" s="2" customFormat="1" x14ac:dyDescent="0.25"/>
    <row r="544" s="2" customFormat="1" x14ac:dyDescent="0.25"/>
    <row r="545" s="2" customFormat="1" x14ac:dyDescent="0.25"/>
    <row r="546" s="2" customFormat="1" x14ac:dyDescent="0.25"/>
    <row r="547" s="2" customFormat="1" x14ac:dyDescent="0.25"/>
    <row r="548" s="2" customFormat="1" x14ac:dyDescent="0.25"/>
    <row r="549" s="2" customFormat="1" x14ac:dyDescent="0.25"/>
    <row r="550" s="2" customFormat="1" x14ac:dyDescent="0.25"/>
    <row r="551" s="2" customFormat="1" x14ac:dyDescent="0.25"/>
    <row r="552" s="2" customFormat="1" x14ac:dyDescent="0.25"/>
    <row r="553" s="2" customFormat="1" x14ac:dyDescent="0.25"/>
    <row r="554" s="2" customFormat="1" x14ac:dyDescent="0.25"/>
    <row r="555" s="2" customFormat="1" x14ac:dyDescent="0.25"/>
    <row r="556" s="2" customFormat="1" x14ac:dyDescent="0.25"/>
    <row r="557" s="2" customFormat="1" x14ac:dyDescent="0.25"/>
    <row r="558" s="2" customFormat="1" x14ac:dyDescent="0.25"/>
    <row r="559" s="2" customFormat="1" x14ac:dyDescent="0.25"/>
    <row r="560" s="2" customFormat="1" x14ac:dyDescent="0.25"/>
    <row r="561" s="2" customFormat="1" x14ac:dyDescent="0.25"/>
    <row r="562" s="2" customFormat="1" x14ac:dyDescent="0.25"/>
    <row r="563" s="2" customFormat="1" x14ac:dyDescent="0.25"/>
    <row r="564" s="2" customFormat="1" x14ac:dyDescent="0.25"/>
    <row r="565" s="2" customFormat="1" x14ac:dyDescent="0.25"/>
    <row r="566" s="2" customFormat="1" x14ac:dyDescent="0.25"/>
    <row r="567" s="2" customFormat="1" x14ac:dyDescent="0.25"/>
    <row r="568" s="2" customFormat="1" x14ac:dyDescent="0.25"/>
    <row r="569" s="2" customFormat="1" x14ac:dyDescent="0.25"/>
    <row r="570" s="2" customFormat="1" x14ac:dyDescent="0.25"/>
    <row r="571" s="2" customFormat="1" x14ac:dyDescent="0.25"/>
    <row r="572" s="2" customFormat="1" x14ac:dyDescent="0.25"/>
    <row r="573" s="2" customFormat="1" x14ac:dyDescent="0.25"/>
    <row r="574" s="2" customFormat="1" x14ac:dyDescent="0.25"/>
    <row r="575" s="2" customFormat="1" x14ac:dyDescent="0.25"/>
    <row r="576" s="2" customFormat="1" x14ac:dyDescent="0.25"/>
    <row r="577" s="2" customFormat="1" x14ac:dyDescent="0.25"/>
    <row r="578" s="2" customFormat="1" x14ac:dyDescent="0.25"/>
    <row r="579" s="2" customFormat="1" x14ac:dyDescent="0.25"/>
    <row r="580" s="2" customFormat="1" x14ac:dyDescent="0.25"/>
    <row r="581" s="2" customFormat="1" x14ac:dyDescent="0.25"/>
    <row r="582" s="2" customFormat="1" x14ac:dyDescent="0.25"/>
    <row r="583" s="2" customFormat="1" x14ac:dyDescent="0.25"/>
    <row r="584" s="2" customFormat="1" x14ac:dyDescent="0.25"/>
    <row r="585" s="2" customFormat="1" x14ac:dyDescent="0.25"/>
    <row r="586" s="2" customFormat="1" x14ac:dyDescent="0.25"/>
    <row r="587" s="2" customFormat="1" x14ac:dyDescent="0.25"/>
    <row r="588" s="2" customFormat="1" x14ac:dyDescent="0.25"/>
    <row r="589" s="2" customFormat="1" x14ac:dyDescent="0.25"/>
    <row r="590" s="2" customFormat="1" x14ac:dyDescent="0.25"/>
    <row r="591" s="2" customFormat="1" x14ac:dyDescent="0.25"/>
    <row r="592" s="2" customFormat="1" x14ac:dyDescent="0.25"/>
    <row r="593" s="2" customFormat="1" x14ac:dyDescent="0.25"/>
    <row r="594" s="2" customFormat="1" x14ac:dyDescent="0.25"/>
    <row r="595" s="2" customFormat="1" x14ac:dyDescent="0.25"/>
    <row r="596" s="2" customFormat="1" x14ac:dyDescent="0.25"/>
    <row r="597" s="2" customFormat="1" x14ac:dyDescent="0.25"/>
    <row r="598" s="2" customFormat="1" x14ac:dyDescent="0.25"/>
    <row r="599" s="2" customFormat="1" x14ac:dyDescent="0.25"/>
    <row r="600" s="2" customFormat="1" x14ac:dyDescent="0.25"/>
    <row r="601" s="2" customFormat="1" x14ac:dyDescent="0.25"/>
    <row r="602" s="2" customFormat="1" x14ac:dyDescent="0.25"/>
    <row r="603" s="2" customFormat="1" x14ac:dyDescent="0.25"/>
    <row r="604" s="2" customFormat="1" x14ac:dyDescent="0.25"/>
    <row r="605" s="2" customFormat="1" x14ac:dyDescent="0.25"/>
    <row r="606" s="2" customFormat="1" x14ac:dyDescent="0.25"/>
    <row r="607" s="2" customFormat="1" x14ac:dyDescent="0.25"/>
    <row r="608" s="2" customFormat="1" x14ac:dyDescent="0.25"/>
    <row r="609" s="2" customFormat="1" x14ac:dyDescent="0.25"/>
    <row r="610" s="2" customFormat="1" x14ac:dyDescent="0.25"/>
    <row r="611" s="2" customFormat="1" x14ac:dyDescent="0.25"/>
    <row r="612" s="2" customFormat="1" x14ac:dyDescent="0.25"/>
    <row r="613" s="2" customFormat="1" x14ac:dyDescent="0.25"/>
    <row r="614" s="2" customFormat="1" x14ac:dyDescent="0.25"/>
    <row r="615" s="2" customFormat="1" x14ac:dyDescent="0.25"/>
    <row r="616" s="2" customFormat="1" x14ac:dyDescent="0.25"/>
    <row r="617" s="2" customFormat="1" x14ac:dyDescent="0.25"/>
    <row r="618" s="2" customFormat="1" x14ac:dyDescent="0.25"/>
    <row r="619" s="2" customFormat="1" x14ac:dyDescent="0.25"/>
    <row r="620" s="2" customFormat="1" x14ac:dyDescent="0.25"/>
    <row r="621" s="2" customFormat="1" x14ac:dyDescent="0.25"/>
    <row r="622" s="2" customFormat="1" x14ac:dyDescent="0.25"/>
    <row r="623" s="2" customFormat="1" x14ac:dyDescent="0.25"/>
    <row r="624" s="2" customFormat="1" x14ac:dyDescent="0.25"/>
    <row r="625" s="2" customFormat="1" x14ac:dyDescent="0.25"/>
    <row r="626" s="2" customFormat="1" x14ac:dyDescent="0.25"/>
    <row r="627" s="2" customFormat="1" x14ac:dyDescent="0.25"/>
    <row r="628" s="2" customFormat="1" x14ac:dyDescent="0.25"/>
    <row r="629" s="2" customFormat="1" x14ac:dyDescent="0.25"/>
    <row r="630" s="2" customFormat="1" x14ac:dyDescent="0.25"/>
    <row r="631" s="2" customFormat="1" x14ac:dyDescent="0.25"/>
    <row r="632" s="2" customFormat="1" x14ac:dyDescent="0.25"/>
    <row r="633" s="2" customFormat="1" x14ac:dyDescent="0.25"/>
    <row r="634" s="2" customFormat="1" x14ac:dyDescent="0.25"/>
    <row r="635" s="2" customFormat="1" x14ac:dyDescent="0.25"/>
    <row r="636" s="2" customFormat="1" x14ac:dyDescent="0.25"/>
    <row r="637" s="2" customFormat="1" x14ac:dyDescent="0.25"/>
    <row r="638" s="2" customFormat="1" x14ac:dyDescent="0.25"/>
    <row r="639" s="2" customFormat="1" x14ac:dyDescent="0.25"/>
    <row r="640" s="2" customFormat="1" x14ac:dyDescent="0.25"/>
    <row r="641" s="2" customFormat="1" x14ac:dyDescent="0.25"/>
    <row r="642" s="2" customFormat="1" x14ac:dyDescent="0.25"/>
    <row r="643" s="2" customFormat="1" x14ac:dyDescent="0.25"/>
    <row r="644" s="2" customFormat="1" x14ac:dyDescent="0.25"/>
    <row r="645" s="2" customFormat="1" x14ac:dyDescent="0.25"/>
    <row r="646" s="2" customFormat="1" x14ac:dyDescent="0.25"/>
    <row r="647" s="2" customFormat="1" x14ac:dyDescent="0.25"/>
    <row r="648" s="2" customFormat="1" x14ac:dyDescent="0.25"/>
    <row r="649" s="2" customFormat="1" x14ac:dyDescent="0.25"/>
    <row r="650" s="2" customFormat="1" x14ac:dyDescent="0.25"/>
    <row r="651" s="2" customFormat="1" x14ac:dyDescent="0.25"/>
    <row r="652" s="2" customFormat="1" x14ac:dyDescent="0.25"/>
    <row r="653" s="2" customFormat="1" x14ac:dyDescent="0.25"/>
    <row r="654" s="2" customFormat="1" x14ac:dyDescent="0.25"/>
    <row r="655" s="2" customFormat="1" x14ac:dyDescent="0.25"/>
    <row r="656" s="2" customFormat="1" x14ac:dyDescent="0.25"/>
    <row r="657" s="2" customFormat="1" x14ac:dyDescent="0.25"/>
    <row r="658" s="2" customFormat="1" x14ac:dyDescent="0.25"/>
    <row r="659" s="2" customFormat="1" x14ac:dyDescent="0.25"/>
    <row r="660" s="2" customFormat="1" x14ac:dyDescent="0.25"/>
    <row r="661" s="2" customFormat="1" x14ac:dyDescent="0.25"/>
    <row r="662" s="2" customFormat="1" x14ac:dyDescent="0.25"/>
    <row r="663" s="2" customFormat="1" x14ac:dyDescent="0.25"/>
    <row r="664" s="2" customFormat="1" x14ac:dyDescent="0.25"/>
    <row r="665" s="2" customFormat="1" x14ac:dyDescent="0.25"/>
    <row r="666" s="2" customFormat="1" x14ac:dyDescent="0.25"/>
    <row r="667" s="2" customFormat="1" x14ac:dyDescent="0.25"/>
    <row r="668" s="2" customFormat="1" x14ac:dyDescent="0.25"/>
    <row r="669" s="2" customFormat="1" x14ac:dyDescent="0.25"/>
    <row r="670" s="2" customFormat="1" x14ac:dyDescent="0.25"/>
    <row r="671" s="2" customFormat="1" x14ac:dyDescent="0.25"/>
    <row r="672" s="2" customFormat="1" x14ac:dyDescent="0.25"/>
    <row r="673" s="2" customFormat="1" x14ac:dyDescent="0.25"/>
    <row r="674" s="2" customFormat="1" x14ac:dyDescent="0.25"/>
    <row r="675" s="2" customFormat="1" x14ac:dyDescent="0.25"/>
    <row r="676" s="2" customFormat="1" x14ac:dyDescent="0.25"/>
    <row r="677" s="2" customFormat="1" x14ac:dyDescent="0.25"/>
    <row r="678" s="2" customFormat="1" x14ac:dyDescent="0.25"/>
    <row r="679" s="2" customFormat="1" x14ac:dyDescent="0.25"/>
    <row r="680" s="2" customFormat="1" x14ac:dyDescent="0.25"/>
    <row r="681" s="2" customFormat="1" x14ac:dyDescent="0.25"/>
    <row r="682" s="2" customFormat="1" x14ac:dyDescent="0.25"/>
    <row r="683" s="2" customFormat="1" x14ac:dyDescent="0.25"/>
    <row r="684" s="2" customFormat="1" x14ac:dyDescent="0.25"/>
    <row r="685" s="2" customFormat="1" x14ac:dyDescent="0.25"/>
    <row r="686" s="2" customFormat="1" x14ac:dyDescent="0.25"/>
    <row r="687" s="2" customFormat="1" x14ac:dyDescent="0.25"/>
    <row r="688" s="2" customFormat="1" x14ac:dyDescent="0.25"/>
    <row r="689" s="2" customFormat="1" x14ac:dyDescent="0.25"/>
    <row r="690" s="2" customFormat="1" x14ac:dyDescent="0.25"/>
    <row r="691" s="2" customFormat="1" x14ac:dyDescent="0.25"/>
    <row r="692" s="2" customFormat="1" x14ac:dyDescent="0.25"/>
    <row r="693" s="2" customFormat="1" x14ac:dyDescent="0.25"/>
    <row r="694" s="2" customFormat="1" x14ac:dyDescent="0.25"/>
    <row r="695" s="2" customFormat="1" x14ac:dyDescent="0.25"/>
    <row r="696" s="2" customFormat="1" x14ac:dyDescent="0.25"/>
    <row r="697" s="2" customFormat="1" x14ac:dyDescent="0.25"/>
    <row r="698" s="2" customFormat="1" x14ac:dyDescent="0.25"/>
    <row r="699" s="2" customFormat="1" x14ac:dyDescent="0.25"/>
    <row r="700" s="2" customFormat="1" x14ac:dyDescent="0.25"/>
    <row r="701" s="2" customFormat="1" x14ac:dyDescent="0.25"/>
    <row r="702" s="2" customFormat="1" x14ac:dyDescent="0.25"/>
    <row r="703" s="2" customFormat="1" x14ac:dyDescent="0.25"/>
    <row r="704" s="2" customFormat="1" x14ac:dyDescent="0.25"/>
    <row r="705" s="2" customFormat="1" x14ac:dyDescent="0.25"/>
    <row r="706" s="2" customFormat="1" x14ac:dyDescent="0.25"/>
    <row r="707" s="2" customFormat="1" x14ac:dyDescent="0.25"/>
    <row r="708" s="2" customFormat="1" x14ac:dyDescent="0.25"/>
    <row r="709" s="2" customFormat="1" x14ac:dyDescent="0.25"/>
    <row r="710" s="2" customFormat="1" x14ac:dyDescent="0.25"/>
    <row r="711" s="2" customFormat="1" x14ac:dyDescent="0.25"/>
    <row r="712" s="2" customFormat="1" x14ac:dyDescent="0.25"/>
    <row r="713" s="2" customFormat="1" x14ac:dyDescent="0.25"/>
    <row r="714" s="2" customFormat="1" x14ac:dyDescent="0.25"/>
    <row r="715" s="2" customFormat="1" x14ac:dyDescent="0.25"/>
    <row r="716" s="2" customFormat="1" x14ac:dyDescent="0.25"/>
    <row r="717" s="2" customFormat="1" x14ac:dyDescent="0.25"/>
    <row r="718" s="2" customFormat="1" x14ac:dyDescent="0.25"/>
    <row r="719" s="2" customFormat="1" x14ac:dyDescent="0.25"/>
    <row r="720" s="2" customFormat="1" x14ac:dyDescent="0.25"/>
    <row r="721" s="2" customFormat="1" x14ac:dyDescent="0.25"/>
    <row r="722" s="2" customFormat="1" x14ac:dyDescent="0.25"/>
    <row r="723" s="2" customFormat="1" x14ac:dyDescent="0.25"/>
    <row r="724" s="2" customFormat="1" x14ac:dyDescent="0.25"/>
    <row r="725" s="2" customFormat="1" x14ac:dyDescent="0.25"/>
    <row r="726" s="2" customFormat="1" x14ac:dyDescent="0.25"/>
    <row r="727" s="2" customFormat="1" x14ac:dyDescent="0.25"/>
    <row r="728" s="2" customFormat="1" x14ac:dyDescent="0.25"/>
    <row r="729" s="2" customFormat="1" x14ac:dyDescent="0.25"/>
    <row r="730" s="2" customFormat="1" x14ac:dyDescent="0.25"/>
    <row r="731" s="2" customFormat="1" x14ac:dyDescent="0.25"/>
    <row r="732" s="2" customFormat="1" x14ac:dyDescent="0.25"/>
    <row r="733" s="2" customFormat="1" x14ac:dyDescent="0.25"/>
    <row r="734" s="2" customFormat="1" x14ac:dyDescent="0.25"/>
    <row r="735" s="2" customFormat="1" x14ac:dyDescent="0.25"/>
    <row r="736" s="2" customFormat="1" x14ac:dyDescent="0.25"/>
    <row r="737" s="2" customFormat="1" x14ac:dyDescent="0.25"/>
    <row r="738" s="2" customFormat="1" x14ac:dyDescent="0.25"/>
    <row r="739" s="2" customFormat="1" x14ac:dyDescent="0.25"/>
    <row r="740" s="2" customFormat="1" x14ac:dyDescent="0.25"/>
    <row r="741" s="2" customFormat="1" x14ac:dyDescent="0.25"/>
    <row r="742" s="2" customFormat="1" x14ac:dyDescent="0.25"/>
    <row r="743" s="2" customFormat="1" x14ac:dyDescent="0.25"/>
    <row r="744" s="2" customFormat="1" x14ac:dyDescent="0.25"/>
    <row r="745" s="2" customFormat="1" x14ac:dyDescent="0.25"/>
    <row r="746" s="2" customFormat="1" x14ac:dyDescent="0.25"/>
    <row r="747" s="2" customFormat="1" x14ac:dyDescent="0.25"/>
    <row r="748" s="2" customFormat="1" x14ac:dyDescent="0.25"/>
    <row r="749" s="2" customFormat="1" x14ac:dyDescent="0.25"/>
    <row r="750" s="2" customFormat="1" x14ac:dyDescent="0.25"/>
    <row r="751" s="2" customFormat="1" x14ac:dyDescent="0.25"/>
    <row r="752" s="2" customFormat="1" x14ac:dyDescent="0.25"/>
    <row r="753" s="2" customFormat="1" x14ac:dyDescent="0.25"/>
    <row r="754" s="2" customFormat="1" x14ac:dyDescent="0.25"/>
    <row r="755" s="2" customFormat="1" x14ac:dyDescent="0.25"/>
    <row r="756" s="2" customFormat="1" x14ac:dyDescent="0.25"/>
    <row r="757" s="2" customFormat="1" x14ac:dyDescent="0.25"/>
    <row r="758" s="2" customFormat="1" x14ac:dyDescent="0.25"/>
    <row r="759" s="2" customFormat="1" x14ac:dyDescent="0.25"/>
    <row r="760" s="2" customFormat="1" x14ac:dyDescent="0.25"/>
    <row r="761" s="2" customFormat="1" x14ac:dyDescent="0.25"/>
    <row r="762" s="2" customFormat="1" x14ac:dyDescent="0.25"/>
    <row r="763" s="2" customFormat="1" x14ac:dyDescent="0.25"/>
    <row r="764" s="2" customFormat="1" x14ac:dyDescent="0.25"/>
    <row r="765" s="2" customFormat="1" x14ac:dyDescent="0.25"/>
    <row r="766" s="2" customFormat="1" x14ac:dyDescent="0.25"/>
    <row r="767" s="2" customFormat="1" x14ac:dyDescent="0.25"/>
    <row r="768" s="2" customFormat="1" x14ac:dyDescent="0.25"/>
    <row r="769" spans="1:14" s="2" customFormat="1" x14ac:dyDescent="0.25"/>
    <row r="770" spans="1:14" s="2" customFormat="1" x14ac:dyDescent="0.25"/>
    <row r="771" spans="1:14" s="2" customFormat="1" x14ac:dyDescent="0.25"/>
    <row r="772" spans="1:14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M772" s="2"/>
      <c r="N772" s="2"/>
    </row>
    <row r="773" spans="1:14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M773" s="2"/>
      <c r="N773" s="2"/>
    </row>
    <row r="774" spans="1:14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M774" s="2"/>
      <c r="N774" s="2"/>
    </row>
    <row r="775" spans="1:14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M775" s="2"/>
      <c r="N775" s="2"/>
    </row>
    <row r="776" spans="1:14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M776" s="2"/>
      <c r="N776" s="2"/>
    </row>
    <row r="777" spans="1:14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M777" s="2"/>
      <c r="N777" s="2"/>
    </row>
    <row r="778" spans="1:14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M778" s="2"/>
      <c r="N778" s="2"/>
    </row>
    <row r="779" spans="1:14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M779" s="2"/>
      <c r="N779" s="2"/>
    </row>
    <row r="780" spans="1:14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M780" s="2"/>
      <c r="N780" s="2"/>
    </row>
    <row r="781" spans="1:14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M781" s="2"/>
      <c r="N781" s="2"/>
    </row>
    <row r="782" spans="1:14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M782" s="2"/>
      <c r="N782" s="2"/>
    </row>
    <row r="783" spans="1:14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M783" s="2"/>
      <c r="N783" s="2"/>
    </row>
    <row r="784" spans="1:14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M784" s="2"/>
      <c r="N784" s="2"/>
    </row>
    <row r="785" spans="1:14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M785" s="2"/>
      <c r="N785" s="2"/>
    </row>
    <row r="786" spans="1:14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M786" s="2"/>
      <c r="N786" s="2"/>
    </row>
    <row r="787" spans="1:14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M787" s="2"/>
      <c r="N787" s="2"/>
    </row>
    <row r="788" spans="1:14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M788" s="2"/>
      <c r="N788" s="2"/>
    </row>
    <row r="789" spans="1:14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M789" s="2"/>
      <c r="N789" s="2"/>
    </row>
    <row r="790" spans="1:14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M790" s="2"/>
      <c r="N790" s="2"/>
    </row>
    <row r="791" spans="1:14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M791" s="2"/>
      <c r="N791" s="2"/>
    </row>
    <row r="792" spans="1:14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M792" s="2"/>
      <c r="N792" s="2"/>
    </row>
    <row r="793" spans="1:14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M793" s="2"/>
      <c r="N793" s="2"/>
    </row>
    <row r="794" spans="1:14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M794" s="2"/>
      <c r="N794" s="2"/>
    </row>
    <row r="795" spans="1:14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M795" s="2"/>
      <c r="N795" s="2"/>
    </row>
    <row r="796" spans="1:14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M796" s="2"/>
      <c r="N796" s="2"/>
    </row>
    <row r="797" spans="1:14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M797" s="2"/>
      <c r="N797" s="2"/>
    </row>
    <row r="798" spans="1:14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M798" s="2"/>
      <c r="N798" s="2"/>
    </row>
    <row r="799" spans="1:14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M799" s="2"/>
      <c r="N799" s="2"/>
    </row>
    <row r="800" spans="1:14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M800" s="2"/>
      <c r="N800" s="2"/>
    </row>
    <row r="801" spans="1:14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M801" s="2"/>
      <c r="N801" s="2"/>
    </row>
    <row r="802" spans="1:14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M802" s="2"/>
      <c r="N802" s="2"/>
    </row>
    <row r="803" spans="1:14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M803" s="2"/>
      <c r="N803" s="2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220"/>
  <sheetViews>
    <sheetView workbookViewId="0">
      <selection activeCell="E1" sqref="E1:F1048576"/>
    </sheetView>
  </sheetViews>
  <sheetFormatPr defaultRowHeight="15" x14ac:dyDescent="0.25"/>
  <cols>
    <col min="1" max="1" width="18.7109375" style="40" customWidth="1"/>
    <col min="4" max="4" width="29.85546875" style="40" customWidth="1"/>
    <col min="7" max="7" width="2" style="26" customWidth="1"/>
    <col min="8" max="8" width="14" style="27" bestFit="1" customWidth="1"/>
    <col min="9" max="9" width="9.5703125" style="27" bestFit="1" customWidth="1"/>
    <col min="10" max="10" width="10.140625" style="27" bestFit="1" customWidth="1"/>
    <col min="11" max="11" width="2" style="26" customWidth="1"/>
    <col min="12" max="12" width="14" style="27" bestFit="1" customWidth="1"/>
    <col min="13" max="13" width="9.5703125" style="27" bestFit="1" customWidth="1"/>
    <col min="14" max="14" width="10.140625" style="27" bestFit="1" customWidth="1"/>
    <col min="15" max="15" width="2" style="26" customWidth="1"/>
    <col min="16" max="16" width="14" style="47" bestFit="1" customWidth="1"/>
    <col min="17" max="17" width="9.5703125" style="47" bestFit="1" customWidth="1"/>
    <col min="18" max="18" width="10.140625" style="47" bestFit="1" customWidth="1"/>
    <col min="19" max="19" width="2" style="26" customWidth="1"/>
    <col min="20" max="20" width="14" style="47" bestFit="1" customWidth="1"/>
    <col min="21" max="21" width="9.5703125" style="47" bestFit="1" customWidth="1"/>
    <col min="22" max="22" width="10.7109375" style="47" bestFit="1" customWidth="1"/>
    <col min="23" max="23" width="2" style="26" customWidth="1"/>
  </cols>
  <sheetData>
    <row r="1" spans="1:22" x14ac:dyDescent="0.25">
      <c r="B1" t="s">
        <v>95</v>
      </c>
      <c r="E1" t="s">
        <v>95</v>
      </c>
      <c r="H1" s="27" t="s">
        <v>169</v>
      </c>
      <c r="I1" s="27" t="s">
        <v>3</v>
      </c>
      <c r="J1" s="27" t="s">
        <v>4</v>
      </c>
      <c r="L1" s="27" t="s">
        <v>169</v>
      </c>
      <c r="M1" s="27" t="s">
        <v>5</v>
      </c>
      <c r="N1" s="27" t="s">
        <v>6</v>
      </c>
      <c r="P1" s="27" t="s">
        <v>169</v>
      </c>
      <c r="Q1" s="47" t="s">
        <v>7</v>
      </c>
      <c r="R1" s="47" t="s">
        <v>8</v>
      </c>
      <c r="S1" s="38"/>
      <c r="T1" s="27" t="s">
        <v>169</v>
      </c>
      <c r="U1" s="47" t="s">
        <v>9</v>
      </c>
      <c r="V1" s="47" t="s">
        <v>10</v>
      </c>
    </row>
    <row r="2" spans="1:22" x14ac:dyDescent="0.25">
      <c r="A2" s="50" t="s">
        <v>199</v>
      </c>
      <c r="B2" t="s">
        <v>267</v>
      </c>
      <c r="C2" t="s">
        <v>262</v>
      </c>
      <c r="D2" s="50" t="s">
        <v>200</v>
      </c>
      <c r="E2" t="s">
        <v>267</v>
      </c>
      <c r="F2" t="s">
        <v>262</v>
      </c>
      <c r="H2" s="48"/>
      <c r="P2" s="48"/>
      <c r="S2" s="38"/>
      <c r="T2" s="48"/>
    </row>
    <row r="3" spans="1:22" x14ac:dyDescent="0.25">
      <c r="B3" t="s">
        <v>215</v>
      </c>
      <c r="C3" t="s">
        <v>289</v>
      </c>
      <c r="E3" t="s">
        <v>215</v>
      </c>
      <c r="F3" t="s">
        <v>289</v>
      </c>
      <c r="H3" s="27">
        <f t="shared" ref="H3:H34" si="0">B63/1000000000</f>
        <v>6</v>
      </c>
      <c r="I3" s="27">
        <f t="shared" ref="I3:I34" si="1">C63</f>
        <v>-76.403548999999998</v>
      </c>
      <c r="J3" s="27">
        <f t="shared" ref="J3:J34" si="2">F63</f>
        <v>-47.376705000000001</v>
      </c>
      <c r="L3" s="27">
        <f t="shared" ref="L3:L34" si="3">B117/1000000000</f>
        <v>9</v>
      </c>
      <c r="M3" s="27">
        <f t="shared" ref="M3:M34" si="4">C117</f>
        <v>-49.787056</v>
      </c>
      <c r="N3" s="27">
        <f t="shared" ref="N3:N34" si="5">F117</f>
        <v>-61.398651000000001</v>
      </c>
      <c r="P3" s="47">
        <f t="shared" ref="P3:P34" si="6">B171/1000000000</f>
        <v>11</v>
      </c>
      <c r="Q3" s="27">
        <f t="shared" ref="Q3:Q34" si="7">C171</f>
        <v>-66.812613999999996</v>
      </c>
      <c r="R3" s="27">
        <f t="shared" ref="R3:R34" si="8">F171</f>
        <v>-61.058880000000002</v>
      </c>
      <c r="S3" s="38"/>
      <c r="T3" s="27">
        <f t="shared" ref="T3:T34" si="9">B225/1000000000</f>
        <v>0</v>
      </c>
      <c r="U3" s="27">
        <f t="shared" ref="U3:U34" si="10">C225</f>
        <v>0</v>
      </c>
      <c r="V3" s="27">
        <f t="shared" ref="V3:V34" si="11">F225</f>
        <v>0</v>
      </c>
    </row>
    <row r="4" spans="1:22" x14ac:dyDescent="0.25">
      <c r="B4" t="s">
        <v>98</v>
      </c>
      <c r="E4" t="s">
        <v>98</v>
      </c>
      <c r="H4" s="27">
        <f t="shared" si="0"/>
        <v>6.125</v>
      </c>
      <c r="I4" s="27">
        <f t="shared" si="1"/>
        <v>-76.625298000000001</v>
      </c>
      <c r="J4" s="27">
        <f t="shared" si="2"/>
        <v>-47.131691000000004</v>
      </c>
      <c r="L4" s="27">
        <f t="shared" si="3"/>
        <v>9.0625</v>
      </c>
      <c r="M4" s="27">
        <f t="shared" si="4"/>
        <v>-48.786976000000003</v>
      </c>
      <c r="N4" s="27">
        <f t="shared" si="5"/>
        <v>-61.551769</v>
      </c>
      <c r="P4" s="47">
        <f t="shared" si="6"/>
        <v>11.020833333333</v>
      </c>
      <c r="Q4" s="27">
        <f t="shared" si="7"/>
        <v>-66.759003000000007</v>
      </c>
      <c r="R4" s="27">
        <f t="shared" si="8"/>
        <v>-61.434756999999998</v>
      </c>
      <c r="S4" s="38"/>
      <c r="T4" s="27">
        <f t="shared" si="9"/>
        <v>0</v>
      </c>
      <c r="U4" s="27">
        <f t="shared" si="10"/>
        <v>0</v>
      </c>
      <c r="V4" s="27">
        <f t="shared" si="11"/>
        <v>0</v>
      </c>
    </row>
    <row r="5" spans="1:22" x14ac:dyDescent="0.25">
      <c r="H5" s="27">
        <f t="shared" si="0"/>
        <v>6.25</v>
      </c>
      <c r="I5" s="27">
        <f t="shared" si="1"/>
        <v>-76.886391000000003</v>
      </c>
      <c r="J5" s="27">
        <f t="shared" si="2"/>
        <v>-46.714866999999998</v>
      </c>
      <c r="L5" s="27">
        <f t="shared" si="3"/>
        <v>9.125</v>
      </c>
      <c r="M5" s="27">
        <f t="shared" si="4"/>
        <v>-46.998589000000003</v>
      </c>
      <c r="N5" s="27">
        <f t="shared" si="5"/>
        <v>-61.703529000000003</v>
      </c>
      <c r="P5" s="47">
        <f t="shared" si="6"/>
        <v>11.041666666667</v>
      </c>
      <c r="Q5" s="27">
        <f t="shared" si="7"/>
        <v>-66.671631000000005</v>
      </c>
      <c r="R5" s="27">
        <f t="shared" si="8"/>
        <v>-61.820006999999997</v>
      </c>
      <c r="S5" s="38"/>
      <c r="T5" s="27">
        <f t="shared" si="9"/>
        <v>0</v>
      </c>
      <c r="U5" s="27">
        <f t="shared" si="10"/>
        <v>0</v>
      </c>
      <c r="V5" s="27">
        <f t="shared" si="11"/>
        <v>0</v>
      </c>
    </row>
    <row r="6" spans="1:22" x14ac:dyDescent="0.25">
      <c r="H6" s="27">
        <f t="shared" si="0"/>
        <v>6.375</v>
      </c>
      <c r="I6" s="27">
        <f t="shared" si="1"/>
        <v>-75.293143999999998</v>
      </c>
      <c r="J6" s="27">
        <f t="shared" si="2"/>
        <v>-46.563102999999998</v>
      </c>
      <c r="L6" s="27">
        <f t="shared" si="3"/>
        <v>9.1875</v>
      </c>
      <c r="M6" s="27">
        <f t="shared" si="4"/>
        <v>-46.246234999999999</v>
      </c>
      <c r="N6" s="27">
        <f t="shared" si="5"/>
        <v>-61.549205999999998</v>
      </c>
      <c r="P6" s="47">
        <f t="shared" si="6"/>
        <v>11.0625</v>
      </c>
      <c r="Q6" s="27">
        <f t="shared" si="7"/>
        <v>-66.353645</v>
      </c>
      <c r="R6" s="27">
        <f t="shared" si="8"/>
        <v>-61.850985999999999</v>
      </c>
      <c r="S6" s="38"/>
      <c r="T6" s="27">
        <f t="shared" si="9"/>
        <v>0</v>
      </c>
      <c r="U6" s="27">
        <f t="shared" si="10"/>
        <v>0</v>
      </c>
      <c r="V6" s="27">
        <f t="shared" si="11"/>
        <v>0</v>
      </c>
    </row>
    <row r="7" spans="1:22" x14ac:dyDescent="0.25">
      <c r="B7" t="s">
        <v>18</v>
      </c>
      <c r="E7" t="s">
        <v>18</v>
      </c>
      <c r="H7" s="27">
        <f t="shared" si="0"/>
        <v>6.5</v>
      </c>
      <c r="I7" s="27">
        <f t="shared" si="1"/>
        <v>-73.937920000000005</v>
      </c>
      <c r="J7" s="27">
        <f t="shared" si="2"/>
        <v>-46.278022999999997</v>
      </c>
      <c r="L7" s="27">
        <f t="shared" si="3"/>
        <v>9.25</v>
      </c>
      <c r="M7" s="27">
        <f t="shared" si="4"/>
        <v>-44.90963</v>
      </c>
      <c r="N7" s="27">
        <f t="shared" si="5"/>
        <v>-61.635779999999997</v>
      </c>
      <c r="P7" s="47">
        <f t="shared" si="6"/>
        <v>11.083333333333</v>
      </c>
      <c r="Q7" s="27">
        <f t="shared" si="7"/>
        <v>-65.969284000000002</v>
      </c>
      <c r="R7" s="27">
        <f t="shared" si="8"/>
        <v>-61.613014</v>
      </c>
      <c r="S7" s="38"/>
      <c r="T7" s="27">
        <f t="shared" si="9"/>
        <v>0</v>
      </c>
      <c r="U7" s="27">
        <f t="shared" si="10"/>
        <v>0</v>
      </c>
      <c r="V7" s="27">
        <f t="shared" si="11"/>
        <v>0</v>
      </c>
    </row>
    <row r="8" spans="1:22" x14ac:dyDescent="0.25">
      <c r="B8" t="s">
        <v>19</v>
      </c>
      <c r="C8" t="s">
        <v>269</v>
      </c>
      <c r="E8" t="s">
        <v>19</v>
      </c>
      <c r="F8" t="s">
        <v>269</v>
      </c>
      <c r="H8" s="27">
        <f t="shared" si="0"/>
        <v>6.625</v>
      </c>
      <c r="I8" s="27">
        <f t="shared" si="1"/>
        <v>-73.158501000000001</v>
      </c>
      <c r="J8" s="27">
        <f t="shared" si="2"/>
        <v>-46.205097000000002</v>
      </c>
      <c r="L8" s="27">
        <f t="shared" si="3"/>
        <v>9.3125</v>
      </c>
      <c r="M8" s="27">
        <f t="shared" si="4"/>
        <v>-44.851863999999999</v>
      </c>
      <c r="N8" s="27">
        <f t="shared" si="5"/>
        <v>-61.713200000000001</v>
      </c>
      <c r="P8" s="47">
        <f t="shared" si="6"/>
        <v>11.104166666667</v>
      </c>
      <c r="Q8" s="27">
        <f t="shared" si="7"/>
        <v>-65.680992000000003</v>
      </c>
      <c r="R8" s="27">
        <f t="shared" si="8"/>
        <v>-61.362659000000001</v>
      </c>
      <c r="S8" s="38"/>
      <c r="T8" s="27">
        <f t="shared" si="9"/>
        <v>0</v>
      </c>
      <c r="U8" s="27">
        <f t="shared" si="10"/>
        <v>0</v>
      </c>
      <c r="V8" s="27">
        <f t="shared" si="11"/>
        <v>0</v>
      </c>
    </row>
    <row r="9" spans="1:22" x14ac:dyDescent="0.25">
      <c r="B9">
        <v>3000000000</v>
      </c>
      <c r="C9">
        <v>-37.798248000000001</v>
      </c>
      <c r="E9">
        <v>3000000000</v>
      </c>
      <c r="F9">
        <v>-58.469177000000002</v>
      </c>
      <c r="H9" s="27">
        <f t="shared" si="0"/>
        <v>6.75</v>
      </c>
      <c r="I9" s="27">
        <f t="shared" si="1"/>
        <v>-73.693100000000001</v>
      </c>
      <c r="J9" s="27">
        <f t="shared" si="2"/>
        <v>-46.164261000000003</v>
      </c>
      <c r="L9" s="27">
        <f t="shared" si="3"/>
        <v>9.375</v>
      </c>
      <c r="M9" s="27">
        <f t="shared" si="4"/>
        <v>-43.745255</v>
      </c>
      <c r="N9" s="27">
        <f t="shared" si="5"/>
        <v>-61.866177</v>
      </c>
      <c r="P9" s="47">
        <f t="shared" si="6"/>
        <v>11.125</v>
      </c>
      <c r="Q9" s="27">
        <f t="shared" si="7"/>
        <v>-65.631118999999998</v>
      </c>
      <c r="R9" s="27">
        <f t="shared" si="8"/>
        <v>-61.245398999999999</v>
      </c>
      <c r="S9" s="38"/>
      <c r="T9" s="27">
        <f t="shared" si="9"/>
        <v>0</v>
      </c>
      <c r="U9" s="27">
        <f t="shared" si="10"/>
        <v>0</v>
      </c>
      <c r="V9" s="27">
        <f t="shared" si="11"/>
        <v>0</v>
      </c>
    </row>
    <row r="10" spans="1:22" x14ac:dyDescent="0.25">
      <c r="B10">
        <v>3187500000</v>
      </c>
      <c r="C10">
        <v>-37.776653000000003</v>
      </c>
      <c r="E10">
        <v>3187500000</v>
      </c>
      <c r="F10">
        <v>-58.096218</v>
      </c>
      <c r="H10" s="27">
        <f t="shared" si="0"/>
        <v>6.875</v>
      </c>
      <c r="I10" s="27">
        <f t="shared" si="1"/>
        <v>-74.363129000000001</v>
      </c>
      <c r="J10" s="27">
        <f t="shared" si="2"/>
        <v>-46.244522000000003</v>
      </c>
      <c r="L10" s="27">
        <f t="shared" si="3"/>
        <v>9.4375</v>
      </c>
      <c r="M10" s="27">
        <f t="shared" si="4"/>
        <v>-43.802616</v>
      </c>
      <c r="N10" s="27">
        <f t="shared" si="5"/>
        <v>-61.638908000000001</v>
      </c>
      <c r="P10" s="47">
        <f t="shared" si="6"/>
        <v>11.145833333333</v>
      </c>
      <c r="Q10" s="27">
        <f t="shared" si="7"/>
        <v>-65.780379999999994</v>
      </c>
      <c r="R10" s="27">
        <f t="shared" si="8"/>
        <v>-61.106495000000002</v>
      </c>
      <c r="S10" s="38"/>
      <c r="T10" s="27">
        <f t="shared" si="9"/>
        <v>0</v>
      </c>
      <c r="U10" s="27">
        <f t="shared" si="10"/>
        <v>0</v>
      </c>
      <c r="V10" s="27">
        <f t="shared" si="11"/>
        <v>0</v>
      </c>
    </row>
    <row r="11" spans="1:22" x14ac:dyDescent="0.25">
      <c r="B11">
        <v>3375000000</v>
      </c>
      <c r="C11">
        <v>-37.687199</v>
      </c>
      <c r="E11">
        <v>3375000000</v>
      </c>
      <c r="F11">
        <v>-57.510323</v>
      </c>
      <c r="H11" s="27">
        <f t="shared" si="0"/>
        <v>7</v>
      </c>
      <c r="I11" s="27">
        <f t="shared" si="1"/>
        <v>-73.501380999999995</v>
      </c>
      <c r="J11" s="27">
        <f t="shared" si="2"/>
        <v>-46.125174999999999</v>
      </c>
      <c r="L11" s="27">
        <f t="shared" si="3"/>
        <v>9.5</v>
      </c>
      <c r="M11" s="27">
        <f t="shared" si="4"/>
        <v>-42.973095000000001</v>
      </c>
      <c r="N11" s="27">
        <f t="shared" si="5"/>
        <v>-61.724387999999998</v>
      </c>
      <c r="P11" s="47">
        <f t="shared" si="6"/>
        <v>11.166666666667</v>
      </c>
      <c r="Q11" s="27">
        <f t="shared" si="7"/>
        <v>-66.058487</v>
      </c>
      <c r="R11" s="27">
        <f t="shared" si="8"/>
        <v>-61.055194999999998</v>
      </c>
      <c r="S11" s="38"/>
      <c r="T11" s="27">
        <f t="shared" si="9"/>
        <v>0</v>
      </c>
      <c r="U11" s="27">
        <f t="shared" si="10"/>
        <v>0</v>
      </c>
      <c r="V11" s="27">
        <f t="shared" si="11"/>
        <v>0</v>
      </c>
    </row>
    <row r="12" spans="1:22" x14ac:dyDescent="0.25">
      <c r="B12">
        <v>3562500000</v>
      </c>
      <c r="C12">
        <v>-37.830753000000001</v>
      </c>
      <c r="E12">
        <v>3562500000</v>
      </c>
      <c r="F12">
        <v>-56.708416</v>
      </c>
      <c r="H12" s="27">
        <f t="shared" si="0"/>
        <v>7.125</v>
      </c>
      <c r="I12" s="27">
        <f t="shared" si="1"/>
        <v>-72.045792000000006</v>
      </c>
      <c r="J12" s="27">
        <f t="shared" si="2"/>
        <v>-46.015579000000002</v>
      </c>
      <c r="L12" s="27">
        <f t="shared" si="3"/>
        <v>9.5625</v>
      </c>
      <c r="M12" s="27">
        <f t="shared" si="4"/>
        <v>-43.436672000000002</v>
      </c>
      <c r="N12" s="27">
        <f t="shared" si="5"/>
        <v>-60.837322</v>
      </c>
      <c r="P12" s="47">
        <f t="shared" si="6"/>
        <v>11.1875</v>
      </c>
      <c r="Q12" s="27">
        <f t="shared" si="7"/>
        <v>-66.226723000000007</v>
      </c>
      <c r="R12" s="27">
        <f t="shared" si="8"/>
        <v>-61.296760999999996</v>
      </c>
      <c r="S12" s="38"/>
      <c r="T12" s="27">
        <f t="shared" si="9"/>
        <v>0</v>
      </c>
      <c r="U12" s="27">
        <f t="shared" si="10"/>
        <v>0</v>
      </c>
      <c r="V12" s="27">
        <f t="shared" si="11"/>
        <v>0</v>
      </c>
    </row>
    <row r="13" spans="1:22" x14ac:dyDescent="0.25">
      <c r="B13">
        <v>3750000000</v>
      </c>
      <c r="C13">
        <v>-37.850670000000001</v>
      </c>
      <c r="E13">
        <v>3750000000</v>
      </c>
      <c r="F13">
        <v>-56.038780000000003</v>
      </c>
      <c r="H13" s="27">
        <f t="shared" si="0"/>
        <v>7.25</v>
      </c>
      <c r="I13" s="27">
        <f t="shared" si="1"/>
        <v>-70.563125999999997</v>
      </c>
      <c r="J13" s="27">
        <f t="shared" si="2"/>
        <v>-45.863059999999997</v>
      </c>
      <c r="L13" s="27">
        <f t="shared" si="3"/>
        <v>9.625</v>
      </c>
      <c r="M13" s="27">
        <f t="shared" si="4"/>
        <v>-43.616985</v>
      </c>
      <c r="N13" s="27">
        <f t="shared" si="5"/>
        <v>-60.526187999999998</v>
      </c>
      <c r="P13" s="47">
        <f t="shared" si="6"/>
        <v>11.208333333333</v>
      </c>
      <c r="Q13" s="27">
        <f t="shared" si="7"/>
        <v>-66.269424000000001</v>
      </c>
      <c r="R13" s="27">
        <f t="shared" si="8"/>
        <v>-61.512180000000001</v>
      </c>
      <c r="S13" s="38"/>
      <c r="T13" s="27">
        <f t="shared" si="9"/>
        <v>0</v>
      </c>
      <c r="U13" s="27">
        <f t="shared" si="10"/>
        <v>0</v>
      </c>
      <c r="V13" s="27">
        <f t="shared" si="11"/>
        <v>0</v>
      </c>
    </row>
    <row r="14" spans="1:22" x14ac:dyDescent="0.25">
      <c r="B14">
        <v>3937500000</v>
      </c>
      <c r="C14">
        <v>-37.603408999999999</v>
      </c>
      <c r="E14">
        <v>3937500000</v>
      </c>
      <c r="F14">
        <v>-55.168156000000003</v>
      </c>
      <c r="H14" s="27">
        <f t="shared" si="0"/>
        <v>7.375</v>
      </c>
      <c r="I14" s="27">
        <f t="shared" si="1"/>
        <v>-70.016318999999996</v>
      </c>
      <c r="J14" s="27">
        <f t="shared" si="2"/>
        <v>-45.955429000000002</v>
      </c>
      <c r="L14" s="27">
        <f t="shared" si="3"/>
        <v>9.6875</v>
      </c>
      <c r="M14" s="27">
        <f t="shared" si="4"/>
        <v>-43.862121999999999</v>
      </c>
      <c r="N14" s="27">
        <f t="shared" si="5"/>
        <v>-59.676949</v>
      </c>
      <c r="P14" s="47">
        <f t="shared" si="6"/>
        <v>11.229166666667</v>
      </c>
      <c r="Q14" s="27">
        <f t="shared" si="7"/>
        <v>-66.366782999999998</v>
      </c>
      <c r="R14" s="27">
        <f t="shared" si="8"/>
        <v>-61.515349999999998</v>
      </c>
      <c r="S14" s="38"/>
      <c r="T14" s="27">
        <f t="shared" si="9"/>
        <v>0</v>
      </c>
      <c r="U14" s="27">
        <f t="shared" si="10"/>
        <v>0</v>
      </c>
      <c r="V14" s="27">
        <f t="shared" si="11"/>
        <v>0</v>
      </c>
    </row>
    <row r="15" spans="1:22" x14ac:dyDescent="0.25">
      <c r="B15">
        <v>4125000000</v>
      </c>
      <c r="C15">
        <v>-36.899814999999997</v>
      </c>
      <c r="E15">
        <v>4125000000</v>
      </c>
      <c r="F15">
        <v>-54.337353</v>
      </c>
      <c r="H15" s="27">
        <f t="shared" si="0"/>
        <v>7.5</v>
      </c>
      <c r="I15" s="27">
        <f t="shared" si="1"/>
        <v>-69.299721000000005</v>
      </c>
      <c r="J15" s="27">
        <f t="shared" si="2"/>
        <v>-45.849376999999997</v>
      </c>
      <c r="L15" s="27">
        <f t="shared" si="3"/>
        <v>9.75</v>
      </c>
      <c r="M15" s="27">
        <f t="shared" si="4"/>
        <v>-43.566856000000001</v>
      </c>
      <c r="N15" s="27">
        <f t="shared" si="5"/>
        <v>-60.024628</v>
      </c>
      <c r="P15" s="47">
        <f t="shared" si="6"/>
        <v>11.25</v>
      </c>
      <c r="Q15" s="27">
        <f t="shared" si="7"/>
        <v>-66.910072</v>
      </c>
      <c r="R15" s="27">
        <f t="shared" si="8"/>
        <v>-61.022292999999998</v>
      </c>
      <c r="S15" s="38"/>
      <c r="T15" s="27">
        <f t="shared" si="9"/>
        <v>0</v>
      </c>
      <c r="U15" s="27">
        <f t="shared" si="10"/>
        <v>0</v>
      </c>
      <c r="V15" s="27">
        <f t="shared" si="11"/>
        <v>0</v>
      </c>
    </row>
    <row r="16" spans="1:22" x14ac:dyDescent="0.25">
      <c r="B16">
        <v>4312500000</v>
      </c>
      <c r="C16">
        <v>-35.977715000000003</v>
      </c>
      <c r="E16">
        <v>4312500000</v>
      </c>
      <c r="F16">
        <v>-53.659016000000001</v>
      </c>
      <c r="H16" s="27">
        <f t="shared" si="0"/>
        <v>7.625</v>
      </c>
      <c r="I16" s="27">
        <f t="shared" si="1"/>
        <v>-67.687247999999997</v>
      </c>
      <c r="J16" s="27">
        <f t="shared" si="2"/>
        <v>-45.727950999999997</v>
      </c>
      <c r="L16" s="27">
        <f t="shared" si="3"/>
        <v>9.8125</v>
      </c>
      <c r="M16" s="27">
        <f t="shared" si="4"/>
        <v>-42.665134000000002</v>
      </c>
      <c r="N16" s="27">
        <f t="shared" si="5"/>
        <v>-59.861660000000001</v>
      </c>
      <c r="P16" s="47">
        <f t="shared" si="6"/>
        <v>11.270833333333</v>
      </c>
      <c r="Q16" s="27">
        <f t="shared" si="7"/>
        <v>-67.483795000000001</v>
      </c>
      <c r="R16" s="27">
        <f t="shared" si="8"/>
        <v>-60.872452000000003</v>
      </c>
      <c r="S16" s="38"/>
      <c r="T16" s="27">
        <f t="shared" si="9"/>
        <v>0</v>
      </c>
      <c r="U16" s="27">
        <f t="shared" si="10"/>
        <v>0</v>
      </c>
      <c r="V16" s="27">
        <f t="shared" si="11"/>
        <v>0</v>
      </c>
    </row>
    <row r="17" spans="2:22" x14ac:dyDescent="0.25">
      <c r="B17">
        <v>4500000000</v>
      </c>
      <c r="C17">
        <v>-35.379921000000003</v>
      </c>
      <c r="E17">
        <v>4500000000</v>
      </c>
      <c r="F17">
        <v>-53.334999000000003</v>
      </c>
      <c r="H17" s="27">
        <f t="shared" si="0"/>
        <v>7.75</v>
      </c>
      <c r="I17" s="27">
        <f t="shared" si="1"/>
        <v>-65.306076000000004</v>
      </c>
      <c r="J17" s="27">
        <f t="shared" si="2"/>
        <v>-45.294468000000002</v>
      </c>
      <c r="L17" s="27">
        <f t="shared" si="3"/>
        <v>9.875</v>
      </c>
      <c r="M17" s="27">
        <f t="shared" si="4"/>
        <v>-42.092334999999999</v>
      </c>
      <c r="N17" s="27">
        <f t="shared" si="5"/>
        <v>-60.232159000000003</v>
      </c>
      <c r="P17" s="47">
        <f t="shared" si="6"/>
        <v>11.291666666667</v>
      </c>
      <c r="Q17" s="27">
        <f t="shared" si="7"/>
        <v>-67.788132000000004</v>
      </c>
      <c r="R17" s="27">
        <f t="shared" si="8"/>
        <v>-61.349891999999997</v>
      </c>
      <c r="S17" s="38"/>
      <c r="T17" s="27">
        <f t="shared" si="9"/>
        <v>0</v>
      </c>
      <c r="U17" s="27">
        <f t="shared" si="10"/>
        <v>0</v>
      </c>
      <c r="V17" s="27">
        <f t="shared" si="11"/>
        <v>0</v>
      </c>
    </row>
    <row r="18" spans="2:22" x14ac:dyDescent="0.25">
      <c r="B18">
        <v>4687500000</v>
      </c>
      <c r="C18">
        <v>-35.041508</v>
      </c>
      <c r="E18">
        <v>4687500000</v>
      </c>
      <c r="F18">
        <v>-52.834885</v>
      </c>
      <c r="H18" s="27">
        <f t="shared" si="0"/>
        <v>7.875</v>
      </c>
      <c r="I18" s="27">
        <f t="shared" si="1"/>
        <v>-63.405327</v>
      </c>
      <c r="J18" s="27">
        <f t="shared" si="2"/>
        <v>-45.157944000000001</v>
      </c>
      <c r="L18" s="27">
        <f t="shared" si="3"/>
        <v>9.9375</v>
      </c>
      <c r="M18" s="27">
        <f t="shared" si="4"/>
        <v>-41.207756000000003</v>
      </c>
      <c r="N18" s="27">
        <f t="shared" si="5"/>
        <v>-60.520401</v>
      </c>
      <c r="P18" s="47">
        <f t="shared" si="6"/>
        <v>11.3125</v>
      </c>
      <c r="Q18" s="27">
        <f t="shared" si="7"/>
        <v>-67.648314999999997</v>
      </c>
      <c r="R18" s="27">
        <f t="shared" si="8"/>
        <v>-61.947865</v>
      </c>
      <c r="S18" s="38"/>
      <c r="T18" s="27">
        <f t="shared" si="9"/>
        <v>0</v>
      </c>
      <c r="U18" s="27">
        <f t="shared" si="10"/>
        <v>0</v>
      </c>
      <c r="V18" s="27">
        <f t="shared" si="11"/>
        <v>0</v>
      </c>
    </row>
    <row r="19" spans="2:22" x14ac:dyDescent="0.25">
      <c r="B19">
        <v>4875000000</v>
      </c>
      <c r="C19">
        <v>-35.260871999999999</v>
      </c>
      <c r="E19">
        <v>4875000000</v>
      </c>
      <c r="F19">
        <v>-52.172089</v>
      </c>
      <c r="H19" s="27">
        <f t="shared" si="0"/>
        <v>8</v>
      </c>
      <c r="I19" s="27">
        <f t="shared" si="1"/>
        <v>-62.573802999999998</v>
      </c>
      <c r="J19" s="27">
        <f t="shared" si="2"/>
        <v>-44.891781000000002</v>
      </c>
      <c r="L19" s="27">
        <f t="shared" si="3"/>
        <v>10</v>
      </c>
      <c r="M19" s="27">
        <f t="shared" si="4"/>
        <v>-41.027724999999997</v>
      </c>
      <c r="N19" s="27">
        <f t="shared" si="5"/>
        <v>-60.851837000000003</v>
      </c>
      <c r="P19" s="47">
        <f t="shared" si="6"/>
        <v>11.333333333333</v>
      </c>
      <c r="Q19" s="27">
        <f t="shared" si="7"/>
        <v>-67.295379999999994</v>
      </c>
      <c r="R19" s="27">
        <f t="shared" si="8"/>
        <v>-62.417526000000002</v>
      </c>
      <c r="S19" s="38"/>
      <c r="T19" s="27">
        <f t="shared" si="9"/>
        <v>0</v>
      </c>
      <c r="U19" s="27">
        <f t="shared" si="10"/>
        <v>0</v>
      </c>
      <c r="V19" s="27">
        <f t="shared" si="11"/>
        <v>0</v>
      </c>
    </row>
    <row r="20" spans="2:22" x14ac:dyDescent="0.25">
      <c r="B20">
        <v>5062500000</v>
      </c>
      <c r="C20">
        <v>-35.737808000000001</v>
      </c>
      <c r="E20">
        <v>5062500000</v>
      </c>
      <c r="F20">
        <v>-51.475517000000004</v>
      </c>
      <c r="H20" s="27">
        <f t="shared" si="0"/>
        <v>8.125</v>
      </c>
      <c r="I20" s="27">
        <f t="shared" si="1"/>
        <v>-61.886971000000003</v>
      </c>
      <c r="J20" s="27">
        <f t="shared" si="2"/>
        <v>-44.820698</v>
      </c>
      <c r="L20" s="27">
        <f t="shared" si="3"/>
        <v>10.0625</v>
      </c>
      <c r="M20" s="27">
        <f t="shared" si="4"/>
        <v>-40.352576999999997</v>
      </c>
      <c r="N20" s="27">
        <f t="shared" si="5"/>
        <v>-60.957206999999997</v>
      </c>
      <c r="P20" s="47">
        <f t="shared" si="6"/>
        <v>11.354166666667</v>
      </c>
      <c r="Q20" s="27">
        <f t="shared" si="7"/>
        <v>-66.820571999999999</v>
      </c>
      <c r="R20" s="27">
        <f t="shared" si="8"/>
        <v>-62.474758000000001</v>
      </c>
      <c r="S20" s="38"/>
      <c r="T20" s="27">
        <f t="shared" si="9"/>
        <v>0</v>
      </c>
      <c r="U20" s="27">
        <f t="shared" si="10"/>
        <v>0</v>
      </c>
      <c r="V20" s="27">
        <f t="shared" si="11"/>
        <v>0</v>
      </c>
    </row>
    <row r="21" spans="2:22" x14ac:dyDescent="0.25">
      <c r="B21">
        <v>5250000000</v>
      </c>
      <c r="C21">
        <v>-36.278629000000002</v>
      </c>
      <c r="E21">
        <v>5250000000</v>
      </c>
      <c r="F21">
        <v>-51.050972000000002</v>
      </c>
      <c r="H21" s="27">
        <f t="shared" si="0"/>
        <v>8.25</v>
      </c>
      <c r="I21" s="27">
        <f t="shared" si="1"/>
        <v>-60.777386</v>
      </c>
      <c r="J21" s="27">
        <f t="shared" si="2"/>
        <v>-44.583064999999998</v>
      </c>
      <c r="L21" s="27">
        <f t="shared" si="3"/>
        <v>10.125</v>
      </c>
      <c r="M21" s="27">
        <f t="shared" si="4"/>
        <v>-40.411762000000003</v>
      </c>
      <c r="N21" s="27">
        <f t="shared" si="5"/>
        <v>-60.656879000000004</v>
      </c>
      <c r="P21" s="47">
        <f t="shared" si="6"/>
        <v>11.375</v>
      </c>
      <c r="Q21" s="27">
        <f t="shared" si="7"/>
        <v>-66.379913000000002</v>
      </c>
      <c r="R21" s="27">
        <f t="shared" si="8"/>
        <v>-62.538116000000002</v>
      </c>
      <c r="S21" s="38"/>
      <c r="T21" s="27">
        <f t="shared" si="9"/>
        <v>0</v>
      </c>
      <c r="U21" s="27">
        <f t="shared" si="10"/>
        <v>0</v>
      </c>
      <c r="V21" s="27">
        <f t="shared" si="11"/>
        <v>0</v>
      </c>
    </row>
    <row r="22" spans="2:22" x14ac:dyDescent="0.25">
      <c r="B22">
        <v>5437500000</v>
      </c>
      <c r="C22">
        <v>-36.723666999999999</v>
      </c>
      <c r="E22">
        <v>5437500000</v>
      </c>
      <c r="F22">
        <v>-51.004944000000002</v>
      </c>
      <c r="H22" s="27">
        <f t="shared" si="0"/>
        <v>8.375</v>
      </c>
      <c r="I22" s="27">
        <f t="shared" si="1"/>
        <v>-59.779907000000001</v>
      </c>
      <c r="J22" s="27">
        <f t="shared" si="2"/>
        <v>-44.418987000000001</v>
      </c>
      <c r="L22" s="27">
        <f t="shared" si="3"/>
        <v>10.1875</v>
      </c>
      <c r="M22" s="27">
        <f t="shared" si="4"/>
        <v>-39.910957000000003</v>
      </c>
      <c r="N22" s="27">
        <f t="shared" si="5"/>
        <v>-60.853938999999997</v>
      </c>
      <c r="P22" s="47">
        <f t="shared" si="6"/>
        <v>11.395833333333</v>
      </c>
      <c r="Q22" s="27">
        <f t="shared" si="7"/>
        <v>-66.198302999999996</v>
      </c>
      <c r="R22" s="27">
        <f t="shared" si="8"/>
        <v>-62.356864999999999</v>
      </c>
      <c r="S22" s="38"/>
      <c r="T22" s="27">
        <f t="shared" si="9"/>
        <v>0</v>
      </c>
      <c r="U22" s="27">
        <f t="shared" si="10"/>
        <v>0</v>
      </c>
      <c r="V22" s="27">
        <f t="shared" si="11"/>
        <v>0</v>
      </c>
    </row>
    <row r="23" spans="2:22" x14ac:dyDescent="0.25">
      <c r="B23">
        <v>5625000000</v>
      </c>
      <c r="C23">
        <v>-38.070824000000002</v>
      </c>
      <c r="E23">
        <v>5625000000</v>
      </c>
      <c r="F23">
        <v>-51.051346000000002</v>
      </c>
      <c r="H23" s="27">
        <f t="shared" si="0"/>
        <v>8.5</v>
      </c>
      <c r="I23" s="27">
        <f t="shared" si="1"/>
        <v>-58.686531000000002</v>
      </c>
      <c r="J23" s="27">
        <f t="shared" si="2"/>
        <v>-44.379494000000001</v>
      </c>
      <c r="L23" s="27">
        <f t="shared" si="3"/>
        <v>10.25</v>
      </c>
      <c r="M23" s="27">
        <f t="shared" si="4"/>
        <v>-39.993178999999998</v>
      </c>
      <c r="N23" s="27">
        <f t="shared" si="5"/>
        <v>-60.920119999999997</v>
      </c>
      <c r="P23" s="47">
        <f t="shared" si="6"/>
        <v>11.416666666667</v>
      </c>
      <c r="Q23" s="27">
        <f t="shared" si="7"/>
        <v>-66.301925999999995</v>
      </c>
      <c r="R23" s="27">
        <f t="shared" si="8"/>
        <v>-61.969425000000001</v>
      </c>
      <c r="S23" s="38"/>
      <c r="T23" s="27">
        <f t="shared" si="9"/>
        <v>0</v>
      </c>
      <c r="U23" s="27">
        <f t="shared" si="10"/>
        <v>0</v>
      </c>
      <c r="V23" s="27">
        <f t="shared" si="11"/>
        <v>0</v>
      </c>
    </row>
    <row r="24" spans="2:22" x14ac:dyDescent="0.25">
      <c r="B24">
        <v>5812500000</v>
      </c>
      <c r="C24">
        <v>-39.623154</v>
      </c>
      <c r="E24">
        <v>5812500000</v>
      </c>
      <c r="F24">
        <v>-51.225318999999999</v>
      </c>
      <c r="H24" s="27">
        <f t="shared" si="0"/>
        <v>8.625</v>
      </c>
      <c r="I24" s="27">
        <f t="shared" si="1"/>
        <v>-58.379707000000003</v>
      </c>
      <c r="J24" s="27">
        <f t="shared" si="2"/>
        <v>-44.310271999999998</v>
      </c>
      <c r="L24" s="27">
        <f t="shared" si="3"/>
        <v>10.3125</v>
      </c>
      <c r="M24" s="27">
        <f t="shared" si="4"/>
        <v>-39.743198</v>
      </c>
      <c r="N24" s="27">
        <f t="shared" si="5"/>
        <v>-61.054595999999997</v>
      </c>
      <c r="P24" s="47">
        <f t="shared" si="6"/>
        <v>11.4375</v>
      </c>
      <c r="Q24" s="27">
        <f t="shared" si="7"/>
        <v>-66.261559000000005</v>
      </c>
      <c r="R24" s="27">
        <f t="shared" si="8"/>
        <v>-62.201008000000002</v>
      </c>
      <c r="S24" s="38"/>
      <c r="T24" s="27">
        <f t="shared" si="9"/>
        <v>0</v>
      </c>
      <c r="U24" s="27">
        <f t="shared" si="10"/>
        <v>0</v>
      </c>
      <c r="V24" s="27">
        <f t="shared" si="11"/>
        <v>0</v>
      </c>
    </row>
    <row r="25" spans="2:22" x14ac:dyDescent="0.25">
      <c r="B25">
        <v>6000000000</v>
      </c>
      <c r="C25">
        <v>-40.756847</v>
      </c>
      <c r="E25">
        <v>6000000000</v>
      </c>
      <c r="F25">
        <v>-50.935509000000003</v>
      </c>
      <c r="H25" s="27">
        <f t="shared" si="0"/>
        <v>8.75</v>
      </c>
      <c r="I25" s="27">
        <f t="shared" si="1"/>
        <v>-57.148693000000002</v>
      </c>
      <c r="J25" s="27">
        <f t="shared" si="2"/>
        <v>-44.396507</v>
      </c>
      <c r="L25" s="27">
        <f t="shared" si="3"/>
        <v>10.375</v>
      </c>
      <c r="M25" s="27">
        <f t="shared" si="4"/>
        <v>-39.704394999999998</v>
      </c>
      <c r="N25" s="27">
        <f t="shared" si="5"/>
        <v>-61.151389999999999</v>
      </c>
      <c r="P25" s="47">
        <f t="shared" si="6"/>
        <v>11.458333333333</v>
      </c>
      <c r="Q25" s="27">
        <f t="shared" si="7"/>
        <v>-65.816947999999996</v>
      </c>
      <c r="R25" s="27">
        <f t="shared" si="8"/>
        <v>-62.875179000000003</v>
      </c>
      <c r="S25" s="38"/>
      <c r="T25" s="27">
        <f t="shared" si="9"/>
        <v>0</v>
      </c>
      <c r="U25" s="27">
        <f t="shared" si="10"/>
        <v>0</v>
      </c>
      <c r="V25" s="27">
        <f t="shared" si="11"/>
        <v>0</v>
      </c>
    </row>
    <row r="26" spans="2:22" x14ac:dyDescent="0.25">
      <c r="B26">
        <v>6187500000</v>
      </c>
      <c r="C26">
        <v>-41.079143999999999</v>
      </c>
      <c r="E26">
        <v>6187500000</v>
      </c>
      <c r="F26">
        <v>-50.492809000000001</v>
      </c>
      <c r="H26" s="27">
        <f t="shared" si="0"/>
        <v>8.875</v>
      </c>
      <c r="I26" s="27">
        <f t="shared" si="1"/>
        <v>-56.811768000000001</v>
      </c>
      <c r="J26" s="27">
        <f t="shared" si="2"/>
        <v>-44.351624000000001</v>
      </c>
      <c r="L26" s="27">
        <f t="shared" si="3"/>
        <v>10.4375</v>
      </c>
      <c r="M26" s="27">
        <f t="shared" si="4"/>
        <v>-39.690593999999997</v>
      </c>
      <c r="N26" s="27">
        <f t="shared" si="5"/>
        <v>-60.934113000000004</v>
      </c>
      <c r="P26" s="47">
        <f t="shared" si="6"/>
        <v>11.479166666667</v>
      </c>
      <c r="Q26" s="27">
        <f t="shared" si="7"/>
        <v>-65.348044999999999</v>
      </c>
      <c r="R26" s="27">
        <f t="shared" si="8"/>
        <v>-63.661605999999999</v>
      </c>
      <c r="S26" s="38"/>
      <c r="T26" s="27">
        <f t="shared" si="9"/>
        <v>0</v>
      </c>
      <c r="U26" s="27">
        <f t="shared" si="10"/>
        <v>0</v>
      </c>
      <c r="V26" s="27">
        <f t="shared" si="11"/>
        <v>0</v>
      </c>
    </row>
    <row r="27" spans="2:22" x14ac:dyDescent="0.25">
      <c r="B27">
        <v>6375000000</v>
      </c>
      <c r="C27">
        <v>-40.933864999999997</v>
      </c>
      <c r="E27">
        <v>6375000000</v>
      </c>
      <c r="F27">
        <v>-49.782550999999998</v>
      </c>
      <c r="H27" s="27">
        <f t="shared" si="0"/>
        <v>9</v>
      </c>
      <c r="I27" s="27">
        <f t="shared" si="1"/>
        <v>-57.016582</v>
      </c>
      <c r="J27" s="27">
        <f t="shared" si="2"/>
        <v>-44.505878000000003</v>
      </c>
      <c r="L27" s="27">
        <f t="shared" si="3"/>
        <v>10.5</v>
      </c>
      <c r="M27" s="27">
        <f t="shared" si="4"/>
        <v>-39.294727000000002</v>
      </c>
      <c r="N27" s="27">
        <f t="shared" si="5"/>
        <v>-61.433914000000001</v>
      </c>
      <c r="P27" s="47">
        <f t="shared" si="6"/>
        <v>11.5</v>
      </c>
      <c r="Q27" s="27">
        <f t="shared" si="7"/>
        <v>-65.747826000000003</v>
      </c>
      <c r="R27" s="27">
        <f t="shared" si="8"/>
        <v>-63.737839000000001</v>
      </c>
      <c r="S27" s="38"/>
      <c r="T27" s="27">
        <f t="shared" si="9"/>
        <v>0</v>
      </c>
      <c r="U27" s="27">
        <f t="shared" si="10"/>
        <v>0</v>
      </c>
      <c r="V27" s="27">
        <f t="shared" si="11"/>
        <v>0</v>
      </c>
    </row>
    <row r="28" spans="2:22" x14ac:dyDescent="0.25">
      <c r="B28">
        <v>6562500000</v>
      </c>
      <c r="C28">
        <v>-41.307819000000002</v>
      </c>
      <c r="E28">
        <v>6562500000</v>
      </c>
      <c r="F28">
        <v>-49.589993</v>
      </c>
      <c r="H28" s="27">
        <f t="shared" si="0"/>
        <v>9.125</v>
      </c>
      <c r="I28" s="27">
        <f t="shared" si="1"/>
        <v>-57.710189999999997</v>
      </c>
      <c r="J28" s="27">
        <f t="shared" si="2"/>
        <v>-44.690624</v>
      </c>
      <c r="L28" s="27">
        <f t="shared" si="3"/>
        <v>10.5625</v>
      </c>
      <c r="M28" s="27">
        <f t="shared" si="4"/>
        <v>-39.497768000000001</v>
      </c>
      <c r="N28" s="27">
        <f t="shared" si="5"/>
        <v>-61.129348999999998</v>
      </c>
      <c r="P28" s="47">
        <f t="shared" si="6"/>
        <v>11.520833333333</v>
      </c>
      <c r="Q28" s="27">
        <f t="shared" si="7"/>
        <v>-66.735984999999999</v>
      </c>
      <c r="R28" s="27">
        <f t="shared" si="8"/>
        <v>-63.427376000000002</v>
      </c>
      <c r="S28" s="38"/>
      <c r="T28" s="27">
        <f t="shared" si="9"/>
        <v>0</v>
      </c>
      <c r="U28" s="27">
        <f t="shared" si="10"/>
        <v>0</v>
      </c>
      <c r="V28" s="27">
        <f t="shared" si="11"/>
        <v>0</v>
      </c>
    </row>
    <row r="29" spans="2:22" x14ac:dyDescent="0.25">
      <c r="B29">
        <v>6750000000</v>
      </c>
      <c r="C29">
        <v>-41.072406999999998</v>
      </c>
      <c r="E29">
        <v>6750000000</v>
      </c>
      <c r="F29">
        <v>-49.575996000000004</v>
      </c>
      <c r="H29" s="27">
        <f t="shared" si="0"/>
        <v>9.25</v>
      </c>
      <c r="I29" s="27">
        <f t="shared" si="1"/>
        <v>-58.283248999999998</v>
      </c>
      <c r="J29" s="27">
        <f t="shared" si="2"/>
        <v>-45.096156999999998</v>
      </c>
      <c r="L29" s="27">
        <f t="shared" si="3"/>
        <v>10.625</v>
      </c>
      <c r="M29" s="27">
        <f t="shared" si="4"/>
        <v>-39.038929000000003</v>
      </c>
      <c r="N29" s="27">
        <f t="shared" si="5"/>
        <v>-61.634903000000001</v>
      </c>
      <c r="P29" s="47">
        <f t="shared" si="6"/>
        <v>11.541666666667</v>
      </c>
      <c r="Q29" s="27">
        <f t="shared" si="7"/>
        <v>-67.443443000000002</v>
      </c>
      <c r="R29" s="27">
        <f t="shared" si="8"/>
        <v>-63.226849000000001</v>
      </c>
      <c r="S29" s="38"/>
      <c r="T29" s="27">
        <f t="shared" si="9"/>
        <v>0</v>
      </c>
      <c r="U29" s="27">
        <f t="shared" si="10"/>
        <v>0</v>
      </c>
      <c r="V29" s="27">
        <f t="shared" si="11"/>
        <v>0</v>
      </c>
    </row>
    <row r="30" spans="2:22" x14ac:dyDescent="0.25">
      <c r="B30">
        <v>6937500000</v>
      </c>
      <c r="C30">
        <v>-40.591845999999997</v>
      </c>
      <c r="E30">
        <v>6937500000</v>
      </c>
      <c r="F30">
        <v>-50.043137000000002</v>
      </c>
      <c r="H30" s="27">
        <f t="shared" si="0"/>
        <v>9.375</v>
      </c>
      <c r="I30" s="27">
        <f t="shared" si="1"/>
        <v>-58.329661999999999</v>
      </c>
      <c r="J30" s="27">
        <f t="shared" si="2"/>
        <v>-45.260654000000002</v>
      </c>
      <c r="L30" s="27">
        <f t="shared" si="3"/>
        <v>10.6875</v>
      </c>
      <c r="M30" s="27">
        <f t="shared" si="4"/>
        <v>-38.970032000000003</v>
      </c>
      <c r="N30" s="27">
        <f t="shared" si="5"/>
        <v>-61.540469999999999</v>
      </c>
      <c r="P30" s="47">
        <f t="shared" si="6"/>
        <v>11.5625</v>
      </c>
      <c r="Q30" s="27">
        <f t="shared" si="7"/>
        <v>-67.634201000000004</v>
      </c>
      <c r="R30" s="27">
        <f t="shared" si="8"/>
        <v>-63.253475000000002</v>
      </c>
      <c r="S30" s="38"/>
      <c r="T30" s="27">
        <f t="shared" si="9"/>
        <v>0</v>
      </c>
      <c r="U30" s="27">
        <f t="shared" si="10"/>
        <v>0</v>
      </c>
      <c r="V30" s="27">
        <f t="shared" si="11"/>
        <v>0</v>
      </c>
    </row>
    <row r="31" spans="2:22" x14ac:dyDescent="0.25">
      <c r="B31">
        <v>7125000000</v>
      </c>
      <c r="C31">
        <v>-39.867584000000001</v>
      </c>
      <c r="E31">
        <v>7125000000</v>
      </c>
      <c r="F31">
        <v>-50.834614000000002</v>
      </c>
      <c r="H31" s="27">
        <f t="shared" si="0"/>
        <v>9.5</v>
      </c>
      <c r="I31" s="27">
        <f t="shared" si="1"/>
        <v>-57.671913000000004</v>
      </c>
      <c r="J31" s="27">
        <f t="shared" si="2"/>
        <v>-45.720261000000001</v>
      </c>
      <c r="L31" s="27">
        <f t="shared" si="3"/>
        <v>10.75</v>
      </c>
      <c r="M31" s="27">
        <f t="shared" si="4"/>
        <v>-38.541172000000003</v>
      </c>
      <c r="N31" s="27">
        <f t="shared" si="5"/>
        <v>-61.954391000000001</v>
      </c>
      <c r="P31" s="47">
        <f t="shared" si="6"/>
        <v>11.583333333333</v>
      </c>
      <c r="Q31" s="27">
        <f t="shared" si="7"/>
        <v>-67.586487000000005</v>
      </c>
      <c r="R31" s="27">
        <f t="shared" si="8"/>
        <v>-63.481884000000001</v>
      </c>
      <c r="S31" s="38"/>
      <c r="T31" s="27">
        <f t="shared" si="9"/>
        <v>0</v>
      </c>
      <c r="U31" s="27">
        <f t="shared" si="10"/>
        <v>0</v>
      </c>
      <c r="V31" s="27">
        <f t="shared" si="11"/>
        <v>0</v>
      </c>
    </row>
    <row r="32" spans="2:22" x14ac:dyDescent="0.25">
      <c r="B32">
        <v>7312500000</v>
      </c>
      <c r="C32">
        <v>-38.986935000000003</v>
      </c>
      <c r="E32">
        <v>7312500000</v>
      </c>
      <c r="F32">
        <v>-51.976230999999999</v>
      </c>
      <c r="H32" s="27">
        <f t="shared" si="0"/>
        <v>9.625</v>
      </c>
      <c r="I32" s="27">
        <f t="shared" si="1"/>
        <v>-57.488261999999999</v>
      </c>
      <c r="J32" s="27">
        <f t="shared" si="2"/>
        <v>-46.216644000000002</v>
      </c>
      <c r="L32" s="27">
        <f t="shared" si="3"/>
        <v>10.8125</v>
      </c>
      <c r="M32" s="27">
        <f t="shared" si="4"/>
        <v>-38.559249999999999</v>
      </c>
      <c r="N32" s="27">
        <f t="shared" si="5"/>
        <v>-62.021408000000001</v>
      </c>
      <c r="P32" s="47">
        <f t="shared" si="6"/>
        <v>11.604166666667</v>
      </c>
      <c r="Q32" s="27">
        <f t="shared" si="7"/>
        <v>-67.563498999999993</v>
      </c>
      <c r="R32" s="27">
        <f t="shared" si="8"/>
        <v>-63.814338999999997</v>
      </c>
      <c r="S32" s="38"/>
      <c r="T32" s="27">
        <f t="shared" si="9"/>
        <v>0</v>
      </c>
      <c r="U32" s="27">
        <f t="shared" si="10"/>
        <v>0</v>
      </c>
      <c r="V32" s="27">
        <f t="shared" si="11"/>
        <v>0</v>
      </c>
    </row>
    <row r="33" spans="2:22" x14ac:dyDescent="0.25">
      <c r="B33">
        <v>7500000000</v>
      </c>
      <c r="C33">
        <v>-38.382942</v>
      </c>
      <c r="E33">
        <v>7500000000</v>
      </c>
      <c r="F33">
        <v>-53.140362000000003</v>
      </c>
      <c r="H33" s="27">
        <f t="shared" si="0"/>
        <v>9.75</v>
      </c>
      <c r="I33" s="27">
        <f t="shared" si="1"/>
        <v>-57.423347</v>
      </c>
      <c r="J33" s="27">
        <f t="shared" si="2"/>
        <v>-47.100169999999999</v>
      </c>
      <c r="L33" s="27">
        <f t="shared" si="3"/>
        <v>10.875</v>
      </c>
      <c r="M33" s="27">
        <f t="shared" si="4"/>
        <v>-38.945670999999997</v>
      </c>
      <c r="N33" s="27">
        <f t="shared" si="5"/>
        <v>-62.085467999999999</v>
      </c>
      <c r="P33" s="47">
        <f t="shared" si="6"/>
        <v>11.625</v>
      </c>
      <c r="Q33" s="27">
        <f t="shared" si="7"/>
        <v>-67.419983000000002</v>
      </c>
      <c r="R33" s="27">
        <f t="shared" si="8"/>
        <v>-63.793308000000003</v>
      </c>
      <c r="S33" s="38"/>
      <c r="T33" s="27">
        <f t="shared" si="9"/>
        <v>0</v>
      </c>
      <c r="U33" s="27">
        <f t="shared" si="10"/>
        <v>0</v>
      </c>
      <c r="V33" s="27">
        <f t="shared" si="11"/>
        <v>0</v>
      </c>
    </row>
    <row r="34" spans="2:22" x14ac:dyDescent="0.25">
      <c r="B34">
        <v>7687500000</v>
      </c>
      <c r="C34">
        <v>-37.577540999999997</v>
      </c>
      <c r="E34">
        <v>7687500000</v>
      </c>
      <c r="F34">
        <v>-54.265040999999997</v>
      </c>
      <c r="H34" s="27">
        <f t="shared" si="0"/>
        <v>9.875</v>
      </c>
      <c r="I34" s="27">
        <f t="shared" si="1"/>
        <v>-59.167698000000001</v>
      </c>
      <c r="J34" s="27">
        <f t="shared" si="2"/>
        <v>-47.814776999999999</v>
      </c>
      <c r="L34" s="27">
        <f t="shared" si="3"/>
        <v>10.9375</v>
      </c>
      <c r="M34" s="27">
        <f t="shared" si="4"/>
        <v>-39.130710999999998</v>
      </c>
      <c r="N34" s="27">
        <f t="shared" si="5"/>
        <v>-61.844119999999997</v>
      </c>
      <c r="P34" s="47">
        <f t="shared" si="6"/>
        <v>11.645833333333</v>
      </c>
      <c r="Q34" s="27">
        <f t="shared" si="7"/>
        <v>-67.342995000000002</v>
      </c>
      <c r="R34" s="27">
        <f t="shared" si="8"/>
        <v>-63.780067000000003</v>
      </c>
      <c r="S34" s="38"/>
      <c r="T34" s="27">
        <f t="shared" si="9"/>
        <v>0</v>
      </c>
      <c r="U34" s="27">
        <f t="shared" si="10"/>
        <v>0</v>
      </c>
      <c r="V34" s="27">
        <f t="shared" si="11"/>
        <v>0</v>
      </c>
    </row>
    <row r="35" spans="2:22" x14ac:dyDescent="0.25">
      <c r="B35">
        <v>7875000000</v>
      </c>
      <c r="C35">
        <v>-36.605742999999997</v>
      </c>
      <c r="E35">
        <v>7875000000</v>
      </c>
      <c r="F35">
        <v>-56.372013000000003</v>
      </c>
      <c r="H35" s="27">
        <f t="shared" ref="H35:H51" si="12">B95/1000000000</f>
        <v>10</v>
      </c>
      <c r="I35" s="27">
        <f t="shared" ref="I35:I51" si="13">C95</f>
        <v>-59.884365000000003</v>
      </c>
      <c r="J35" s="27">
        <f t="shared" ref="J35:J51" si="14">F95</f>
        <v>-48.526066</v>
      </c>
      <c r="L35" s="27">
        <f t="shared" ref="L35:L51" si="15">B149/1000000000</f>
        <v>11</v>
      </c>
      <c r="M35" s="27">
        <f t="shared" ref="M35:M51" si="16">C149</f>
        <v>-39.386344999999999</v>
      </c>
      <c r="N35" s="27">
        <f t="shared" ref="N35:N51" si="17">F149</f>
        <v>-61.786568000000003</v>
      </c>
      <c r="P35" s="47">
        <f t="shared" ref="P35:P51" si="18">B203/1000000000</f>
        <v>11.666666666667</v>
      </c>
      <c r="Q35" s="27">
        <f t="shared" ref="Q35:Q51" si="19">C203</f>
        <v>-67.406409999999994</v>
      </c>
      <c r="R35" s="27">
        <f t="shared" ref="R35:R51" si="20">F203</f>
        <v>-63.662914000000001</v>
      </c>
      <c r="S35" s="38"/>
      <c r="T35" s="27">
        <f t="shared" ref="T35:T51" si="21">B257/1000000000</f>
        <v>0</v>
      </c>
      <c r="U35" s="27">
        <f t="shared" ref="U35:U51" si="22">C257</f>
        <v>0</v>
      </c>
      <c r="V35" s="27">
        <f t="shared" ref="V35:V51" si="23">F257</f>
        <v>0</v>
      </c>
    </row>
    <row r="36" spans="2:22" x14ac:dyDescent="0.25">
      <c r="B36">
        <v>8062500000</v>
      </c>
      <c r="C36">
        <v>-35.590221</v>
      </c>
      <c r="E36">
        <v>8062500000</v>
      </c>
      <c r="F36">
        <v>-58.475425999999999</v>
      </c>
      <c r="H36" s="27">
        <f t="shared" si="12"/>
        <v>10.125</v>
      </c>
      <c r="I36" s="27">
        <f t="shared" si="13"/>
        <v>-59.552795000000003</v>
      </c>
      <c r="J36" s="27">
        <f t="shared" si="14"/>
        <v>-49.327582999999997</v>
      </c>
      <c r="L36" s="27">
        <f t="shared" si="15"/>
        <v>11.0625</v>
      </c>
      <c r="M36" s="27">
        <f t="shared" si="16"/>
        <v>-39.412894999999999</v>
      </c>
      <c r="N36" s="27">
        <f t="shared" si="17"/>
        <v>-61.448959000000002</v>
      </c>
      <c r="P36" s="47">
        <f t="shared" si="18"/>
        <v>11.6875</v>
      </c>
      <c r="Q36" s="27">
        <f t="shared" si="19"/>
        <v>-67.815414000000004</v>
      </c>
      <c r="R36" s="27">
        <f t="shared" si="20"/>
        <v>-63.542006999999998</v>
      </c>
      <c r="S36" s="38"/>
      <c r="T36" s="27">
        <f t="shared" si="21"/>
        <v>0</v>
      </c>
      <c r="U36" s="27">
        <f t="shared" si="22"/>
        <v>0</v>
      </c>
      <c r="V36" s="27">
        <f t="shared" si="23"/>
        <v>0</v>
      </c>
    </row>
    <row r="37" spans="2:22" x14ac:dyDescent="0.25">
      <c r="B37">
        <v>8250000000</v>
      </c>
      <c r="C37">
        <v>-34.159584000000002</v>
      </c>
      <c r="E37">
        <v>8250000000</v>
      </c>
      <c r="F37">
        <v>-59.585495000000002</v>
      </c>
      <c r="H37" s="27">
        <f t="shared" si="12"/>
        <v>10.25</v>
      </c>
      <c r="I37" s="27">
        <f t="shared" si="13"/>
        <v>-58.353802000000002</v>
      </c>
      <c r="J37" s="27">
        <f t="shared" si="14"/>
        <v>-49.912674000000003</v>
      </c>
      <c r="L37" s="27">
        <f t="shared" si="15"/>
        <v>11.125</v>
      </c>
      <c r="M37" s="27">
        <f t="shared" si="16"/>
        <v>-39.772098999999997</v>
      </c>
      <c r="N37" s="27">
        <f t="shared" si="17"/>
        <v>-61.485385999999998</v>
      </c>
      <c r="P37" s="47">
        <f t="shared" si="18"/>
        <v>11.708333333333</v>
      </c>
      <c r="Q37" s="27">
        <f t="shared" si="19"/>
        <v>-68.623260000000002</v>
      </c>
      <c r="R37" s="27">
        <f t="shared" si="20"/>
        <v>-63.276577000000003</v>
      </c>
      <c r="S37" s="38"/>
      <c r="T37" s="27">
        <f t="shared" si="21"/>
        <v>0</v>
      </c>
      <c r="U37" s="27">
        <f t="shared" si="22"/>
        <v>0</v>
      </c>
      <c r="V37" s="27">
        <f t="shared" si="23"/>
        <v>0</v>
      </c>
    </row>
    <row r="38" spans="2:22" x14ac:dyDescent="0.25">
      <c r="B38">
        <v>8437500000</v>
      </c>
      <c r="C38">
        <v>-32.473064000000001</v>
      </c>
      <c r="E38">
        <v>8437500000</v>
      </c>
      <c r="F38">
        <v>-58.950718000000002</v>
      </c>
      <c r="H38" s="27">
        <f t="shared" si="12"/>
        <v>10.375</v>
      </c>
      <c r="I38" s="27">
        <f t="shared" si="13"/>
        <v>-57.683441000000002</v>
      </c>
      <c r="J38" s="27">
        <f t="shared" si="14"/>
        <v>-50.761519999999997</v>
      </c>
      <c r="L38" s="27">
        <f t="shared" si="15"/>
        <v>11.1875</v>
      </c>
      <c r="M38" s="27">
        <f t="shared" si="16"/>
        <v>-39.834899999999998</v>
      </c>
      <c r="N38" s="27">
        <f t="shared" si="17"/>
        <v>-61.304749000000001</v>
      </c>
      <c r="P38" s="47">
        <f t="shared" si="18"/>
        <v>11.729166666667</v>
      </c>
      <c r="Q38" s="27">
        <f t="shared" si="19"/>
        <v>-69.613410999999999</v>
      </c>
      <c r="R38" s="27">
        <f t="shared" si="20"/>
        <v>-63.167149000000002</v>
      </c>
      <c r="S38" s="38"/>
      <c r="T38" s="27">
        <f t="shared" si="21"/>
        <v>0</v>
      </c>
      <c r="U38" s="27">
        <f t="shared" si="22"/>
        <v>0</v>
      </c>
      <c r="V38" s="27">
        <f t="shared" si="23"/>
        <v>0</v>
      </c>
    </row>
    <row r="39" spans="2:22" x14ac:dyDescent="0.25">
      <c r="B39">
        <v>8625000000</v>
      </c>
      <c r="C39">
        <v>-30.925920000000001</v>
      </c>
      <c r="E39">
        <v>8625000000</v>
      </c>
      <c r="F39">
        <v>-57.727589000000002</v>
      </c>
      <c r="H39" s="27">
        <f t="shared" si="12"/>
        <v>10.5</v>
      </c>
      <c r="I39" s="27">
        <f t="shared" si="13"/>
        <v>-58.609161</v>
      </c>
      <c r="J39" s="27">
        <f t="shared" si="14"/>
        <v>-51.411934000000002</v>
      </c>
      <c r="L39" s="27">
        <f t="shared" si="15"/>
        <v>11.25</v>
      </c>
      <c r="M39" s="27">
        <f t="shared" si="16"/>
        <v>-39.985325000000003</v>
      </c>
      <c r="N39" s="27">
        <f t="shared" si="17"/>
        <v>-61.415298</v>
      </c>
      <c r="P39" s="47">
        <f t="shared" si="18"/>
        <v>11.75</v>
      </c>
      <c r="Q39" s="27">
        <f t="shared" si="19"/>
        <v>-70.066153999999997</v>
      </c>
      <c r="R39" s="27">
        <f t="shared" si="20"/>
        <v>-63.567348000000003</v>
      </c>
      <c r="S39" s="38"/>
      <c r="T39" s="27">
        <f t="shared" si="21"/>
        <v>0</v>
      </c>
      <c r="U39" s="27">
        <f t="shared" si="22"/>
        <v>0</v>
      </c>
      <c r="V39" s="27">
        <f t="shared" si="23"/>
        <v>0</v>
      </c>
    </row>
    <row r="40" spans="2:22" x14ac:dyDescent="0.25">
      <c r="B40">
        <v>8812500000</v>
      </c>
      <c r="C40">
        <v>-29.657883000000002</v>
      </c>
      <c r="E40">
        <v>8812500000</v>
      </c>
      <c r="F40">
        <v>-56.801837999999996</v>
      </c>
      <c r="H40" s="27">
        <f t="shared" si="12"/>
        <v>10.625</v>
      </c>
      <c r="I40" s="27">
        <f t="shared" si="13"/>
        <v>-59.008671</v>
      </c>
      <c r="J40" s="27">
        <f t="shared" si="14"/>
        <v>-52.461750000000002</v>
      </c>
      <c r="L40" s="27">
        <f t="shared" si="15"/>
        <v>11.3125</v>
      </c>
      <c r="M40" s="27">
        <f t="shared" si="16"/>
        <v>-39.692528000000003</v>
      </c>
      <c r="N40" s="27">
        <f t="shared" si="17"/>
        <v>-61.616816999999998</v>
      </c>
      <c r="P40" s="47">
        <f t="shared" si="18"/>
        <v>11.770833333333</v>
      </c>
      <c r="Q40" s="27">
        <f t="shared" si="19"/>
        <v>-70.070235999999994</v>
      </c>
      <c r="R40" s="27">
        <f t="shared" si="20"/>
        <v>-63.910533999999998</v>
      </c>
      <c r="S40" s="38"/>
      <c r="T40" s="27">
        <f t="shared" si="21"/>
        <v>0</v>
      </c>
      <c r="U40" s="27">
        <f t="shared" si="22"/>
        <v>0</v>
      </c>
      <c r="V40" s="27">
        <f t="shared" si="23"/>
        <v>0</v>
      </c>
    </row>
    <row r="41" spans="2:22" x14ac:dyDescent="0.25">
      <c r="B41">
        <v>9000000000</v>
      </c>
      <c r="C41">
        <v>-28.448156000000001</v>
      </c>
      <c r="E41">
        <v>9000000000</v>
      </c>
      <c r="F41">
        <v>-56.521782000000002</v>
      </c>
      <c r="H41" s="27">
        <f t="shared" si="12"/>
        <v>10.75</v>
      </c>
      <c r="I41" s="27">
        <f t="shared" si="13"/>
        <v>-58.621291999999997</v>
      </c>
      <c r="J41" s="27">
        <f t="shared" si="14"/>
        <v>-53.580849000000001</v>
      </c>
      <c r="L41" s="27">
        <f t="shared" si="15"/>
        <v>11.375</v>
      </c>
      <c r="M41" s="27">
        <f t="shared" si="16"/>
        <v>-39.987124999999999</v>
      </c>
      <c r="N41" s="27">
        <f t="shared" si="17"/>
        <v>-61.575195000000001</v>
      </c>
      <c r="P41" s="47">
        <f t="shared" si="18"/>
        <v>11.791666666667</v>
      </c>
      <c r="Q41" s="27">
        <f t="shared" si="19"/>
        <v>-70.047279000000003</v>
      </c>
      <c r="R41" s="27">
        <f t="shared" si="20"/>
        <v>-63.706989</v>
      </c>
      <c r="S41" s="38"/>
      <c r="T41" s="27">
        <f t="shared" si="21"/>
        <v>0</v>
      </c>
      <c r="U41" s="27">
        <f t="shared" si="22"/>
        <v>0</v>
      </c>
      <c r="V41" s="27">
        <f t="shared" si="23"/>
        <v>0</v>
      </c>
    </row>
    <row r="42" spans="2:22" x14ac:dyDescent="0.25">
      <c r="B42">
        <v>9187500000</v>
      </c>
      <c r="C42">
        <v>-27.365713</v>
      </c>
      <c r="E42">
        <v>9187500000</v>
      </c>
      <c r="F42">
        <v>-56.305472999999999</v>
      </c>
      <c r="H42" s="27">
        <f t="shared" si="12"/>
        <v>10.875</v>
      </c>
      <c r="I42" s="27">
        <f t="shared" si="13"/>
        <v>-57.258453000000003</v>
      </c>
      <c r="J42" s="27">
        <f t="shared" si="14"/>
        <v>-54.765545000000003</v>
      </c>
      <c r="L42" s="27">
        <f t="shared" si="15"/>
        <v>11.4375</v>
      </c>
      <c r="M42" s="27">
        <f t="shared" si="16"/>
        <v>-39.607086000000002</v>
      </c>
      <c r="N42" s="27">
        <f t="shared" si="17"/>
        <v>-61.794753999999998</v>
      </c>
      <c r="P42" s="47">
        <f t="shared" si="18"/>
        <v>11.8125</v>
      </c>
      <c r="Q42" s="27">
        <f t="shared" si="19"/>
        <v>-70.338058000000004</v>
      </c>
      <c r="R42" s="27">
        <f t="shared" si="20"/>
        <v>-63.550846</v>
      </c>
      <c r="S42" s="38"/>
      <c r="T42" s="27">
        <f t="shared" si="21"/>
        <v>0</v>
      </c>
      <c r="U42" s="27">
        <f t="shared" si="22"/>
        <v>0</v>
      </c>
      <c r="V42" s="27">
        <f t="shared" si="23"/>
        <v>0</v>
      </c>
    </row>
    <row r="43" spans="2:22" x14ac:dyDescent="0.25">
      <c r="B43">
        <v>9375000000</v>
      </c>
      <c r="C43">
        <v>-26.105822</v>
      </c>
      <c r="E43">
        <v>9375000000</v>
      </c>
      <c r="F43">
        <v>-55.920237999999998</v>
      </c>
      <c r="H43" s="27">
        <f t="shared" si="12"/>
        <v>11</v>
      </c>
      <c r="I43" s="27">
        <f t="shared" si="13"/>
        <v>-56.106918</v>
      </c>
      <c r="J43" s="27">
        <f t="shared" si="14"/>
        <v>-55.739108999999999</v>
      </c>
      <c r="L43" s="27">
        <f t="shared" si="15"/>
        <v>11.5</v>
      </c>
      <c r="M43" s="27">
        <f t="shared" si="16"/>
        <v>-39.915951</v>
      </c>
      <c r="N43" s="27">
        <f t="shared" si="17"/>
        <v>-61.904696999999999</v>
      </c>
      <c r="P43" s="47">
        <f t="shared" si="18"/>
        <v>11.833333333333</v>
      </c>
      <c r="Q43" s="27">
        <f t="shared" si="19"/>
        <v>-70.906745999999998</v>
      </c>
      <c r="R43" s="27">
        <f t="shared" si="20"/>
        <v>-63.682490999999999</v>
      </c>
      <c r="S43" s="38"/>
      <c r="T43" s="27">
        <f t="shared" si="21"/>
        <v>0</v>
      </c>
      <c r="U43" s="27">
        <f t="shared" si="22"/>
        <v>0</v>
      </c>
      <c r="V43" s="27">
        <f t="shared" si="23"/>
        <v>0</v>
      </c>
    </row>
    <row r="44" spans="2:22" x14ac:dyDescent="0.25">
      <c r="B44">
        <v>9562500000</v>
      </c>
      <c r="C44">
        <v>-25.379107999999999</v>
      </c>
      <c r="E44">
        <v>9562500000</v>
      </c>
      <c r="F44">
        <v>-55.150517000000001</v>
      </c>
      <c r="H44" s="27">
        <f t="shared" si="12"/>
        <v>11.125</v>
      </c>
      <c r="I44" s="27">
        <f t="shared" si="13"/>
        <v>-55.700389999999999</v>
      </c>
      <c r="J44" s="27">
        <f t="shared" si="14"/>
        <v>-56.542191000000003</v>
      </c>
      <c r="L44" s="27">
        <f t="shared" si="15"/>
        <v>11.5625</v>
      </c>
      <c r="M44" s="27">
        <f t="shared" si="16"/>
        <v>-39.901229999999998</v>
      </c>
      <c r="N44" s="27">
        <f t="shared" si="17"/>
        <v>-62.242629999999998</v>
      </c>
      <c r="P44" s="47">
        <f t="shared" si="18"/>
        <v>11.854166666667</v>
      </c>
      <c r="Q44" s="27">
        <f t="shared" si="19"/>
        <v>-71.649085999999997</v>
      </c>
      <c r="R44" s="27">
        <f t="shared" si="20"/>
        <v>-63.890315999999999</v>
      </c>
      <c r="S44" s="38"/>
      <c r="T44" s="27">
        <f t="shared" si="21"/>
        <v>0</v>
      </c>
      <c r="U44" s="27">
        <f t="shared" si="22"/>
        <v>0</v>
      </c>
      <c r="V44" s="27">
        <f t="shared" si="23"/>
        <v>0</v>
      </c>
    </row>
    <row r="45" spans="2:22" x14ac:dyDescent="0.25">
      <c r="B45">
        <v>9750000000</v>
      </c>
      <c r="C45">
        <v>-24.297287000000001</v>
      </c>
      <c r="E45">
        <v>9750000000</v>
      </c>
      <c r="F45">
        <v>-54.472617999999997</v>
      </c>
      <c r="H45" s="27">
        <f t="shared" si="12"/>
        <v>11.25</v>
      </c>
      <c r="I45" s="27">
        <f t="shared" si="13"/>
        <v>-56.088054999999997</v>
      </c>
      <c r="J45" s="27">
        <f t="shared" si="14"/>
        <v>-57.480018999999999</v>
      </c>
      <c r="L45" s="27">
        <f t="shared" si="15"/>
        <v>11.625</v>
      </c>
      <c r="M45" s="27">
        <f t="shared" si="16"/>
        <v>-40.402348000000003</v>
      </c>
      <c r="N45" s="27">
        <f t="shared" si="17"/>
        <v>-62.517398999999997</v>
      </c>
      <c r="P45" s="47">
        <f t="shared" si="18"/>
        <v>11.875</v>
      </c>
      <c r="Q45" s="27">
        <f t="shared" si="19"/>
        <v>-72.216269999999994</v>
      </c>
      <c r="R45" s="27">
        <f t="shared" si="20"/>
        <v>-63.910873000000002</v>
      </c>
      <c r="S45" s="38"/>
      <c r="T45" s="27">
        <f t="shared" si="21"/>
        <v>0</v>
      </c>
      <c r="U45" s="27">
        <f t="shared" si="22"/>
        <v>0</v>
      </c>
      <c r="V45" s="27">
        <f t="shared" si="23"/>
        <v>0</v>
      </c>
    </row>
    <row r="46" spans="2:22" x14ac:dyDescent="0.25">
      <c r="B46">
        <v>9937500000</v>
      </c>
      <c r="C46">
        <v>-23.107973000000001</v>
      </c>
      <c r="E46">
        <v>9937500000</v>
      </c>
      <c r="F46">
        <v>-54.183467999999998</v>
      </c>
      <c r="H46" s="27">
        <f t="shared" si="12"/>
        <v>11.375</v>
      </c>
      <c r="I46" s="27">
        <f t="shared" si="13"/>
        <v>-56.493523000000003</v>
      </c>
      <c r="J46" s="27">
        <f t="shared" si="14"/>
        <v>-58.415756000000002</v>
      </c>
      <c r="L46" s="27">
        <f t="shared" si="15"/>
        <v>11.6875</v>
      </c>
      <c r="M46" s="27">
        <f t="shared" si="16"/>
        <v>-40.865054999999998</v>
      </c>
      <c r="N46" s="27">
        <f t="shared" si="17"/>
        <v>-62.397593999999998</v>
      </c>
      <c r="P46" s="47">
        <f t="shared" si="18"/>
        <v>11.895833333333</v>
      </c>
      <c r="Q46" s="27">
        <f t="shared" si="19"/>
        <v>-72.474189999999993</v>
      </c>
      <c r="R46" s="27">
        <f t="shared" si="20"/>
        <v>-64.282402000000005</v>
      </c>
      <c r="S46" s="38"/>
      <c r="T46" s="27">
        <f t="shared" si="21"/>
        <v>0</v>
      </c>
      <c r="U46" s="27">
        <f t="shared" si="22"/>
        <v>0</v>
      </c>
      <c r="V46" s="27">
        <f t="shared" si="23"/>
        <v>0</v>
      </c>
    </row>
    <row r="47" spans="2:22" x14ac:dyDescent="0.25">
      <c r="B47">
        <v>10125000000</v>
      </c>
      <c r="C47">
        <v>-22.180311</v>
      </c>
      <c r="E47">
        <v>10125000000</v>
      </c>
      <c r="F47">
        <v>-54.073031999999998</v>
      </c>
      <c r="H47" s="27">
        <f t="shared" si="12"/>
        <v>11.5</v>
      </c>
      <c r="I47" s="27">
        <f t="shared" si="13"/>
        <v>-56.412002999999999</v>
      </c>
      <c r="J47" s="27">
        <f t="shared" si="14"/>
        <v>-59.329616999999999</v>
      </c>
      <c r="L47" s="27">
        <f t="shared" si="15"/>
        <v>11.75</v>
      </c>
      <c r="M47" s="27">
        <f t="shared" si="16"/>
        <v>-41.275368</v>
      </c>
      <c r="N47" s="27">
        <f t="shared" si="17"/>
        <v>-62.304783</v>
      </c>
      <c r="P47" s="47">
        <f t="shared" si="18"/>
        <v>11.916666666667</v>
      </c>
      <c r="Q47" s="27">
        <f t="shared" si="19"/>
        <v>-72.308982999999998</v>
      </c>
      <c r="R47" s="27">
        <f t="shared" si="20"/>
        <v>-65.322968000000003</v>
      </c>
      <c r="S47" s="38"/>
      <c r="T47" s="27">
        <f t="shared" si="21"/>
        <v>0</v>
      </c>
      <c r="U47" s="27">
        <f t="shared" si="22"/>
        <v>0</v>
      </c>
      <c r="V47" s="27">
        <f t="shared" si="23"/>
        <v>0</v>
      </c>
    </row>
    <row r="48" spans="2:22" x14ac:dyDescent="0.25">
      <c r="B48">
        <v>10312500000</v>
      </c>
      <c r="C48">
        <v>-21.577776</v>
      </c>
      <c r="E48">
        <v>10312500000</v>
      </c>
      <c r="F48">
        <v>-53.92942</v>
      </c>
      <c r="H48" s="27">
        <f t="shared" si="12"/>
        <v>11.625</v>
      </c>
      <c r="I48" s="27">
        <f t="shared" si="13"/>
        <v>-55.251556000000001</v>
      </c>
      <c r="J48" s="27">
        <f t="shared" si="14"/>
        <v>-60.211334000000001</v>
      </c>
      <c r="L48" s="27">
        <f t="shared" si="15"/>
        <v>11.8125</v>
      </c>
      <c r="M48" s="27">
        <f t="shared" si="16"/>
        <v>-41.702271000000003</v>
      </c>
      <c r="N48" s="27">
        <f t="shared" si="17"/>
        <v>-62.006602999999998</v>
      </c>
      <c r="P48" s="47">
        <f t="shared" si="18"/>
        <v>11.9375</v>
      </c>
      <c r="Q48" s="27">
        <f t="shared" si="19"/>
        <v>-72.002669999999995</v>
      </c>
      <c r="R48" s="27">
        <f t="shared" si="20"/>
        <v>-66.552031999999997</v>
      </c>
      <c r="S48" s="38"/>
      <c r="T48" s="27">
        <f t="shared" si="21"/>
        <v>0</v>
      </c>
      <c r="U48" s="27">
        <f t="shared" si="22"/>
        <v>0</v>
      </c>
      <c r="V48" s="27">
        <f t="shared" si="23"/>
        <v>0</v>
      </c>
    </row>
    <row r="49" spans="2:22" x14ac:dyDescent="0.25">
      <c r="B49">
        <v>10500000000</v>
      </c>
      <c r="C49">
        <v>-21.322552000000002</v>
      </c>
      <c r="E49">
        <v>10500000000</v>
      </c>
      <c r="F49">
        <v>-53.215255999999997</v>
      </c>
      <c r="H49" s="27">
        <f t="shared" si="12"/>
        <v>11.75</v>
      </c>
      <c r="I49" s="27">
        <f t="shared" si="13"/>
        <v>-54.054366999999999</v>
      </c>
      <c r="J49" s="27">
        <f t="shared" si="14"/>
        <v>-60.470118999999997</v>
      </c>
      <c r="L49" s="27">
        <f t="shared" si="15"/>
        <v>11.875</v>
      </c>
      <c r="M49" s="27">
        <f t="shared" si="16"/>
        <v>-41.443668000000002</v>
      </c>
      <c r="N49" s="27">
        <f t="shared" si="17"/>
        <v>-62.431438</v>
      </c>
      <c r="P49" s="47">
        <f t="shared" si="18"/>
        <v>11.958333333333</v>
      </c>
      <c r="Q49" s="27">
        <f t="shared" si="19"/>
        <v>-71.236358999999993</v>
      </c>
      <c r="R49" s="27">
        <f t="shared" si="20"/>
        <v>-66.740677000000005</v>
      </c>
      <c r="S49" s="38"/>
      <c r="T49" s="27">
        <f t="shared" si="21"/>
        <v>0</v>
      </c>
      <c r="U49" s="27">
        <f t="shared" si="22"/>
        <v>0</v>
      </c>
      <c r="V49" s="27">
        <f t="shared" si="23"/>
        <v>0</v>
      </c>
    </row>
    <row r="50" spans="2:22" x14ac:dyDescent="0.25">
      <c r="B50">
        <v>10687500000</v>
      </c>
      <c r="C50">
        <v>-20.938624999999998</v>
      </c>
      <c r="E50">
        <v>10687500000</v>
      </c>
      <c r="F50">
        <v>-52.075980999999999</v>
      </c>
      <c r="H50" s="27">
        <f t="shared" si="12"/>
        <v>11.875</v>
      </c>
      <c r="I50" s="27">
        <f t="shared" si="13"/>
        <v>-53.518574000000001</v>
      </c>
      <c r="J50" s="27">
        <f t="shared" si="14"/>
        <v>-59.886211000000003</v>
      </c>
      <c r="L50" s="27">
        <f t="shared" si="15"/>
        <v>11.9375</v>
      </c>
      <c r="M50" s="27">
        <f t="shared" si="16"/>
        <v>-41.274529000000001</v>
      </c>
      <c r="N50" s="27">
        <f t="shared" si="17"/>
        <v>-62.610111000000003</v>
      </c>
      <c r="P50" s="47">
        <f t="shared" si="18"/>
        <v>11.979166666667</v>
      </c>
      <c r="Q50" s="27">
        <f t="shared" si="19"/>
        <v>-70.759322999999995</v>
      </c>
      <c r="R50" s="27">
        <f t="shared" si="20"/>
        <v>-66.150642000000005</v>
      </c>
      <c r="S50" s="38"/>
      <c r="T50" s="27">
        <f t="shared" si="21"/>
        <v>0</v>
      </c>
      <c r="U50" s="27">
        <f t="shared" si="22"/>
        <v>0</v>
      </c>
      <c r="V50" s="27">
        <f t="shared" si="23"/>
        <v>0</v>
      </c>
    </row>
    <row r="51" spans="2:22" x14ac:dyDescent="0.25">
      <c r="B51">
        <v>10875000000</v>
      </c>
      <c r="C51">
        <v>-20.588864999999998</v>
      </c>
      <c r="E51">
        <v>10875000000</v>
      </c>
      <c r="F51">
        <v>-51.040646000000002</v>
      </c>
      <c r="H51" s="27">
        <f t="shared" si="12"/>
        <v>12</v>
      </c>
      <c r="I51" s="27">
        <f t="shared" si="13"/>
        <v>-53.390141</v>
      </c>
      <c r="J51" s="27">
        <f t="shared" si="14"/>
        <v>-58.966534000000003</v>
      </c>
      <c r="L51" s="27">
        <f t="shared" si="15"/>
        <v>12</v>
      </c>
      <c r="M51" s="27">
        <f t="shared" si="16"/>
        <v>-40.979019000000001</v>
      </c>
      <c r="N51" s="27">
        <f t="shared" si="17"/>
        <v>-62.853763999999998</v>
      </c>
      <c r="P51" s="47">
        <f t="shared" si="18"/>
        <v>12</v>
      </c>
      <c r="Q51" s="27">
        <f t="shared" si="19"/>
        <v>-70.485512</v>
      </c>
      <c r="R51" s="27">
        <f t="shared" si="20"/>
        <v>-65.293373000000003</v>
      </c>
      <c r="S51" s="38"/>
      <c r="T51" s="27">
        <f t="shared" si="21"/>
        <v>0</v>
      </c>
      <c r="U51" s="27">
        <f t="shared" si="22"/>
        <v>0</v>
      </c>
      <c r="V51" s="27">
        <f t="shared" si="23"/>
        <v>0</v>
      </c>
    </row>
    <row r="52" spans="2:22" x14ac:dyDescent="0.25">
      <c r="B52">
        <v>11062500000</v>
      </c>
      <c r="C52">
        <v>-20.385048000000001</v>
      </c>
      <c r="E52">
        <v>11062500000</v>
      </c>
      <c r="F52">
        <v>-50.899265</v>
      </c>
    </row>
    <row r="53" spans="2:22" x14ac:dyDescent="0.25">
      <c r="B53">
        <v>11250000000</v>
      </c>
      <c r="C53">
        <v>-20.526695</v>
      </c>
      <c r="E53">
        <v>11250000000</v>
      </c>
      <c r="F53">
        <v>-51.578082999999999</v>
      </c>
    </row>
    <row r="54" spans="2:22" x14ac:dyDescent="0.25">
      <c r="B54">
        <v>11437500000</v>
      </c>
      <c r="C54">
        <v>-20.463622999999998</v>
      </c>
      <c r="E54">
        <v>11437500000</v>
      </c>
      <c r="F54">
        <v>-52.752090000000003</v>
      </c>
    </row>
    <row r="55" spans="2:22" x14ac:dyDescent="0.25">
      <c r="B55">
        <v>11625000000</v>
      </c>
      <c r="C55">
        <v>-20.736453999999998</v>
      </c>
      <c r="E55">
        <v>11625000000</v>
      </c>
      <c r="F55">
        <v>-53.602749000000003</v>
      </c>
    </row>
    <row r="56" spans="2:22" x14ac:dyDescent="0.25">
      <c r="B56">
        <v>11812500000</v>
      </c>
      <c r="C56">
        <v>-21.063849999999999</v>
      </c>
      <c r="E56">
        <v>11812500000</v>
      </c>
      <c r="F56">
        <v>-53.700057999999999</v>
      </c>
    </row>
    <row r="57" spans="2:22" x14ac:dyDescent="0.25">
      <c r="B57">
        <v>12000000000</v>
      </c>
      <c r="C57">
        <v>-21.564692999999998</v>
      </c>
      <c r="E57">
        <v>12000000000</v>
      </c>
      <c r="F57">
        <v>-53.344150999999997</v>
      </c>
    </row>
    <row r="58" spans="2:22" x14ac:dyDescent="0.25">
      <c r="B58" t="s">
        <v>21</v>
      </c>
      <c r="E58" t="s">
        <v>21</v>
      </c>
    </row>
    <row r="61" spans="2:22" x14ac:dyDescent="0.25">
      <c r="B61" t="s">
        <v>22</v>
      </c>
      <c r="E61" t="s">
        <v>22</v>
      </c>
    </row>
    <row r="62" spans="2:22" x14ac:dyDescent="0.25">
      <c r="B62" t="s">
        <v>19</v>
      </c>
      <c r="C62" t="s">
        <v>270</v>
      </c>
      <c r="E62" t="s">
        <v>19</v>
      </c>
      <c r="F62" t="s">
        <v>270</v>
      </c>
    </row>
    <row r="63" spans="2:22" x14ac:dyDescent="0.25">
      <c r="B63">
        <v>6000000000</v>
      </c>
      <c r="C63">
        <v>-76.403548999999998</v>
      </c>
      <c r="E63">
        <v>6000000000</v>
      </c>
      <c r="F63">
        <v>-47.376705000000001</v>
      </c>
    </row>
    <row r="64" spans="2:22" x14ac:dyDescent="0.25">
      <c r="B64">
        <v>6125000000</v>
      </c>
      <c r="C64">
        <v>-76.625298000000001</v>
      </c>
      <c r="E64">
        <v>6125000000</v>
      </c>
      <c r="F64">
        <v>-47.131691000000004</v>
      </c>
    </row>
    <row r="65" spans="2:6" x14ac:dyDescent="0.25">
      <c r="B65">
        <v>6250000000</v>
      </c>
      <c r="C65">
        <v>-76.886391000000003</v>
      </c>
      <c r="E65">
        <v>6250000000</v>
      </c>
      <c r="F65">
        <v>-46.714866999999998</v>
      </c>
    </row>
    <row r="66" spans="2:6" x14ac:dyDescent="0.25">
      <c r="B66">
        <v>6375000000</v>
      </c>
      <c r="C66">
        <v>-75.293143999999998</v>
      </c>
      <c r="E66">
        <v>6375000000</v>
      </c>
      <c r="F66">
        <v>-46.563102999999998</v>
      </c>
    </row>
    <row r="67" spans="2:6" x14ac:dyDescent="0.25">
      <c r="B67">
        <v>6500000000</v>
      </c>
      <c r="C67">
        <v>-73.937920000000005</v>
      </c>
      <c r="E67">
        <v>6500000000</v>
      </c>
      <c r="F67">
        <v>-46.278022999999997</v>
      </c>
    </row>
    <row r="68" spans="2:6" x14ac:dyDescent="0.25">
      <c r="B68">
        <v>6625000000</v>
      </c>
      <c r="C68">
        <v>-73.158501000000001</v>
      </c>
      <c r="E68">
        <v>6625000000</v>
      </c>
      <c r="F68">
        <v>-46.205097000000002</v>
      </c>
    </row>
    <row r="69" spans="2:6" x14ac:dyDescent="0.25">
      <c r="B69">
        <v>6750000000</v>
      </c>
      <c r="C69">
        <v>-73.693100000000001</v>
      </c>
      <c r="E69">
        <v>6750000000</v>
      </c>
      <c r="F69">
        <v>-46.164261000000003</v>
      </c>
    </row>
    <row r="70" spans="2:6" x14ac:dyDescent="0.25">
      <c r="B70">
        <v>6875000000</v>
      </c>
      <c r="C70">
        <v>-74.363129000000001</v>
      </c>
      <c r="E70">
        <v>6875000000</v>
      </c>
      <c r="F70">
        <v>-46.244522000000003</v>
      </c>
    </row>
    <row r="71" spans="2:6" x14ac:dyDescent="0.25">
      <c r="B71">
        <v>7000000000</v>
      </c>
      <c r="C71">
        <v>-73.501380999999995</v>
      </c>
      <c r="E71">
        <v>7000000000</v>
      </c>
      <c r="F71">
        <v>-46.125174999999999</v>
      </c>
    </row>
    <row r="72" spans="2:6" x14ac:dyDescent="0.25">
      <c r="B72">
        <v>7125000000</v>
      </c>
      <c r="C72">
        <v>-72.045792000000006</v>
      </c>
      <c r="E72">
        <v>7125000000</v>
      </c>
      <c r="F72">
        <v>-46.015579000000002</v>
      </c>
    </row>
    <row r="73" spans="2:6" x14ac:dyDescent="0.25">
      <c r="B73">
        <v>7250000000</v>
      </c>
      <c r="C73">
        <v>-70.563125999999997</v>
      </c>
      <c r="E73">
        <v>7250000000</v>
      </c>
      <c r="F73">
        <v>-45.863059999999997</v>
      </c>
    </row>
    <row r="74" spans="2:6" x14ac:dyDescent="0.25">
      <c r="B74">
        <v>7375000000</v>
      </c>
      <c r="C74">
        <v>-70.016318999999996</v>
      </c>
      <c r="E74">
        <v>7375000000</v>
      </c>
      <c r="F74">
        <v>-45.955429000000002</v>
      </c>
    </row>
    <row r="75" spans="2:6" x14ac:dyDescent="0.25">
      <c r="B75">
        <v>7500000000</v>
      </c>
      <c r="C75">
        <v>-69.299721000000005</v>
      </c>
      <c r="E75">
        <v>7500000000</v>
      </c>
      <c r="F75">
        <v>-45.849376999999997</v>
      </c>
    </row>
    <row r="76" spans="2:6" x14ac:dyDescent="0.25">
      <c r="B76">
        <v>7625000000</v>
      </c>
      <c r="C76">
        <v>-67.687247999999997</v>
      </c>
      <c r="E76">
        <v>7625000000</v>
      </c>
      <c r="F76">
        <v>-45.727950999999997</v>
      </c>
    </row>
    <row r="77" spans="2:6" x14ac:dyDescent="0.25">
      <c r="B77">
        <v>7750000000</v>
      </c>
      <c r="C77">
        <v>-65.306076000000004</v>
      </c>
      <c r="E77">
        <v>7750000000</v>
      </c>
      <c r="F77">
        <v>-45.294468000000002</v>
      </c>
    </row>
    <row r="78" spans="2:6" x14ac:dyDescent="0.25">
      <c r="B78">
        <v>7875000000</v>
      </c>
      <c r="C78">
        <v>-63.405327</v>
      </c>
      <c r="E78">
        <v>7875000000</v>
      </c>
      <c r="F78">
        <v>-45.157944000000001</v>
      </c>
    </row>
    <row r="79" spans="2:6" x14ac:dyDescent="0.25">
      <c r="B79">
        <v>8000000000</v>
      </c>
      <c r="C79">
        <v>-62.573802999999998</v>
      </c>
      <c r="E79">
        <v>8000000000</v>
      </c>
      <c r="F79">
        <v>-44.891781000000002</v>
      </c>
    </row>
    <row r="80" spans="2:6" x14ac:dyDescent="0.25">
      <c r="B80">
        <v>8125000000</v>
      </c>
      <c r="C80">
        <v>-61.886971000000003</v>
      </c>
      <c r="E80">
        <v>8125000000</v>
      </c>
      <c r="F80">
        <v>-44.820698</v>
      </c>
    </row>
    <row r="81" spans="2:6" x14ac:dyDescent="0.25">
      <c r="B81">
        <v>8250000000</v>
      </c>
      <c r="C81">
        <v>-60.777386</v>
      </c>
      <c r="E81">
        <v>8250000000</v>
      </c>
      <c r="F81">
        <v>-44.583064999999998</v>
      </c>
    </row>
    <row r="82" spans="2:6" x14ac:dyDescent="0.25">
      <c r="B82">
        <v>8375000000</v>
      </c>
      <c r="C82">
        <v>-59.779907000000001</v>
      </c>
      <c r="E82">
        <v>8375000000</v>
      </c>
      <c r="F82">
        <v>-44.418987000000001</v>
      </c>
    </row>
    <row r="83" spans="2:6" x14ac:dyDescent="0.25">
      <c r="B83">
        <v>8500000000</v>
      </c>
      <c r="C83">
        <v>-58.686531000000002</v>
      </c>
      <c r="E83">
        <v>8500000000</v>
      </c>
      <c r="F83">
        <v>-44.379494000000001</v>
      </c>
    </row>
    <row r="84" spans="2:6" x14ac:dyDescent="0.25">
      <c r="B84">
        <v>8625000000</v>
      </c>
      <c r="C84">
        <v>-58.379707000000003</v>
      </c>
      <c r="E84">
        <v>8625000000</v>
      </c>
      <c r="F84">
        <v>-44.310271999999998</v>
      </c>
    </row>
    <row r="85" spans="2:6" x14ac:dyDescent="0.25">
      <c r="B85">
        <v>8750000000</v>
      </c>
      <c r="C85">
        <v>-57.148693000000002</v>
      </c>
      <c r="E85">
        <v>8750000000</v>
      </c>
      <c r="F85">
        <v>-44.396507</v>
      </c>
    </row>
    <row r="86" spans="2:6" x14ac:dyDescent="0.25">
      <c r="B86">
        <v>8875000000</v>
      </c>
      <c r="C86">
        <v>-56.811768000000001</v>
      </c>
      <c r="E86">
        <v>8875000000</v>
      </c>
      <c r="F86">
        <v>-44.351624000000001</v>
      </c>
    </row>
    <row r="87" spans="2:6" x14ac:dyDescent="0.25">
      <c r="B87">
        <v>9000000000</v>
      </c>
      <c r="C87">
        <v>-57.016582</v>
      </c>
      <c r="E87">
        <v>9000000000</v>
      </c>
      <c r="F87">
        <v>-44.505878000000003</v>
      </c>
    </row>
    <row r="88" spans="2:6" x14ac:dyDescent="0.25">
      <c r="B88">
        <v>9125000000</v>
      </c>
      <c r="C88">
        <v>-57.710189999999997</v>
      </c>
      <c r="E88">
        <v>9125000000</v>
      </c>
      <c r="F88">
        <v>-44.690624</v>
      </c>
    </row>
    <row r="89" spans="2:6" x14ac:dyDescent="0.25">
      <c r="B89">
        <v>9250000000</v>
      </c>
      <c r="C89">
        <v>-58.283248999999998</v>
      </c>
      <c r="E89">
        <v>9250000000</v>
      </c>
      <c r="F89">
        <v>-45.096156999999998</v>
      </c>
    </row>
    <row r="90" spans="2:6" x14ac:dyDescent="0.25">
      <c r="B90">
        <v>9375000000</v>
      </c>
      <c r="C90">
        <v>-58.329661999999999</v>
      </c>
      <c r="E90">
        <v>9375000000</v>
      </c>
      <c r="F90">
        <v>-45.260654000000002</v>
      </c>
    </row>
    <row r="91" spans="2:6" x14ac:dyDescent="0.25">
      <c r="B91">
        <v>9500000000</v>
      </c>
      <c r="C91">
        <v>-57.671913000000004</v>
      </c>
      <c r="E91">
        <v>9500000000</v>
      </c>
      <c r="F91">
        <v>-45.720261000000001</v>
      </c>
    </row>
    <row r="92" spans="2:6" x14ac:dyDescent="0.25">
      <c r="B92">
        <v>9625000000</v>
      </c>
      <c r="C92">
        <v>-57.488261999999999</v>
      </c>
      <c r="E92">
        <v>9625000000</v>
      </c>
      <c r="F92">
        <v>-46.216644000000002</v>
      </c>
    </row>
    <row r="93" spans="2:6" x14ac:dyDescent="0.25">
      <c r="B93">
        <v>9750000000</v>
      </c>
      <c r="C93">
        <v>-57.423347</v>
      </c>
      <c r="E93">
        <v>9750000000</v>
      </c>
      <c r="F93">
        <v>-47.100169999999999</v>
      </c>
    </row>
    <row r="94" spans="2:6" x14ac:dyDescent="0.25">
      <c r="B94">
        <v>9875000000</v>
      </c>
      <c r="C94">
        <v>-59.167698000000001</v>
      </c>
      <c r="E94">
        <v>9875000000</v>
      </c>
      <c r="F94">
        <v>-47.814776999999999</v>
      </c>
    </row>
    <row r="95" spans="2:6" x14ac:dyDescent="0.25">
      <c r="B95">
        <v>10000000000</v>
      </c>
      <c r="C95">
        <v>-59.884365000000003</v>
      </c>
      <c r="E95">
        <v>10000000000</v>
      </c>
      <c r="F95">
        <v>-48.526066</v>
      </c>
    </row>
    <row r="96" spans="2:6" x14ac:dyDescent="0.25">
      <c r="B96">
        <v>10125000000</v>
      </c>
      <c r="C96">
        <v>-59.552795000000003</v>
      </c>
      <c r="E96">
        <v>10125000000</v>
      </c>
      <c r="F96">
        <v>-49.327582999999997</v>
      </c>
    </row>
    <row r="97" spans="2:6" x14ac:dyDescent="0.25">
      <c r="B97">
        <v>10250000000</v>
      </c>
      <c r="C97">
        <v>-58.353802000000002</v>
      </c>
      <c r="E97">
        <v>10250000000</v>
      </c>
      <c r="F97">
        <v>-49.912674000000003</v>
      </c>
    </row>
    <row r="98" spans="2:6" x14ac:dyDescent="0.25">
      <c r="B98">
        <v>10375000000</v>
      </c>
      <c r="C98">
        <v>-57.683441000000002</v>
      </c>
      <c r="E98">
        <v>10375000000</v>
      </c>
      <c r="F98">
        <v>-50.761519999999997</v>
      </c>
    </row>
    <row r="99" spans="2:6" x14ac:dyDescent="0.25">
      <c r="B99">
        <v>10500000000</v>
      </c>
      <c r="C99">
        <v>-58.609161</v>
      </c>
      <c r="E99">
        <v>10500000000</v>
      </c>
      <c r="F99">
        <v>-51.411934000000002</v>
      </c>
    </row>
    <row r="100" spans="2:6" x14ac:dyDescent="0.25">
      <c r="B100">
        <v>10625000000</v>
      </c>
      <c r="C100">
        <v>-59.008671</v>
      </c>
      <c r="E100">
        <v>10625000000</v>
      </c>
      <c r="F100">
        <v>-52.461750000000002</v>
      </c>
    </row>
    <row r="101" spans="2:6" x14ac:dyDescent="0.25">
      <c r="B101">
        <v>10750000000</v>
      </c>
      <c r="C101">
        <v>-58.621291999999997</v>
      </c>
      <c r="E101">
        <v>10750000000</v>
      </c>
      <c r="F101">
        <v>-53.580849000000001</v>
      </c>
    </row>
    <row r="102" spans="2:6" x14ac:dyDescent="0.25">
      <c r="B102">
        <v>10875000000</v>
      </c>
      <c r="C102">
        <v>-57.258453000000003</v>
      </c>
      <c r="E102">
        <v>10875000000</v>
      </c>
      <c r="F102">
        <v>-54.765545000000003</v>
      </c>
    </row>
    <row r="103" spans="2:6" x14ac:dyDescent="0.25">
      <c r="B103">
        <v>11000000000</v>
      </c>
      <c r="C103">
        <v>-56.106918</v>
      </c>
      <c r="E103">
        <v>11000000000</v>
      </c>
      <c r="F103">
        <v>-55.739108999999999</v>
      </c>
    </row>
    <row r="104" spans="2:6" x14ac:dyDescent="0.25">
      <c r="B104">
        <v>11125000000</v>
      </c>
      <c r="C104">
        <v>-55.700389999999999</v>
      </c>
      <c r="E104">
        <v>11125000000</v>
      </c>
      <c r="F104">
        <v>-56.542191000000003</v>
      </c>
    </row>
    <row r="105" spans="2:6" x14ac:dyDescent="0.25">
      <c r="B105">
        <v>11250000000</v>
      </c>
      <c r="C105">
        <v>-56.088054999999997</v>
      </c>
      <c r="E105">
        <v>11250000000</v>
      </c>
      <c r="F105">
        <v>-57.480018999999999</v>
      </c>
    </row>
    <row r="106" spans="2:6" x14ac:dyDescent="0.25">
      <c r="B106">
        <v>11375000000</v>
      </c>
      <c r="C106">
        <v>-56.493523000000003</v>
      </c>
      <c r="E106">
        <v>11375000000</v>
      </c>
      <c r="F106">
        <v>-58.415756000000002</v>
      </c>
    </row>
    <row r="107" spans="2:6" x14ac:dyDescent="0.25">
      <c r="B107">
        <v>11500000000</v>
      </c>
      <c r="C107">
        <v>-56.412002999999999</v>
      </c>
      <c r="E107">
        <v>11500000000</v>
      </c>
      <c r="F107">
        <v>-59.329616999999999</v>
      </c>
    </row>
    <row r="108" spans="2:6" x14ac:dyDescent="0.25">
      <c r="B108">
        <v>11625000000</v>
      </c>
      <c r="C108">
        <v>-55.251556000000001</v>
      </c>
      <c r="E108">
        <v>11625000000</v>
      </c>
      <c r="F108">
        <v>-60.211334000000001</v>
      </c>
    </row>
    <row r="109" spans="2:6" x14ac:dyDescent="0.25">
      <c r="B109">
        <v>11750000000</v>
      </c>
      <c r="C109">
        <v>-54.054366999999999</v>
      </c>
      <c r="E109">
        <v>11750000000</v>
      </c>
      <c r="F109">
        <v>-60.470118999999997</v>
      </c>
    </row>
    <row r="110" spans="2:6" x14ac:dyDescent="0.25">
      <c r="B110">
        <v>11875000000</v>
      </c>
      <c r="C110">
        <v>-53.518574000000001</v>
      </c>
      <c r="E110">
        <v>11875000000</v>
      </c>
      <c r="F110">
        <v>-59.886211000000003</v>
      </c>
    </row>
    <row r="111" spans="2:6" x14ac:dyDescent="0.25">
      <c r="B111">
        <v>12000000000</v>
      </c>
      <c r="C111">
        <v>-53.390141</v>
      </c>
      <c r="E111">
        <v>12000000000</v>
      </c>
      <c r="F111">
        <v>-58.966534000000003</v>
      </c>
    </row>
    <row r="112" spans="2:6" x14ac:dyDescent="0.25">
      <c r="B112" t="s">
        <v>21</v>
      </c>
      <c r="E112" t="s">
        <v>21</v>
      </c>
    </row>
    <row r="115" spans="2:6" x14ac:dyDescent="0.25">
      <c r="B115" t="s">
        <v>23</v>
      </c>
      <c r="E115" t="s">
        <v>23</v>
      </c>
    </row>
    <row r="116" spans="2:6" x14ac:dyDescent="0.25">
      <c r="B116" t="s">
        <v>19</v>
      </c>
      <c r="C116" t="s">
        <v>271</v>
      </c>
      <c r="E116" t="s">
        <v>19</v>
      </c>
      <c r="F116" t="s">
        <v>271</v>
      </c>
    </row>
    <row r="117" spans="2:6" x14ac:dyDescent="0.25">
      <c r="B117">
        <v>9000000000</v>
      </c>
      <c r="C117">
        <v>-49.787056</v>
      </c>
      <c r="E117">
        <v>9000000000</v>
      </c>
      <c r="F117">
        <v>-61.398651000000001</v>
      </c>
    </row>
    <row r="118" spans="2:6" x14ac:dyDescent="0.25">
      <c r="B118">
        <v>9062500000</v>
      </c>
      <c r="C118">
        <v>-48.786976000000003</v>
      </c>
      <c r="E118">
        <v>9062500000</v>
      </c>
      <c r="F118">
        <v>-61.551769</v>
      </c>
    </row>
    <row r="119" spans="2:6" x14ac:dyDescent="0.25">
      <c r="B119">
        <v>9125000000</v>
      </c>
      <c r="C119">
        <v>-46.998589000000003</v>
      </c>
      <c r="E119">
        <v>9125000000</v>
      </c>
      <c r="F119">
        <v>-61.703529000000003</v>
      </c>
    </row>
    <row r="120" spans="2:6" x14ac:dyDescent="0.25">
      <c r="B120">
        <v>9187500000</v>
      </c>
      <c r="C120">
        <v>-46.246234999999999</v>
      </c>
      <c r="E120">
        <v>9187500000</v>
      </c>
      <c r="F120">
        <v>-61.549205999999998</v>
      </c>
    </row>
    <row r="121" spans="2:6" x14ac:dyDescent="0.25">
      <c r="B121">
        <v>9250000000</v>
      </c>
      <c r="C121">
        <v>-44.90963</v>
      </c>
      <c r="E121">
        <v>9250000000</v>
      </c>
      <c r="F121">
        <v>-61.635779999999997</v>
      </c>
    </row>
    <row r="122" spans="2:6" x14ac:dyDescent="0.25">
      <c r="B122">
        <v>9312500000</v>
      </c>
      <c r="C122">
        <v>-44.851863999999999</v>
      </c>
      <c r="E122">
        <v>9312500000</v>
      </c>
      <c r="F122">
        <v>-61.713200000000001</v>
      </c>
    </row>
    <row r="123" spans="2:6" x14ac:dyDescent="0.25">
      <c r="B123">
        <v>9375000000</v>
      </c>
      <c r="C123">
        <v>-43.745255</v>
      </c>
      <c r="E123">
        <v>9375000000</v>
      </c>
      <c r="F123">
        <v>-61.866177</v>
      </c>
    </row>
    <row r="124" spans="2:6" x14ac:dyDescent="0.25">
      <c r="B124">
        <v>9437500000</v>
      </c>
      <c r="C124">
        <v>-43.802616</v>
      </c>
      <c r="E124">
        <v>9437500000</v>
      </c>
      <c r="F124">
        <v>-61.638908000000001</v>
      </c>
    </row>
    <row r="125" spans="2:6" x14ac:dyDescent="0.25">
      <c r="B125">
        <v>9500000000</v>
      </c>
      <c r="C125">
        <v>-42.973095000000001</v>
      </c>
      <c r="E125">
        <v>9500000000</v>
      </c>
      <c r="F125">
        <v>-61.724387999999998</v>
      </c>
    </row>
    <row r="126" spans="2:6" x14ac:dyDescent="0.25">
      <c r="B126">
        <v>9562500000</v>
      </c>
      <c r="C126">
        <v>-43.436672000000002</v>
      </c>
      <c r="E126">
        <v>9562500000</v>
      </c>
      <c r="F126">
        <v>-60.837322</v>
      </c>
    </row>
    <row r="127" spans="2:6" x14ac:dyDescent="0.25">
      <c r="B127">
        <v>9625000000</v>
      </c>
      <c r="C127">
        <v>-43.616985</v>
      </c>
      <c r="E127">
        <v>9625000000</v>
      </c>
      <c r="F127">
        <v>-60.526187999999998</v>
      </c>
    </row>
    <row r="128" spans="2:6" x14ac:dyDescent="0.25">
      <c r="B128">
        <v>9687500000</v>
      </c>
      <c r="C128">
        <v>-43.862121999999999</v>
      </c>
      <c r="E128">
        <v>9687500000</v>
      </c>
      <c r="F128">
        <v>-59.676949</v>
      </c>
    </row>
    <row r="129" spans="2:6" x14ac:dyDescent="0.25">
      <c r="B129">
        <v>9750000000</v>
      </c>
      <c r="C129">
        <v>-43.566856000000001</v>
      </c>
      <c r="E129">
        <v>9750000000</v>
      </c>
      <c r="F129">
        <v>-60.024628</v>
      </c>
    </row>
    <row r="130" spans="2:6" x14ac:dyDescent="0.25">
      <c r="B130">
        <v>9812500000</v>
      </c>
      <c r="C130">
        <v>-42.665134000000002</v>
      </c>
      <c r="E130">
        <v>9812500000</v>
      </c>
      <c r="F130">
        <v>-59.861660000000001</v>
      </c>
    </row>
    <row r="131" spans="2:6" x14ac:dyDescent="0.25">
      <c r="B131">
        <v>9875000000</v>
      </c>
      <c r="C131">
        <v>-42.092334999999999</v>
      </c>
      <c r="E131">
        <v>9875000000</v>
      </c>
      <c r="F131">
        <v>-60.232159000000003</v>
      </c>
    </row>
    <row r="132" spans="2:6" x14ac:dyDescent="0.25">
      <c r="B132">
        <v>9937500000</v>
      </c>
      <c r="C132">
        <v>-41.207756000000003</v>
      </c>
      <c r="E132">
        <v>9937500000</v>
      </c>
      <c r="F132">
        <v>-60.520401</v>
      </c>
    </row>
    <row r="133" spans="2:6" x14ac:dyDescent="0.25">
      <c r="B133">
        <v>10000000000</v>
      </c>
      <c r="C133">
        <v>-41.027724999999997</v>
      </c>
      <c r="E133">
        <v>10000000000</v>
      </c>
      <c r="F133">
        <v>-60.851837000000003</v>
      </c>
    </row>
    <row r="134" spans="2:6" x14ac:dyDescent="0.25">
      <c r="B134">
        <v>10062500000</v>
      </c>
      <c r="C134">
        <v>-40.352576999999997</v>
      </c>
      <c r="E134">
        <v>10062500000</v>
      </c>
      <c r="F134">
        <v>-60.957206999999997</v>
      </c>
    </row>
    <row r="135" spans="2:6" x14ac:dyDescent="0.25">
      <c r="B135">
        <v>10125000000</v>
      </c>
      <c r="C135">
        <v>-40.411762000000003</v>
      </c>
      <c r="E135">
        <v>10125000000</v>
      </c>
      <c r="F135">
        <v>-60.656879000000004</v>
      </c>
    </row>
    <row r="136" spans="2:6" x14ac:dyDescent="0.25">
      <c r="B136">
        <v>10187500000</v>
      </c>
      <c r="C136">
        <v>-39.910957000000003</v>
      </c>
      <c r="E136">
        <v>10187500000</v>
      </c>
      <c r="F136">
        <v>-60.853938999999997</v>
      </c>
    </row>
    <row r="137" spans="2:6" x14ac:dyDescent="0.25">
      <c r="B137">
        <v>10250000000</v>
      </c>
      <c r="C137">
        <v>-39.993178999999998</v>
      </c>
      <c r="E137">
        <v>10250000000</v>
      </c>
      <c r="F137">
        <v>-60.920119999999997</v>
      </c>
    </row>
    <row r="138" spans="2:6" x14ac:dyDescent="0.25">
      <c r="B138">
        <v>10312500000</v>
      </c>
      <c r="C138">
        <v>-39.743198</v>
      </c>
      <c r="E138">
        <v>10312500000</v>
      </c>
      <c r="F138">
        <v>-61.054595999999997</v>
      </c>
    </row>
    <row r="139" spans="2:6" x14ac:dyDescent="0.25">
      <c r="B139">
        <v>10375000000</v>
      </c>
      <c r="C139">
        <v>-39.704394999999998</v>
      </c>
      <c r="E139">
        <v>10375000000</v>
      </c>
      <c r="F139">
        <v>-61.151389999999999</v>
      </c>
    </row>
    <row r="140" spans="2:6" x14ac:dyDescent="0.25">
      <c r="B140">
        <v>10437500000</v>
      </c>
      <c r="C140">
        <v>-39.690593999999997</v>
      </c>
      <c r="E140">
        <v>10437500000</v>
      </c>
      <c r="F140">
        <v>-60.934113000000004</v>
      </c>
    </row>
    <row r="141" spans="2:6" x14ac:dyDescent="0.25">
      <c r="B141">
        <v>10500000000</v>
      </c>
      <c r="C141">
        <v>-39.294727000000002</v>
      </c>
      <c r="E141">
        <v>10500000000</v>
      </c>
      <c r="F141">
        <v>-61.433914000000001</v>
      </c>
    </row>
    <row r="142" spans="2:6" x14ac:dyDescent="0.25">
      <c r="B142">
        <v>10562500000</v>
      </c>
      <c r="C142">
        <v>-39.497768000000001</v>
      </c>
      <c r="E142">
        <v>10562500000</v>
      </c>
      <c r="F142">
        <v>-61.129348999999998</v>
      </c>
    </row>
    <row r="143" spans="2:6" x14ac:dyDescent="0.25">
      <c r="B143">
        <v>10625000000</v>
      </c>
      <c r="C143">
        <v>-39.038929000000003</v>
      </c>
      <c r="E143">
        <v>10625000000</v>
      </c>
      <c r="F143">
        <v>-61.634903000000001</v>
      </c>
    </row>
    <row r="144" spans="2:6" x14ac:dyDescent="0.25">
      <c r="B144">
        <v>10687500000</v>
      </c>
      <c r="C144">
        <v>-38.970032000000003</v>
      </c>
      <c r="E144">
        <v>10687500000</v>
      </c>
      <c r="F144">
        <v>-61.540469999999999</v>
      </c>
    </row>
    <row r="145" spans="2:6" x14ac:dyDescent="0.25">
      <c r="B145">
        <v>10750000000</v>
      </c>
      <c r="C145">
        <v>-38.541172000000003</v>
      </c>
      <c r="E145">
        <v>10750000000</v>
      </c>
      <c r="F145">
        <v>-61.954391000000001</v>
      </c>
    </row>
    <row r="146" spans="2:6" x14ac:dyDescent="0.25">
      <c r="B146">
        <v>10812500000</v>
      </c>
      <c r="C146">
        <v>-38.559249999999999</v>
      </c>
      <c r="E146">
        <v>10812500000</v>
      </c>
      <c r="F146">
        <v>-62.021408000000001</v>
      </c>
    </row>
    <row r="147" spans="2:6" x14ac:dyDescent="0.25">
      <c r="B147">
        <v>10875000000</v>
      </c>
      <c r="C147">
        <v>-38.945670999999997</v>
      </c>
      <c r="E147">
        <v>10875000000</v>
      </c>
      <c r="F147">
        <v>-62.085467999999999</v>
      </c>
    </row>
    <row r="148" spans="2:6" x14ac:dyDescent="0.25">
      <c r="B148">
        <v>10937500000</v>
      </c>
      <c r="C148">
        <v>-39.130710999999998</v>
      </c>
      <c r="E148">
        <v>10937500000</v>
      </c>
      <c r="F148">
        <v>-61.844119999999997</v>
      </c>
    </row>
    <row r="149" spans="2:6" x14ac:dyDescent="0.25">
      <c r="B149">
        <v>11000000000</v>
      </c>
      <c r="C149">
        <v>-39.386344999999999</v>
      </c>
      <c r="E149">
        <v>11000000000</v>
      </c>
      <c r="F149">
        <v>-61.786568000000003</v>
      </c>
    </row>
    <row r="150" spans="2:6" x14ac:dyDescent="0.25">
      <c r="B150">
        <v>11062500000</v>
      </c>
      <c r="C150">
        <v>-39.412894999999999</v>
      </c>
      <c r="E150">
        <v>11062500000</v>
      </c>
      <c r="F150">
        <v>-61.448959000000002</v>
      </c>
    </row>
    <row r="151" spans="2:6" x14ac:dyDescent="0.25">
      <c r="B151">
        <v>11125000000</v>
      </c>
      <c r="C151">
        <v>-39.772098999999997</v>
      </c>
      <c r="E151">
        <v>11125000000</v>
      </c>
      <c r="F151">
        <v>-61.485385999999998</v>
      </c>
    </row>
    <row r="152" spans="2:6" x14ac:dyDescent="0.25">
      <c r="B152">
        <v>11187500000</v>
      </c>
      <c r="C152">
        <v>-39.834899999999998</v>
      </c>
      <c r="E152">
        <v>11187500000</v>
      </c>
      <c r="F152">
        <v>-61.304749000000001</v>
      </c>
    </row>
    <row r="153" spans="2:6" x14ac:dyDescent="0.25">
      <c r="B153">
        <v>11250000000</v>
      </c>
      <c r="C153">
        <v>-39.985325000000003</v>
      </c>
      <c r="E153">
        <v>11250000000</v>
      </c>
      <c r="F153">
        <v>-61.415298</v>
      </c>
    </row>
    <row r="154" spans="2:6" x14ac:dyDescent="0.25">
      <c r="B154">
        <v>11312500000</v>
      </c>
      <c r="C154">
        <v>-39.692528000000003</v>
      </c>
      <c r="E154">
        <v>11312500000</v>
      </c>
      <c r="F154">
        <v>-61.616816999999998</v>
      </c>
    </row>
    <row r="155" spans="2:6" x14ac:dyDescent="0.25">
      <c r="B155">
        <v>11375000000</v>
      </c>
      <c r="C155">
        <v>-39.987124999999999</v>
      </c>
      <c r="E155">
        <v>11375000000</v>
      </c>
      <c r="F155">
        <v>-61.575195000000001</v>
      </c>
    </row>
    <row r="156" spans="2:6" x14ac:dyDescent="0.25">
      <c r="B156">
        <v>11437500000</v>
      </c>
      <c r="C156">
        <v>-39.607086000000002</v>
      </c>
      <c r="E156">
        <v>11437500000</v>
      </c>
      <c r="F156">
        <v>-61.794753999999998</v>
      </c>
    </row>
    <row r="157" spans="2:6" x14ac:dyDescent="0.25">
      <c r="B157">
        <v>11500000000</v>
      </c>
      <c r="C157">
        <v>-39.915951</v>
      </c>
      <c r="E157">
        <v>11500000000</v>
      </c>
      <c r="F157">
        <v>-61.904696999999999</v>
      </c>
    </row>
    <row r="158" spans="2:6" x14ac:dyDescent="0.25">
      <c r="B158">
        <v>11562500000</v>
      </c>
      <c r="C158">
        <v>-39.901229999999998</v>
      </c>
      <c r="E158">
        <v>11562500000</v>
      </c>
      <c r="F158">
        <v>-62.242629999999998</v>
      </c>
    </row>
    <row r="159" spans="2:6" x14ac:dyDescent="0.25">
      <c r="B159">
        <v>11625000000</v>
      </c>
      <c r="C159">
        <v>-40.402348000000003</v>
      </c>
      <c r="E159">
        <v>11625000000</v>
      </c>
      <c r="F159">
        <v>-62.517398999999997</v>
      </c>
    </row>
    <row r="160" spans="2:6" x14ac:dyDescent="0.25">
      <c r="B160">
        <v>11687500000</v>
      </c>
      <c r="C160">
        <v>-40.865054999999998</v>
      </c>
      <c r="E160">
        <v>11687500000</v>
      </c>
      <c r="F160">
        <v>-62.397593999999998</v>
      </c>
    </row>
    <row r="161" spans="2:6" x14ac:dyDescent="0.25">
      <c r="B161">
        <v>11750000000</v>
      </c>
      <c r="C161">
        <v>-41.275368</v>
      </c>
      <c r="E161">
        <v>11750000000</v>
      </c>
      <c r="F161">
        <v>-62.304783</v>
      </c>
    </row>
    <row r="162" spans="2:6" x14ac:dyDescent="0.25">
      <c r="B162">
        <v>11812500000</v>
      </c>
      <c r="C162">
        <v>-41.702271000000003</v>
      </c>
      <c r="E162">
        <v>11812500000</v>
      </c>
      <c r="F162">
        <v>-62.006602999999998</v>
      </c>
    </row>
    <row r="163" spans="2:6" x14ac:dyDescent="0.25">
      <c r="B163">
        <v>11875000000</v>
      </c>
      <c r="C163">
        <v>-41.443668000000002</v>
      </c>
      <c r="E163">
        <v>11875000000</v>
      </c>
      <c r="F163">
        <v>-62.431438</v>
      </c>
    </row>
    <row r="164" spans="2:6" x14ac:dyDescent="0.25">
      <c r="B164">
        <v>11937500000</v>
      </c>
      <c r="C164">
        <v>-41.274529000000001</v>
      </c>
      <c r="E164">
        <v>11937500000</v>
      </c>
      <c r="F164">
        <v>-62.610111000000003</v>
      </c>
    </row>
    <row r="165" spans="2:6" x14ac:dyDescent="0.25">
      <c r="B165">
        <v>12000000000</v>
      </c>
      <c r="C165">
        <v>-40.979019000000001</v>
      </c>
      <c r="E165">
        <v>12000000000</v>
      </c>
      <c r="F165">
        <v>-62.853763999999998</v>
      </c>
    </row>
    <row r="166" spans="2:6" x14ac:dyDescent="0.25">
      <c r="B166" t="s">
        <v>21</v>
      </c>
      <c r="E166" t="s">
        <v>21</v>
      </c>
    </row>
    <row r="169" spans="2:6" x14ac:dyDescent="0.25">
      <c r="B169" t="s">
        <v>24</v>
      </c>
      <c r="E169" t="s">
        <v>24</v>
      </c>
    </row>
    <row r="170" spans="2:6" x14ac:dyDescent="0.25">
      <c r="B170" t="s">
        <v>19</v>
      </c>
      <c r="C170" t="s">
        <v>293</v>
      </c>
      <c r="E170" t="s">
        <v>19</v>
      </c>
      <c r="F170" t="s">
        <v>293</v>
      </c>
    </row>
    <row r="171" spans="2:6" x14ac:dyDescent="0.25">
      <c r="B171">
        <v>11000000000</v>
      </c>
      <c r="C171">
        <v>-66.812613999999996</v>
      </c>
      <c r="E171">
        <v>11000000000</v>
      </c>
      <c r="F171">
        <v>-61.058880000000002</v>
      </c>
    </row>
    <row r="172" spans="2:6" x14ac:dyDescent="0.25">
      <c r="B172">
        <v>11020833333.333</v>
      </c>
      <c r="C172">
        <v>-66.759003000000007</v>
      </c>
      <c r="E172">
        <v>11020833333.333</v>
      </c>
      <c r="F172">
        <v>-61.434756999999998</v>
      </c>
    </row>
    <row r="173" spans="2:6" x14ac:dyDescent="0.25">
      <c r="B173">
        <v>11041666666.667</v>
      </c>
      <c r="C173">
        <v>-66.671631000000005</v>
      </c>
      <c r="E173">
        <v>11041666666.667</v>
      </c>
      <c r="F173">
        <v>-61.820006999999997</v>
      </c>
    </row>
    <row r="174" spans="2:6" x14ac:dyDescent="0.25">
      <c r="B174">
        <v>11062500000</v>
      </c>
      <c r="C174">
        <v>-66.353645</v>
      </c>
      <c r="E174">
        <v>11062500000</v>
      </c>
      <c r="F174">
        <v>-61.850985999999999</v>
      </c>
    </row>
    <row r="175" spans="2:6" x14ac:dyDescent="0.25">
      <c r="B175">
        <v>11083333333.333</v>
      </c>
      <c r="C175">
        <v>-65.969284000000002</v>
      </c>
      <c r="E175">
        <v>11083333333.333</v>
      </c>
      <c r="F175">
        <v>-61.613014</v>
      </c>
    </row>
    <row r="176" spans="2:6" x14ac:dyDescent="0.25">
      <c r="B176">
        <v>11104166666.667</v>
      </c>
      <c r="C176">
        <v>-65.680992000000003</v>
      </c>
      <c r="E176">
        <v>11104166666.667</v>
      </c>
      <c r="F176">
        <v>-61.362659000000001</v>
      </c>
    </row>
    <row r="177" spans="2:6" x14ac:dyDescent="0.25">
      <c r="B177">
        <v>11125000000</v>
      </c>
      <c r="C177">
        <v>-65.631118999999998</v>
      </c>
      <c r="E177">
        <v>11125000000</v>
      </c>
      <c r="F177">
        <v>-61.245398999999999</v>
      </c>
    </row>
    <row r="178" spans="2:6" x14ac:dyDescent="0.25">
      <c r="B178">
        <v>11145833333.333</v>
      </c>
      <c r="C178">
        <v>-65.780379999999994</v>
      </c>
      <c r="E178">
        <v>11145833333.333</v>
      </c>
      <c r="F178">
        <v>-61.106495000000002</v>
      </c>
    </row>
    <row r="179" spans="2:6" x14ac:dyDescent="0.25">
      <c r="B179">
        <v>11166666666.667</v>
      </c>
      <c r="C179">
        <v>-66.058487</v>
      </c>
      <c r="E179">
        <v>11166666666.667</v>
      </c>
      <c r="F179">
        <v>-61.055194999999998</v>
      </c>
    </row>
    <row r="180" spans="2:6" x14ac:dyDescent="0.25">
      <c r="B180">
        <v>11187500000</v>
      </c>
      <c r="C180">
        <v>-66.226723000000007</v>
      </c>
      <c r="E180">
        <v>11187500000</v>
      </c>
      <c r="F180">
        <v>-61.296760999999996</v>
      </c>
    </row>
    <row r="181" spans="2:6" x14ac:dyDescent="0.25">
      <c r="B181">
        <v>11208333333.333</v>
      </c>
      <c r="C181">
        <v>-66.269424000000001</v>
      </c>
      <c r="E181">
        <v>11208333333.333</v>
      </c>
      <c r="F181">
        <v>-61.512180000000001</v>
      </c>
    </row>
    <row r="182" spans="2:6" x14ac:dyDescent="0.25">
      <c r="B182">
        <v>11229166666.667</v>
      </c>
      <c r="C182">
        <v>-66.366782999999998</v>
      </c>
      <c r="E182">
        <v>11229166666.667</v>
      </c>
      <c r="F182">
        <v>-61.515349999999998</v>
      </c>
    </row>
    <row r="183" spans="2:6" x14ac:dyDescent="0.25">
      <c r="B183">
        <v>11250000000</v>
      </c>
      <c r="C183">
        <v>-66.910072</v>
      </c>
      <c r="E183">
        <v>11250000000</v>
      </c>
      <c r="F183">
        <v>-61.022292999999998</v>
      </c>
    </row>
    <row r="184" spans="2:6" x14ac:dyDescent="0.25">
      <c r="B184">
        <v>11270833333.333</v>
      </c>
      <c r="C184">
        <v>-67.483795000000001</v>
      </c>
      <c r="E184">
        <v>11270833333.333</v>
      </c>
      <c r="F184">
        <v>-60.872452000000003</v>
      </c>
    </row>
    <row r="185" spans="2:6" x14ac:dyDescent="0.25">
      <c r="B185">
        <v>11291666666.667</v>
      </c>
      <c r="C185">
        <v>-67.788132000000004</v>
      </c>
      <c r="E185">
        <v>11291666666.667</v>
      </c>
      <c r="F185">
        <v>-61.349891999999997</v>
      </c>
    </row>
    <row r="186" spans="2:6" x14ac:dyDescent="0.25">
      <c r="B186">
        <v>11312500000</v>
      </c>
      <c r="C186">
        <v>-67.648314999999997</v>
      </c>
      <c r="E186">
        <v>11312500000</v>
      </c>
      <c r="F186">
        <v>-61.947865</v>
      </c>
    </row>
    <row r="187" spans="2:6" x14ac:dyDescent="0.25">
      <c r="B187">
        <v>11333333333.333</v>
      </c>
      <c r="C187">
        <v>-67.295379999999994</v>
      </c>
      <c r="E187">
        <v>11333333333.333</v>
      </c>
      <c r="F187">
        <v>-62.417526000000002</v>
      </c>
    </row>
    <row r="188" spans="2:6" x14ac:dyDescent="0.25">
      <c r="B188">
        <v>11354166666.667</v>
      </c>
      <c r="C188">
        <v>-66.820571999999999</v>
      </c>
      <c r="E188">
        <v>11354166666.667</v>
      </c>
      <c r="F188">
        <v>-62.474758000000001</v>
      </c>
    </row>
    <row r="189" spans="2:6" x14ac:dyDescent="0.25">
      <c r="B189">
        <v>11375000000</v>
      </c>
      <c r="C189">
        <v>-66.379913000000002</v>
      </c>
      <c r="E189">
        <v>11375000000</v>
      </c>
      <c r="F189">
        <v>-62.538116000000002</v>
      </c>
    </row>
    <row r="190" spans="2:6" x14ac:dyDescent="0.25">
      <c r="B190">
        <v>11395833333.333</v>
      </c>
      <c r="C190">
        <v>-66.198302999999996</v>
      </c>
      <c r="E190">
        <v>11395833333.333</v>
      </c>
      <c r="F190">
        <v>-62.356864999999999</v>
      </c>
    </row>
    <row r="191" spans="2:6" x14ac:dyDescent="0.25">
      <c r="B191">
        <v>11416666666.667</v>
      </c>
      <c r="C191">
        <v>-66.301925999999995</v>
      </c>
      <c r="E191">
        <v>11416666666.667</v>
      </c>
      <c r="F191">
        <v>-61.969425000000001</v>
      </c>
    </row>
    <row r="192" spans="2:6" x14ac:dyDescent="0.25">
      <c r="B192">
        <v>11437500000</v>
      </c>
      <c r="C192">
        <v>-66.261559000000005</v>
      </c>
      <c r="E192">
        <v>11437500000</v>
      </c>
      <c r="F192">
        <v>-62.201008000000002</v>
      </c>
    </row>
    <row r="193" spans="2:6" x14ac:dyDescent="0.25">
      <c r="B193">
        <v>11458333333.333</v>
      </c>
      <c r="C193">
        <v>-65.816947999999996</v>
      </c>
      <c r="E193">
        <v>11458333333.333</v>
      </c>
      <c r="F193">
        <v>-62.875179000000003</v>
      </c>
    </row>
    <row r="194" spans="2:6" x14ac:dyDescent="0.25">
      <c r="B194">
        <v>11479166666.667</v>
      </c>
      <c r="C194">
        <v>-65.348044999999999</v>
      </c>
      <c r="E194">
        <v>11479166666.667</v>
      </c>
      <c r="F194">
        <v>-63.661605999999999</v>
      </c>
    </row>
    <row r="195" spans="2:6" x14ac:dyDescent="0.25">
      <c r="B195">
        <v>11500000000</v>
      </c>
      <c r="C195">
        <v>-65.747826000000003</v>
      </c>
      <c r="E195">
        <v>11500000000</v>
      </c>
      <c r="F195">
        <v>-63.737839000000001</v>
      </c>
    </row>
    <row r="196" spans="2:6" x14ac:dyDescent="0.25">
      <c r="B196">
        <v>11520833333.333</v>
      </c>
      <c r="C196">
        <v>-66.735984999999999</v>
      </c>
      <c r="E196">
        <v>11520833333.333</v>
      </c>
      <c r="F196">
        <v>-63.427376000000002</v>
      </c>
    </row>
    <row r="197" spans="2:6" x14ac:dyDescent="0.25">
      <c r="B197">
        <v>11541666666.667</v>
      </c>
      <c r="C197">
        <v>-67.443443000000002</v>
      </c>
      <c r="E197">
        <v>11541666666.667</v>
      </c>
      <c r="F197">
        <v>-63.226849000000001</v>
      </c>
    </row>
    <row r="198" spans="2:6" x14ac:dyDescent="0.25">
      <c r="B198">
        <v>11562500000</v>
      </c>
      <c r="C198">
        <v>-67.634201000000004</v>
      </c>
      <c r="E198">
        <v>11562500000</v>
      </c>
      <c r="F198">
        <v>-63.253475000000002</v>
      </c>
    </row>
    <row r="199" spans="2:6" x14ac:dyDescent="0.25">
      <c r="B199">
        <v>11583333333.333</v>
      </c>
      <c r="C199">
        <v>-67.586487000000005</v>
      </c>
      <c r="E199">
        <v>11583333333.333</v>
      </c>
      <c r="F199">
        <v>-63.481884000000001</v>
      </c>
    </row>
    <row r="200" spans="2:6" x14ac:dyDescent="0.25">
      <c r="B200">
        <v>11604166666.667</v>
      </c>
      <c r="C200">
        <v>-67.563498999999993</v>
      </c>
      <c r="E200">
        <v>11604166666.667</v>
      </c>
      <c r="F200">
        <v>-63.814338999999997</v>
      </c>
    </row>
    <row r="201" spans="2:6" x14ac:dyDescent="0.25">
      <c r="B201">
        <v>11625000000</v>
      </c>
      <c r="C201">
        <v>-67.419983000000002</v>
      </c>
      <c r="E201">
        <v>11625000000</v>
      </c>
      <c r="F201">
        <v>-63.793308000000003</v>
      </c>
    </row>
    <row r="202" spans="2:6" x14ac:dyDescent="0.25">
      <c r="B202">
        <v>11645833333.333</v>
      </c>
      <c r="C202">
        <v>-67.342995000000002</v>
      </c>
      <c r="E202">
        <v>11645833333.333</v>
      </c>
      <c r="F202">
        <v>-63.780067000000003</v>
      </c>
    </row>
    <row r="203" spans="2:6" x14ac:dyDescent="0.25">
      <c r="B203">
        <v>11666666666.667</v>
      </c>
      <c r="C203">
        <v>-67.406409999999994</v>
      </c>
      <c r="E203">
        <v>11666666666.667</v>
      </c>
      <c r="F203">
        <v>-63.662914000000001</v>
      </c>
    </row>
    <row r="204" spans="2:6" x14ac:dyDescent="0.25">
      <c r="B204">
        <v>11687500000</v>
      </c>
      <c r="C204">
        <v>-67.815414000000004</v>
      </c>
      <c r="E204">
        <v>11687500000</v>
      </c>
      <c r="F204">
        <v>-63.542006999999998</v>
      </c>
    </row>
    <row r="205" spans="2:6" x14ac:dyDescent="0.25">
      <c r="B205">
        <v>11708333333.333</v>
      </c>
      <c r="C205">
        <v>-68.623260000000002</v>
      </c>
      <c r="E205">
        <v>11708333333.333</v>
      </c>
      <c r="F205">
        <v>-63.276577000000003</v>
      </c>
    </row>
    <row r="206" spans="2:6" x14ac:dyDescent="0.25">
      <c r="B206">
        <v>11729166666.667</v>
      </c>
      <c r="C206">
        <v>-69.613410999999999</v>
      </c>
      <c r="E206">
        <v>11729166666.667</v>
      </c>
      <c r="F206">
        <v>-63.167149000000002</v>
      </c>
    </row>
    <row r="207" spans="2:6" x14ac:dyDescent="0.25">
      <c r="B207">
        <v>11750000000</v>
      </c>
      <c r="C207">
        <v>-70.066153999999997</v>
      </c>
      <c r="E207">
        <v>11750000000</v>
      </c>
      <c r="F207">
        <v>-63.567348000000003</v>
      </c>
    </row>
    <row r="208" spans="2:6" x14ac:dyDescent="0.25">
      <c r="B208">
        <v>11770833333.333</v>
      </c>
      <c r="C208">
        <v>-70.070235999999994</v>
      </c>
      <c r="E208">
        <v>11770833333.333</v>
      </c>
      <c r="F208">
        <v>-63.910533999999998</v>
      </c>
    </row>
    <row r="209" spans="2:6" x14ac:dyDescent="0.25">
      <c r="B209">
        <v>11791666666.667</v>
      </c>
      <c r="C209">
        <v>-70.047279000000003</v>
      </c>
      <c r="E209">
        <v>11791666666.667</v>
      </c>
      <c r="F209">
        <v>-63.706989</v>
      </c>
    </row>
    <row r="210" spans="2:6" x14ac:dyDescent="0.25">
      <c r="B210">
        <v>11812500000</v>
      </c>
      <c r="C210">
        <v>-70.338058000000004</v>
      </c>
      <c r="E210">
        <v>11812500000</v>
      </c>
      <c r="F210">
        <v>-63.550846</v>
      </c>
    </row>
    <row r="211" spans="2:6" x14ac:dyDescent="0.25">
      <c r="B211">
        <v>11833333333.333</v>
      </c>
      <c r="C211">
        <v>-70.906745999999998</v>
      </c>
      <c r="E211">
        <v>11833333333.333</v>
      </c>
      <c r="F211">
        <v>-63.682490999999999</v>
      </c>
    </row>
    <row r="212" spans="2:6" x14ac:dyDescent="0.25">
      <c r="B212">
        <v>11854166666.667</v>
      </c>
      <c r="C212">
        <v>-71.649085999999997</v>
      </c>
      <c r="E212">
        <v>11854166666.667</v>
      </c>
      <c r="F212">
        <v>-63.890315999999999</v>
      </c>
    </row>
    <row r="213" spans="2:6" x14ac:dyDescent="0.25">
      <c r="B213">
        <v>11875000000</v>
      </c>
      <c r="C213">
        <v>-72.216269999999994</v>
      </c>
      <c r="E213">
        <v>11875000000</v>
      </c>
      <c r="F213">
        <v>-63.910873000000002</v>
      </c>
    </row>
    <row r="214" spans="2:6" x14ac:dyDescent="0.25">
      <c r="B214">
        <v>11895833333.333</v>
      </c>
      <c r="C214">
        <v>-72.474189999999993</v>
      </c>
      <c r="E214">
        <v>11895833333.333</v>
      </c>
      <c r="F214">
        <v>-64.282402000000005</v>
      </c>
    </row>
    <row r="215" spans="2:6" x14ac:dyDescent="0.25">
      <c r="B215">
        <v>11916666666.667</v>
      </c>
      <c r="C215">
        <v>-72.308982999999998</v>
      </c>
      <c r="E215">
        <v>11916666666.667</v>
      </c>
      <c r="F215">
        <v>-65.322968000000003</v>
      </c>
    </row>
    <row r="216" spans="2:6" x14ac:dyDescent="0.25">
      <c r="B216">
        <v>11937500000</v>
      </c>
      <c r="C216">
        <v>-72.002669999999995</v>
      </c>
      <c r="E216">
        <v>11937500000</v>
      </c>
      <c r="F216">
        <v>-66.552031999999997</v>
      </c>
    </row>
    <row r="217" spans="2:6" x14ac:dyDescent="0.25">
      <c r="B217">
        <v>11958333333.333</v>
      </c>
      <c r="C217">
        <v>-71.236358999999993</v>
      </c>
      <c r="E217">
        <v>11958333333.333</v>
      </c>
      <c r="F217">
        <v>-66.740677000000005</v>
      </c>
    </row>
    <row r="218" spans="2:6" x14ac:dyDescent="0.25">
      <c r="B218">
        <v>11979166666.667</v>
      </c>
      <c r="C218">
        <v>-70.759322999999995</v>
      </c>
      <c r="E218">
        <v>11979166666.667</v>
      </c>
      <c r="F218">
        <v>-66.150642000000005</v>
      </c>
    </row>
    <row r="219" spans="2:6" x14ac:dyDescent="0.25">
      <c r="B219">
        <v>12000000000</v>
      </c>
      <c r="C219">
        <v>-70.485512</v>
      </c>
      <c r="E219">
        <v>12000000000</v>
      </c>
      <c r="F219">
        <v>-65.293373000000003</v>
      </c>
    </row>
    <row r="220" spans="2:6" x14ac:dyDescent="0.25">
      <c r="B220" t="s">
        <v>21</v>
      </c>
      <c r="E220" t="s">
        <v>21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220"/>
  <sheetViews>
    <sheetView workbookViewId="0">
      <selection activeCell="I8" sqref="I8"/>
    </sheetView>
  </sheetViews>
  <sheetFormatPr defaultRowHeight="15" x14ac:dyDescent="0.25"/>
  <cols>
    <col min="1" max="1" width="18.7109375" style="40" customWidth="1"/>
    <col min="4" max="4" width="18.7109375" style="40" customWidth="1"/>
    <col min="7" max="7" width="2" style="26" customWidth="1"/>
    <col min="8" max="8" width="14" style="27" bestFit="1" customWidth="1"/>
    <col min="9" max="9" width="9.5703125" style="27" bestFit="1" customWidth="1"/>
    <col min="10" max="10" width="10.140625" style="27" bestFit="1" customWidth="1"/>
    <col min="11" max="11" width="2" style="26" customWidth="1"/>
    <col min="12" max="12" width="14" style="27" bestFit="1" customWidth="1"/>
    <col min="13" max="13" width="9.5703125" style="27" bestFit="1" customWidth="1"/>
    <col min="14" max="14" width="10.140625" style="27" bestFit="1" customWidth="1"/>
    <col min="15" max="15" width="2" style="26" customWidth="1"/>
    <col min="16" max="16" width="14" style="47" bestFit="1" customWidth="1"/>
    <col min="17" max="17" width="9.5703125" style="47" bestFit="1" customWidth="1"/>
    <col min="18" max="18" width="10.140625" style="47" bestFit="1" customWidth="1"/>
    <col min="19" max="19" width="2" style="26" customWidth="1"/>
    <col min="20" max="20" width="14" style="47" bestFit="1" customWidth="1"/>
    <col min="21" max="21" width="9.5703125" style="47" bestFit="1" customWidth="1"/>
    <col min="22" max="22" width="10.140625" style="47" bestFit="1" customWidth="1"/>
    <col min="23" max="23" width="2" style="26" customWidth="1"/>
  </cols>
  <sheetData>
    <row r="1" spans="1:22" x14ac:dyDescent="0.25">
      <c r="B1" t="s">
        <v>95</v>
      </c>
      <c r="E1" t="s">
        <v>95</v>
      </c>
      <c r="H1" s="27" t="s">
        <v>169</v>
      </c>
      <c r="I1" s="27" t="s">
        <v>3</v>
      </c>
      <c r="J1" s="27" t="s">
        <v>4</v>
      </c>
      <c r="L1" s="27" t="s">
        <v>169</v>
      </c>
      <c r="M1" s="27" t="s">
        <v>5</v>
      </c>
      <c r="N1" s="27" t="s">
        <v>6</v>
      </c>
      <c r="P1" s="27" t="s">
        <v>169</v>
      </c>
      <c r="Q1" s="47" t="s">
        <v>7</v>
      </c>
      <c r="R1" s="47" t="s">
        <v>8</v>
      </c>
      <c r="S1" s="38"/>
      <c r="T1" s="27" t="s">
        <v>169</v>
      </c>
      <c r="U1" s="47" t="s">
        <v>9</v>
      </c>
      <c r="V1" s="47" t="s">
        <v>10</v>
      </c>
    </row>
    <row r="2" spans="1:22" x14ac:dyDescent="0.25">
      <c r="A2" s="50" t="s">
        <v>197</v>
      </c>
      <c r="B2" t="s">
        <v>267</v>
      </c>
      <c r="C2" t="s">
        <v>262</v>
      </c>
      <c r="D2" s="50" t="s">
        <v>198</v>
      </c>
      <c r="E2" t="s">
        <v>267</v>
      </c>
      <c r="F2" t="s">
        <v>262</v>
      </c>
      <c r="H2" s="48"/>
      <c r="P2" s="48"/>
      <c r="S2" s="38"/>
      <c r="T2" s="48"/>
    </row>
    <row r="3" spans="1:22" x14ac:dyDescent="0.25">
      <c r="B3" t="s">
        <v>215</v>
      </c>
      <c r="C3" t="s">
        <v>289</v>
      </c>
      <c r="E3" t="s">
        <v>215</v>
      </c>
      <c r="F3" t="s">
        <v>289</v>
      </c>
      <c r="H3" s="27">
        <f t="shared" ref="H3:H34" si="0">B63/1000000000</f>
        <v>6</v>
      </c>
      <c r="I3" s="27">
        <f t="shared" ref="I3:I34" si="1">C63</f>
        <v>-84.211883999999998</v>
      </c>
      <c r="J3" s="27">
        <f t="shared" ref="J3:J34" si="2">F63</f>
        <v>-43.182743000000002</v>
      </c>
      <c r="L3" s="27">
        <f t="shared" ref="L3:L34" si="3">B117/1000000000</f>
        <v>9</v>
      </c>
      <c r="M3" s="27">
        <f t="shared" ref="M3:M34" si="4">C117</f>
        <v>-59.188048999999999</v>
      </c>
      <c r="N3" s="27">
        <f t="shared" ref="N3:N34" si="5">F117</f>
        <v>-62.553145999999998</v>
      </c>
      <c r="P3" s="47">
        <f t="shared" ref="P3:P34" si="6">B171/1000000000</f>
        <v>11</v>
      </c>
      <c r="Q3" s="27">
        <f t="shared" ref="Q3:Q34" si="7">C171</f>
        <v>-64.295212000000006</v>
      </c>
      <c r="R3" s="27">
        <f t="shared" ref="R3:R34" si="8">F171</f>
        <v>-48.052731000000001</v>
      </c>
      <c r="S3" s="38"/>
      <c r="T3" s="27">
        <f t="shared" ref="T3:T34" si="9">B225/1000000000</f>
        <v>0</v>
      </c>
      <c r="U3" s="27">
        <f t="shared" ref="U3:U34" si="10">C225</f>
        <v>0</v>
      </c>
      <c r="V3" s="27">
        <f t="shared" ref="V3:V34" si="11">F225</f>
        <v>0</v>
      </c>
    </row>
    <row r="4" spans="1:22" x14ac:dyDescent="0.25">
      <c r="B4" t="s">
        <v>98</v>
      </c>
      <c r="E4" t="s">
        <v>98</v>
      </c>
      <c r="H4" s="27">
        <f t="shared" si="0"/>
        <v>6.125</v>
      </c>
      <c r="I4" s="27">
        <f t="shared" si="1"/>
        <v>-85.018828999999997</v>
      </c>
      <c r="J4" s="27">
        <f t="shared" si="2"/>
        <v>-43.025615999999999</v>
      </c>
      <c r="L4" s="27">
        <f t="shared" si="3"/>
        <v>9.0625</v>
      </c>
      <c r="M4" s="27">
        <f t="shared" si="4"/>
        <v>-58.653174999999997</v>
      </c>
      <c r="N4" s="27">
        <f t="shared" si="5"/>
        <v>-62.517094</v>
      </c>
      <c r="P4" s="47">
        <f t="shared" si="6"/>
        <v>11.020833333333</v>
      </c>
      <c r="Q4" s="27">
        <f t="shared" si="7"/>
        <v>-64.437897000000007</v>
      </c>
      <c r="R4" s="27">
        <f t="shared" si="8"/>
        <v>-48.193821</v>
      </c>
      <c r="S4" s="38"/>
      <c r="T4" s="27">
        <f t="shared" si="9"/>
        <v>0</v>
      </c>
      <c r="U4" s="27">
        <f t="shared" si="10"/>
        <v>0</v>
      </c>
      <c r="V4" s="27">
        <f t="shared" si="11"/>
        <v>0</v>
      </c>
    </row>
    <row r="5" spans="1:22" x14ac:dyDescent="0.25">
      <c r="H5" s="27">
        <f t="shared" si="0"/>
        <v>6.25</v>
      </c>
      <c r="I5" s="27">
        <f t="shared" si="1"/>
        <v>-85.569130000000001</v>
      </c>
      <c r="J5" s="27">
        <f t="shared" si="2"/>
        <v>-42.789321999999999</v>
      </c>
      <c r="L5" s="27">
        <f t="shared" si="3"/>
        <v>9.125</v>
      </c>
      <c r="M5" s="27">
        <f t="shared" si="4"/>
        <v>-57.483223000000002</v>
      </c>
      <c r="N5" s="27">
        <f t="shared" si="5"/>
        <v>-62.473854000000003</v>
      </c>
      <c r="P5" s="47">
        <f t="shared" si="6"/>
        <v>11.041666666667</v>
      </c>
      <c r="Q5" s="27">
        <f t="shared" si="7"/>
        <v>-64.686119000000005</v>
      </c>
      <c r="R5" s="27">
        <f t="shared" si="8"/>
        <v>-48.350467999999999</v>
      </c>
      <c r="S5" s="38"/>
      <c r="T5" s="27">
        <f t="shared" si="9"/>
        <v>0</v>
      </c>
      <c r="U5" s="27">
        <f t="shared" si="10"/>
        <v>0</v>
      </c>
      <c r="V5" s="27">
        <f t="shared" si="11"/>
        <v>0</v>
      </c>
    </row>
    <row r="6" spans="1:22" x14ac:dyDescent="0.25">
      <c r="H6" s="27">
        <f t="shared" si="0"/>
        <v>6.375</v>
      </c>
      <c r="I6" s="27">
        <f t="shared" si="1"/>
        <v>-79.373688000000001</v>
      </c>
      <c r="J6" s="27">
        <f t="shared" si="2"/>
        <v>-42.62529</v>
      </c>
      <c r="L6" s="27">
        <f t="shared" si="3"/>
        <v>9.1875</v>
      </c>
      <c r="M6" s="27">
        <f t="shared" si="4"/>
        <v>-56.897033999999998</v>
      </c>
      <c r="N6" s="27">
        <f t="shared" si="5"/>
        <v>-62.683205000000001</v>
      </c>
      <c r="P6" s="47">
        <f t="shared" si="6"/>
        <v>11.0625</v>
      </c>
      <c r="Q6" s="27">
        <f t="shared" si="7"/>
        <v>-64.915694999999999</v>
      </c>
      <c r="R6" s="27">
        <f t="shared" si="8"/>
        <v>-48.461987000000001</v>
      </c>
      <c r="S6" s="38"/>
      <c r="T6" s="27">
        <f t="shared" si="9"/>
        <v>0</v>
      </c>
      <c r="U6" s="27">
        <f t="shared" si="10"/>
        <v>0</v>
      </c>
      <c r="V6" s="27">
        <f t="shared" si="11"/>
        <v>0</v>
      </c>
    </row>
    <row r="7" spans="1:22" x14ac:dyDescent="0.25">
      <c r="B7" t="s">
        <v>18</v>
      </c>
      <c r="E7" t="s">
        <v>18</v>
      </c>
      <c r="H7" s="27">
        <f t="shared" si="0"/>
        <v>6.5</v>
      </c>
      <c r="I7" s="27">
        <f t="shared" si="1"/>
        <v>-74.193329000000006</v>
      </c>
      <c r="J7" s="27">
        <f t="shared" si="2"/>
        <v>-42.430771</v>
      </c>
      <c r="L7" s="27">
        <f t="shared" si="3"/>
        <v>9.25</v>
      </c>
      <c r="M7" s="27">
        <f t="shared" si="4"/>
        <v>-55.587108999999998</v>
      </c>
      <c r="N7" s="27">
        <f t="shared" si="5"/>
        <v>-62.422707000000003</v>
      </c>
      <c r="P7" s="47">
        <f t="shared" si="6"/>
        <v>11.083333333333</v>
      </c>
      <c r="Q7" s="27">
        <f t="shared" si="7"/>
        <v>-64.781020999999996</v>
      </c>
      <c r="R7" s="27">
        <f t="shared" si="8"/>
        <v>-48.502322999999997</v>
      </c>
      <c r="S7" s="38"/>
      <c r="T7" s="27">
        <f t="shared" si="9"/>
        <v>0</v>
      </c>
      <c r="U7" s="27">
        <f t="shared" si="10"/>
        <v>0</v>
      </c>
      <c r="V7" s="27">
        <f t="shared" si="11"/>
        <v>0</v>
      </c>
    </row>
    <row r="8" spans="1:22" x14ac:dyDescent="0.25">
      <c r="B8" t="s">
        <v>19</v>
      </c>
      <c r="C8" t="s">
        <v>269</v>
      </c>
      <c r="E8" t="s">
        <v>19</v>
      </c>
      <c r="F8" t="s">
        <v>269</v>
      </c>
      <c r="H8" s="27">
        <f t="shared" si="0"/>
        <v>6.625</v>
      </c>
      <c r="I8" s="27">
        <f t="shared" si="1"/>
        <v>-69.883499</v>
      </c>
      <c r="J8" s="27">
        <f t="shared" si="2"/>
        <v>-42.387970000000003</v>
      </c>
      <c r="L8" s="27">
        <f t="shared" si="3"/>
        <v>9.3125</v>
      </c>
      <c r="M8" s="27">
        <f t="shared" si="4"/>
        <v>-55.297829</v>
      </c>
      <c r="N8" s="27">
        <f t="shared" si="5"/>
        <v>-62.237819999999999</v>
      </c>
      <c r="P8" s="47">
        <f t="shared" si="6"/>
        <v>11.104166666667</v>
      </c>
      <c r="Q8" s="27">
        <f t="shared" si="7"/>
        <v>-64.448127999999997</v>
      </c>
      <c r="R8" s="27">
        <f t="shared" si="8"/>
        <v>-48.602539</v>
      </c>
      <c r="S8" s="38"/>
      <c r="T8" s="27">
        <f t="shared" si="9"/>
        <v>0</v>
      </c>
      <c r="U8" s="27">
        <f t="shared" si="10"/>
        <v>0</v>
      </c>
      <c r="V8" s="27">
        <f t="shared" si="11"/>
        <v>0</v>
      </c>
    </row>
    <row r="9" spans="1:22" x14ac:dyDescent="0.25">
      <c r="B9">
        <v>3000000000</v>
      </c>
      <c r="C9">
        <v>-32.622925000000002</v>
      </c>
      <c r="E9">
        <v>3000000000</v>
      </c>
      <c r="F9">
        <v>-54.585177999999999</v>
      </c>
      <c r="H9" s="27">
        <f t="shared" si="0"/>
        <v>6.75</v>
      </c>
      <c r="I9" s="27">
        <f t="shared" si="1"/>
        <v>-70.122894000000002</v>
      </c>
      <c r="J9" s="27">
        <f t="shared" si="2"/>
        <v>-42.407372000000002</v>
      </c>
      <c r="L9" s="27">
        <f t="shared" si="3"/>
        <v>9.375</v>
      </c>
      <c r="M9" s="27">
        <f t="shared" si="4"/>
        <v>-54.190719999999999</v>
      </c>
      <c r="N9" s="27">
        <f t="shared" si="5"/>
        <v>-62.173676</v>
      </c>
      <c r="P9" s="47">
        <f t="shared" si="6"/>
        <v>11.125</v>
      </c>
      <c r="Q9" s="27">
        <f t="shared" si="7"/>
        <v>-64.147880999999998</v>
      </c>
      <c r="R9" s="27">
        <f t="shared" si="8"/>
        <v>-48.577784999999999</v>
      </c>
      <c r="S9" s="38"/>
      <c r="T9" s="27">
        <f t="shared" si="9"/>
        <v>0</v>
      </c>
      <c r="U9" s="27">
        <f t="shared" si="10"/>
        <v>0</v>
      </c>
      <c r="V9" s="27">
        <f t="shared" si="11"/>
        <v>0</v>
      </c>
    </row>
    <row r="10" spans="1:22" x14ac:dyDescent="0.25">
      <c r="B10">
        <v>3187500000</v>
      </c>
      <c r="C10">
        <v>-32.374263999999997</v>
      </c>
      <c r="E10">
        <v>3187500000</v>
      </c>
      <c r="F10">
        <v>-54.094307000000001</v>
      </c>
      <c r="H10" s="27">
        <f t="shared" si="0"/>
        <v>6.875</v>
      </c>
      <c r="I10" s="27">
        <f t="shared" si="1"/>
        <v>-70.385872000000006</v>
      </c>
      <c r="J10" s="27">
        <f t="shared" si="2"/>
        <v>-42.594504999999998</v>
      </c>
      <c r="L10" s="27">
        <f t="shared" si="3"/>
        <v>9.4375</v>
      </c>
      <c r="M10" s="27">
        <f t="shared" si="4"/>
        <v>-54.116905000000003</v>
      </c>
      <c r="N10" s="27">
        <f t="shared" si="5"/>
        <v>-62.135505999999999</v>
      </c>
      <c r="P10" s="47">
        <f t="shared" si="6"/>
        <v>11.145833333333</v>
      </c>
      <c r="Q10" s="27">
        <f t="shared" si="7"/>
        <v>-64.387726000000001</v>
      </c>
      <c r="R10" s="27">
        <f t="shared" si="8"/>
        <v>-48.542682999999997</v>
      </c>
      <c r="S10" s="38"/>
      <c r="T10" s="27">
        <f t="shared" si="9"/>
        <v>0</v>
      </c>
      <c r="U10" s="27">
        <f t="shared" si="10"/>
        <v>0</v>
      </c>
      <c r="V10" s="27">
        <f t="shared" si="11"/>
        <v>0</v>
      </c>
    </row>
    <row r="11" spans="1:22" x14ac:dyDescent="0.25">
      <c r="B11">
        <v>3375000000</v>
      </c>
      <c r="C11">
        <v>-32.053306999999997</v>
      </c>
      <c r="E11">
        <v>3375000000</v>
      </c>
      <c r="F11">
        <v>-53.392463999999997</v>
      </c>
      <c r="H11" s="27">
        <f t="shared" si="0"/>
        <v>7</v>
      </c>
      <c r="I11" s="27">
        <f t="shared" si="1"/>
        <v>-69.737426999999997</v>
      </c>
      <c r="J11" s="27">
        <f t="shared" si="2"/>
        <v>-42.636584999999997</v>
      </c>
      <c r="L11" s="27">
        <f t="shared" si="3"/>
        <v>9.5</v>
      </c>
      <c r="M11" s="27">
        <f t="shared" si="4"/>
        <v>-53.208419999999997</v>
      </c>
      <c r="N11" s="27">
        <f t="shared" si="5"/>
        <v>-61.799914999999999</v>
      </c>
      <c r="P11" s="47">
        <f t="shared" si="6"/>
        <v>11.166666666667</v>
      </c>
      <c r="Q11" s="27">
        <f t="shared" si="7"/>
        <v>-64.642821999999995</v>
      </c>
      <c r="R11" s="27">
        <f t="shared" si="8"/>
        <v>-48.435673000000001</v>
      </c>
      <c r="S11" s="38"/>
      <c r="T11" s="27">
        <f t="shared" si="9"/>
        <v>0</v>
      </c>
      <c r="U11" s="27">
        <f t="shared" si="10"/>
        <v>0</v>
      </c>
      <c r="V11" s="27">
        <f t="shared" si="11"/>
        <v>0</v>
      </c>
    </row>
    <row r="12" spans="1:22" x14ac:dyDescent="0.25">
      <c r="B12">
        <v>3562500000</v>
      </c>
      <c r="C12">
        <v>-32.268475000000002</v>
      </c>
      <c r="E12">
        <v>3562500000</v>
      </c>
      <c r="F12">
        <v>-53.629322000000002</v>
      </c>
      <c r="H12" s="27">
        <f t="shared" si="0"/>
        <v>7.125</v>
      </c>
      <c r="I12" s="27">
        <f t="shared" si="1"/>
        <v>-69.450858999999994</v>
      </c>
      <c r="J12" s="27">
        <f t="shared" si="2"/>
        <v>-42.571494999999999</v>
      </c>
      <c r="L12" s="27">
        <f t="shared" si="3"/>
        <v>9.5625</v>
      </c>
      <c r="M12" s="27">
        <f t="shared" si="4"/>
        <v>-53.159286000000002</v>
      </c>
      <c r="N12" s="27">
        <f t="shared" si="5"/>
        <v>-60.246262000000002</v>
      </c>
      <c r="P12" s="47">
        <f t="shared" si="6"/>
        <v>11.1875</v>
      </c>
      <c r="Q12" s="27">
        <f t="shared" si="7"/>
        <v>-64.419807000000006</v>
      </c>
      <c r="R12" s="27">
        <f t="shared" si="8"/>
        <v>-48.310772</v>
      </c>
      <c r="S12" s="38"/>
      <c r="T12" s="27">
        <f t="shared" si="9"/>
        <v>0</v>
      </c>
      <c r="U12" s="27">
        <f t="shared" si="10"/>
        <v>0</v>
      </c>
      <c r="V12" s="27">
        <f t="shared" si="11"/>
        <v>0</v>
      </c>
    </row>
    <row r="13" spans="1:22" x14ac:dyDescent="0.25">
      <c r="B13">
        <v>3750000000</v>
      </c>
      <c r="C13">
        <v>-32.526924000000001</v>
      </c>
      <c r="E13">
        <v>3750000000</v>
      </c>
      <c r="F13">
        <v>-53.629196</v>
      </c>
      <c r="H13" s="27">
        <f t="shared" si="0"/>
        <v>7.25</v>
      </c>
      <c r="I13" s="27">
        <f t="shared" si="1"/>
        <v>-69.519431999999995</v>
      </c>
      <c r="J13" s="27">
        <f t="shared" si="2"/>
        <v>-42.634456999999998</v>
      </c>
      <c r="L13" s="27">
        <f t="shared" si="3"/>
        <v>9.625</v>
      </c>
      <c r="M13" s="27">
        <f t="shared" si="4"/>
        <v>-53.057346000000003</v>
      </c>
      <c r="N13" s="27">
        <f t="shared" si="5"/>
        <v>-58.83717</v>
      </c>
      <c r="P13" s="47">
        <f t="shared" si="6"/>
        <v>11.208333333333</v>
      </c>
      <c r="Q13" s="27">
        <f t="shared" si="7"/>
        <v>-63.857529</v>
      </c>
      <c r="R13" s="27">
        <f t="shared" si="8"/>
        <v>-48.262996999999999</v>
      </c>
      <c r="S13" s="38"/>
      <c r="T13" s="27">
        <f t="shared" si="9"/>
        <v>0</v>
      </c>
      <c r="U13" s="27">
        <f t="shared" si="10"/>
        <v>0</v>
      </c>
      <c r="V13" s="27">
        <f t="shared" si="11"/>
        <v>0</v>
      </c>
    </row>
    <row r="14" spans="1:22" x14ac:dyDescent="0.25">
      <c r="B14">
        <v>3937500000</v>
      </c>
      <c r="C14">
        <v>-33.008204999999997</v>
      </c>
      <c r="E14">
        <v>3937500000</v>
      </c>
      <c r="F14">
        <v>-53.611435</v>
      </c>
      <c r="H14" s="27">
        <f t="shared" si="0"/>
        <v>7.375</v>
      </c>
      <c r="I14" s="27">
        <f t="shared" si="1"/>
        <v>-69.762077000000005</v>
      </c>
      <c r="J14" s="27">
        <f t="shared" si="2"/>
        <v>-42.670802999999999</v>
      </c>
      <c r="L14" s="27">
        <f t="shared" si="3"/>
        <v>9.6875</v>
      </c>
      <c r="M14" s="27">
        <f t="shared" si="4"/>
        <v>-53.012093</v>
      </c>
      <c r="N14" s="27">
        <f t="shared" si="5"/>
        <v>-57.812407999999998</v>
      </c>
      <c r="P14" s="47">
        <f t="shared" si="6"/>
        <v>11.229166666667</v>
      </c>
      <c r="Q14" s="27">
        <f t="shared" si="7"/>
        <v>-63.688254999999998</v>
      </c>
      <c r="R14" s="27">
        <f t="shared" si="8"/>
        <v>-48.546356000000003</v>
      </c>
      <c r="S14" s="38"/>
      <c r="T14" s="27">
        <f t="shared" si="9"/>
        <v>0</v>
      </c>
      <c r="U14" s="27">
        <f t="shared" si="10"/>
        <v>0</v>
      </c>
      <c r="V14" s="27">
        <f t="shared" si="11"/>
        <v>0</v>
      </c>
    </row>
    <row r="15" spans="1:22" x14ac:dyDescent="0.25">
      <c r="B15">
        <v>4125000000</v>
      </c>
      <c r="C15">
        <v>-33.473117999999999</v>
      </c>
      <c r="E15">
        <v>4125000000</v>
      </c>
      <c r="F15">
        <v>-53.149540000000002</v>
      </c>
      <c r="H15" s="27">
        <f t="shared" si="0"/>
        <v>7.5</v>
      </c>
      <c r="I15" s="27">
        <f t="shared" si="1"/>
        <v>-69.469184999999996</v>
      </c>
      <c r="J15" s="27">
        <f t="shared" si="2"/>
        <v>-42.743504000000001</v>
      </c>
      <c r="L15" s="27">
        <f t="shared" si="3"/>
        <v>9.75</v>
      </c>
      <c r="M15" s="27">
        <f t="shared" si="4"/>
        <v>-52.744663000000003</v>
      </c>
      <c r="N15" s="27">
        <f t="shared" si="5"/>
        <v>-57.836868000000003</v>
      </c>
      <c r="P15" s="47">
        <f t="shared" si="6"/>
        <v>11.25</v>
      </c>
      <c r="Q15" s="27">
        <f t="shared" si="7"/>
        <v>-64.042541999999997</v>
      </c>
      <c r="R15" s="27">
        <f t="shared" si="8"/>
        <v>-48.922297999999998</v>
      </c>
      <c r="S15" s="38"/>
      <c r="T15" s="27">
        <f t="shared" si="9"/>
        <v>0</v>
      </c>
      <c r="U15" s="27">
        <f t="shared" si="10"/>
        <v>0</v>
      </c>
      <c r="V15" s="27">
        <f t="shared" si="11"/>
        <v>0</v>
      </c>
    </row>
    <row r="16" spans="1:22" x14ac:dyDescent="0.25">
      <c r="B16">
        <v>4312500000</v>
      </c>
      <c r="C16">
        <v>-33.743243999999997</v>
      </c>
      <c r="E16">
        <v>4312500000</v>
      </c>
      <c r="F16">
        <v>-52.809486</v>
      </c>
      <c r="H16" s="27">
        <f t="shared" si="0"/>
        <v>7.625</v>
      </c>
      <c r="I16" s="27">
        <f t="shared" si="1"/>
        <v>-69.272239999999996</v>
      </c>
      <c r="J16" s="27">
        <f t="shared" si="2"/>
        <v>-42.496268999999998</v>
      </c>
      <c r="L16" s="27">
        <f t="shared" si="3"/>
        <v>9.8125</v>
      </c>
      <c r="M16" s="27">
        <f t="shared" si="4"/>
        <v>-51.77</v>
      </c>
      <c r="N16" s="27">
        <f t="shared" si="5"/>
        <v>-57.679340000000003</v>
      </c>
      <c r="P16" s="47">
        <f t="shared" si="6"/>
        <v>11.270833333333</v>
      </c>
      <c r="Q16" s="27">
        <f t="shared" si="7"/>
        <v>-64.808753999999993</v>
      </c>
      <c r="R16" s="27">
        <f t="shared" si="8"/>
        <v>-49.249034999999999</v>
      </c>
      <c r="S16" s="38"/>
      <c r="T16" s="27">
        <f t="shared" si="9"/>
        <v>0</v>
      </c>
      <c r="U16" s="27">
        <f t="shared" si="10"/>
        <v>0</v>
      </c>
      <c r="V16" s="27">
        <f t="shared" si="11"/>
        <v>0</v>
      </c>
    </row>
    <row r="17" spans="2:22" x14ac:dyDescent="0.25">
      <c r="B17">
        <v>4500000000</v>
      </c>
      <c r="C17">
        <v>-34.114052000000001</v>
      </c>
      <c r="E17">
        <v>4500000000</v>
      </c>
      <c r="F17">
        <v>-52.654620999999999</v>
      </c>
      <c r="H17" s="27">
        <f t="shared" si="0"/>
        <v>7.75</v>
      </c>
      <c r="I17" s="27">
        <f t="shared" si="1"/>
        <v>-69.037231000000006</v>
      </c>
      <c r="J17" s="27">
        <f t="shared" si="2"/>
        <v>-42.385399</v>
      </c>
      <c r="L17" s="27">
        <f t="shared" si="3"/>
        <v>9.875</v>
      </c>
      <c r="M17" s="27">
        <f t="shared" si="4"/>
        <v>-51.171081999999998</v>
      </c>
      <c r="N17" s="27">
        <f t="shared" si="5"/>
        <v>-57.182335000000002</v>
      </c>
      <c r="P17" s="47">
        <f t="shared" si="6"/>
        <v>11.291666666667</v>
      </c>
      <c r="Q17" s="27">
        <f t="shared" si="7"/>
        <v>-64.909285999999994</v>
      </c>
      <c r="R17" s="27">
        <f t="shared" si="8"/>
        <v>-49.095996999999997</v>
      </c>
      <c r="S17" s="38"/>
      <c r="T17" s="27">
        <f t="shared" si="9"/>
        <v>0</v>
      </c>
      <c r="U17" s="27">
        <f t="shared" si="10"/>
        <v>0</v>
      </c>
      <c r="V17" s="27">
        <f t="shared" si="11"/>
        <v>0</v>
      </c>
    </row>
    <row r="18" spans="2:22" x14ac:dyDescent="0.25">
      <c r="B18">
        <v>4687500000</v>
      </c>
      <c r="C18">
        <v>-34.406841</v>
      </c>
      <c r="E18">
        <v>4687500000</v>
      </c>
      <c r="F18">
        <v>-52.407615999999997</v>
      </c>
      <c r="H18" s="27">
        <f t="shared" si="0"/>
        <v>7.875</v>
      </c>
      <c r="I18" s="27">
        <f t="shared" si="1"/>
        <v>-68.505554000000004</v>
      </c>
      <c r="J18" s="27">
        <f t="shared" si="2"/>
        <v>-42.012267999999999</v>
      </c>
      <c r="L18" s="27">
        <f t="shared" si="3"/>
        <v>9.9375</v>
      </c>
      <c r="M18" s="27">
        <f t="shared" si="4"/>
        <v>-50.236213999999997</v>
      </c>
      <c r="N18" s="27">
        <f t="shared" si="5"/>
        <v>-56.810172999999999</v>
      </c>
      <c r="P18" s="47">
        <f t="shared" si="6"/>
        <v>11.3125</v>
      </c>
      <c r="Q18" s="27">
        <f t="shared" si="7"/>
        <v>-64.578834999999998</v>
      </c>
      <c r="R18" s="27">
        <f t="shared" si="8"/>
        <v>-48.928127000000003</v>
      </c>
      <c r="S18" s="38"/>
      <c r="T18" s="27">
        <f t="shared" si="9"/>
        <v>0</v>
      </c>
      <c r="U18" s="27">
        <f t="shared" si="10"/>
        <v>0</v>
      </c>
      <c r="V18" s="27">
        <f t="shared" si="11"/>
        <v>0</v>
      </c>
    </row>
    <row r="19" spans="2:22" x14ac:dyDescent="0.25">
      <c r="B19">
        <v>4875000000</v>
      </c>
      <c r="C19">
        <v>-34.827759</v>
      </c>
      <c r="E19">
        <v>4875000000</v>
      </c>
      <c r="F19">
        <v>-51.647205</v>
      </c>
      <c r="H19" s="27">
        <f t="shared" si="0"/>
        <v>8</v>
      </c>
      <c r="I19" s="27">
        <f t="shared" si="1"/>
        <v>-68.142364999999998</v>
      </c>
      <c r="J19" s="27">
        <f t="shared" si="2"/>
        <v>-41.888733000000002</v>
      </c>
      <c r="L19" s="27">
        <f t="shared" si="3"/>
        <v>10</v>
      </c>
      <c r="M19" s="27">
        <f t="shared" si="4"/>
        <v>-49.799377</v>
      </c>
      <c r="N19" s="27">
        <f t="shared" si="5"/>
        <v>-56.768326000000002</v>
      </c>
      <c r="P19" s="47">
        <f t="shared" si="6"/>
        <v>11.333333333333</v>
      </c>
      <c r="Q19" s="27">
        <f t="shared" si="7"/>
        <v>-64.404358000000002</v>
      </c>
      <c r="R19" s="27">
        <f t="shared" si="8"/>
        <v>-49.005702999999997</v>
      </c>
      <c r="S19" s="38"/>
      <c r="T19" s="27">
        <f t="shared" si="9"/>
        <v>0</v>
      </c>
      <c r="U19" s="27">
        <f t="shared" si="10"/>
        <v>0</v>
      </c>
      <c r="V19" s="27">
        <f t="shared" si="11"/>
        <v>0</v>
      </c>
    </row>
    <row r="20" spans="2:22" x14ac:dyDescent="0.25">
      <c r="B20">
        <v>5062500000</v>
      </c>
      <c r="C20">
        <v>-35.104095000000001</v>
      </c>
      <c r="E20">
        <v>5062500000</v>
      </c>
      <c r="F20">
        <v>-50.789909000000002</v>
      </c>
      <c r="H20" s="27">
        <f t="shared" si="0"/>
        <v>8.125</v>
      </c>
      <c r="I20" s="27">
        <f t="shared" si="1"/>
        <v>-68.445464999999999</v>
      </c>
      <c r="J20" s="27">
        <f t="shared" si="2"/>
        <v>-41.919314999999997</v>
      </c>
      <c r="L20" s="27">
        <f t="shared" si="3"/>
        <v>10.0625</v>
      </c>
      <c r="M20" s="27">
        <f t="shared" si="4"/>
        <v>-48.973007000000003</v>
      </c>
      <c r="N20" s="27">
        <f t="shared" si="5"/>
        <v>-56.683323000000001</v>
      </c>
      <c r="P20" s="47">
        <f t="shared" si="6"/>
        <v>11.354166666667</v>
      </c>
      <c r="Q20" s="27">
        <f t="shared" si="7"/>
        <v>-64.659194999999997</v>
      </c>
      <c r="R20" s="27">
        <f t="shared" si="8"/>
        <v>-49.201588000000001</v>
      </c>
      <c r="S20" s="38"/>
      <c r="T20" s="27">
        <f t="shared" si="9"/>
        <v>0</v>
      </c>
      <c r="U20" s="27">
        <f t="shared" si="10"/>
        <v>0</v>
      </c>
      <c r="V20" s="27">
        <f t="shared" si="11"/>
        <v>0</v>
      </c>
    </row>
    <row r="21" spans="2:22" x14ac:dyDescent="0.25">
      <c r="B21">
        <v>5250000000</v>
      </c>
      <c r="C21">
        <v>-35.182934000000003</v>
      </c>
      <c r="E21">
        <v>5250000000</v>
      </c>
      <c r="F21">
        <v>-50.194473000000002</v>
      </c>
      <c r="H21" s="27">
        <f t="shared" si="0"/>
        <v>8.25</v>
      </c>
      <c r="I21" s="27">
        <f t="shared" si="1"/>
        <v>-68.411026000000007</v>
      </c>
      <c r="J21" s="27">
        <f t="shared" si="2"/>
        <v>-41.647221000000002</v>
      </c>
      <c r="L21" s="27">
        <f t="shared" si="3"/>
        <v>10.125</v>
      </c>
      <c r="M21" s="27">
        <f t="shared" si="4"/>
        <v>-48.838444000000003</v>
      </c>
      <c r="N21" s="27">
        <f t="shared" si="5"/>
        <v>-56.702950000000001</v>
      </c>
      <c r="P21" s="47">
        <f t="shared" si="6"/>
        <v>11.375</v>
      </c>
      <c r="Q21" s="27">
        <f t="shared" si="7"/>
        <v>-64.83596</v>
      </c>
      <c r="R21" s="27">
        <f t="shared" si="8"/>
        <v>-49.388294000000002</v>
      </c>
      <c r="S21" s="38"/>
      <c r="T21" s="27">
        <f t="shared" si="9"/>
        <v>0</v>
      </c>
      <c r="U21" s="27">
        <f t="shared" si="10"/>
        <v>0</v>
      </c>
      <c r="V21" s="27">
        <f t="shared" si="11"/>
        <v>0</v>
      </c>
    </row>
    <row r="22" spans="2:22" x14ac:dyDescent="0.25">
      <c r="B22">
        <v>5437500000</v>
      </c>
      <c r="C22">
        <v>-35.097220999999998</v>
      </c>
      <c r="E22">
        <v>5437500000</v>
      </c>
      <c r="F22">
        <v>-49.868084000000003</v>
      </c>
      <c r="H22" s="27">
        <f t="shared" si="0"/>
        <v>8.375</v>
      </c>
      <c r="I22" s="27">
        <f t="shared" si="1"/>
        <v>-68.230819999999994</v>
      </c>
      <c r="J22" s="27">
        <f t="shared" si="2"/>
        <v>-41.497172999999997</v>
      </c>
      <c r="L22" s="27">
        <f t="shared" si="3"/>
        <v>10.1875</v>
      </c>
      <c r="M22" s="27">
        <f t="shared" si="4"/>
        <v>-48.218612999999998</v>
      </c>
      <c r="N22" s="27">
        <f t="shared" si="5"/>
        <v>-56.533051</v>
      </c>
      <c r="P22" s="47">
        <f t="shared" si="6"/>
        <v>11.395833333333</v>
      </c>
      <c r="Q22" s="27">
        <f t="shared" si="7"/>
        <v>-64.529281999999995</v>
      </c>
      <c r="R22" s="27">
        <f t="shared" si="8"/>
        <v>-49.373092999999997</v>
      </c>
      <c r="S22" s="38"/>
      <c r="T22" s="27">
        <f t="shared" si="9"/>
        <v>0</v>
      </c>
      <c r="U22" s="27">
        <f t="shared" si="10"/>
        <v>0</v>
      </c>
      <c r="V22" s="27">
        <f t="shared" si="11"/>
        <v>0</v>
      </c>
    </row>
    <row r="23" spans="2:22" x14ac:dyDescent="0.25">
      <c r="B23">
        <v>5625000000</v>
      </c>
      <c r="C23">
        <v>-35.765414999999997</v>
      </c>
      <c r="E23">
        <v>5625000000</v>
      </c>
      <c r="F23">
        <v>-49.828502999999998</v>
      </c>
      <c r="H23" s="27">
        <f t="shared" si="0"/>
        <v>8.5</v>
      </c>
      <c r="I23" s="27">
        <f t="shared" si="1"/>
        <v>-66.984961999999996</v>
      </c>
      <c r="J23" s="27">
        <f t="shared" si="2"/>
        <v>-40.850929000000001</v>
      </c>
      <c r="L23" s="27">
        <f t="shared" si="3"/>
        <v>10.25</v>
      </c>
      <c r="M23" s="27">
        <f t="shared" si="4"/>
        <v>-47.896172</v>
      </c>
      <c r="N23" s="27">
        <f t="shared" si="5"/>
        <v>-56.490627000000003</v>
      </c>
      <c r="P23" s="47">
        <f t="shared" si="6"/>
        <v>11.416666666667</v>
      </c>
      <c r="Q23" s="27">
        <f t="shared" si="7"/>
        <v>-64.076172</v>
      </c>
      <c r="R23" s="27">
        <f t="shared" si="8"/>
        <v>-49.325046999999998</v>
      </c>
      <c r="S23" s="38"/>
      <c r="T23" s="27">
        <f t="shared" si="9"/>
        <v>0</v>
      </c>
      <c r="U23" s="27">
        <f t="shared" si="10"/>
        <v>0</v>
      </c>
      <c r="V23" s="27">
        <f t="shared" si="11"/>
        <v>0</v>
      </c>
    </row>
    <row r="24" spans="2:22" x14ac:dyDescent="0.25">
      <c r="B24">
        <v>5812500000</v>
      </c>
      <c r="C24">
        <v>-36.429912999999999</v>
      </c>
      <c r="E24">
        <v>5812500000</v>
      </c>
      <c r="F24">
        <v>-49.713959000000003</v>
      </c>
      <c r="H24" s="27">
        <f t="shared" si="0"/>
        <v>8.625</v>
      </c>
      <c r="I24" s="27">
        <f t="shared" si="1"/>
        <v>-66.247055000000003</v>
      </c>
      <c r="J24" s="27">
        <f t="shared" si="2"/>
        <v>-40.856242999999999</v>
      </c>
      <c r="L24" s="27">
        <f t="shared" si="3"/>
        <v>10.3125</v>
      </c>
      <c r="M24" s="27">
        <f t="shared" si="4"/>
        <v>-47.200546000000003</v>
      </c>
      <c r="N24" s="27">
        <f t="shared" si="5"/>
        <v>-56.366776000000002</v>
      </c>
      <c r="P24" s="47">
        <f t="shared" si="6"/>
        <v>11.4375</v>
      </c>
      <c r="Q24" s="27">
        <f t="shared" si="7"/>
        <v>-63.912906999999997</v>
      </c>
      <c r="R24" s="27">
        <f t="shared" si="8"/>
        <v>-49.309798999999998</v>
      </c>
      <c r="S24" s="38"/>
      <c r="T24" s="27">
        <f t="shared" si="9"/>
        <v>0</v>
      </c>
      <c r="U24" s="27">
        <f t="shared" si="10"/>
        <v>0</v>
      </c>
      <c r="V24" s="27">
        <f t="shared" si="11"/>
        <v>0</v>
      </c>
    </row>
    <row r="25" spans="2:22" x14ac:dyDescent="0.25">
      <c r="B25">
        <v>6000000000</v>
      </c>
      <c r="C25">
        <v>-37.048706000000003</v>
      </c>
      <c r="E25">
        <v>6000000000</v>
      </c>
      <c r="F25">
        <v>-49.679752000000001</v>
      </c>
      <c r="H25" s="27">
        <f t="shared" si="0"/>
        <v>8.75</v>
      </c>
      <c r="I25" s="27">
        <f t="shared" si="1"/>
        <v>-65.396850999999998</v>
      </c>
      <c r="J25" s="27">
        <f t="shared" si="2"/>
        <v>-40.722667999999999</v>
      </c>
      <c r="L25" s="27">
        <f t="shared" si="3"/>
        <v>10.375</v>
      </c>
      <c r="M25" s="27">
        <f t="shared" si="4"/>
        <v>-46.929226</v>
      </c>
      <c r="N25" s="27">
        <f t="shared" si="5"/>
        <v>-56.287880000000001</v>
      </c>
      <c r="P25" s="47">
        <f t="shared" si="6"/>
        <v>11.458333333333</v>
      </c>
      <c r="Q25" s="27">
        <f t="shared" si="7"/>
        <v>-63.554996000000003</v>
      </c>
      <c r="R25" s="27">
        <f t="shared" si="8"/>
        <v>-49.12088</v>
      </c>
      <c r="S25" s="38"/>
      <c r="T25" s="27">
        <f t="shared" si="9"/>
        <v>0</v>
      </c>
      <c r="U25" s="27">
        <f t="shared" si="10"/>
        <v>0</v>
      </c>
      <c r="V25" s="27">
        <f t="shared" si="11"/>
        <v>0</v>
      </c>
    </row>
    <row r="26" spans="2:22" x14ac:dyDescent="0.25">
      <c r="B26">
        <v>6187500000</v>
      </c>
      <c r="C26">
        <v>-37.187435000000001</v>
      </c>
      <c r="E26">
        <v>6187500000</v>
      </c>
      <c r="F26">
        <v>-49.235497000000002</v>
      </c>
      <c r="H26" s="27">
        <f t="shared" si="0"/>
        <v>8.875</v>
      </c>
      <c r="I26" s="27">
        <f t="shared" si="1"/>
        <v>-65.331901999999999</v>
      </c>
      <c r="J26" s="27">
        <f t="shared" si="2"/>
        <v>-41.128456</v>
      </c>
      <c r="L26" s="27">
        <f t="shared" si="3"/>
        <v>10.4375</v>
      </c>
      <c r="M26" s="27">
        <f t="shared" si="4"/>
        <v>-46.626579</v>
      </c>
      <c r="N26" s="27">
        <f t="shared" si="5"/>
        <v>-56.358345</v>
      </c>
      <c r="P26" s="47">
        <f t="shared" si="6"/>
        <v>11.479166666667</v>
      </c>
      <c r="Q26" s="27">
        <f t="shared" si="7"/>
        <v>-63.395744000000001</v>
      </c>
      <c r="R26" s="27">
        <f t="shared" si="8"/>
        <v>-49.279842000000002</v>
      </c>
      <c r="S26" s="38"/>
      <c r="T26" s="27">
        <f t="shared" si="9"/>
        <v>0</v>
      </c>
      <c r="U26" s="27">
        <f t="shared" si="10"/>
        <v>0</v>
      </c>
      <c r="V26" s="27">
        <f t="shared" si="11"/>
        <v>0</v>
      </c>
    </row>
    <row r="27" spans="2:22" x14ac:dyDescent="0.25">
      <c r="B27">
        <v>6375000000</v>
      </c>
      <c r="C27">
        <v>-37.470633999999997</v>
      </c>
      <c r="E27">
        <v>6375000000</v>
      </c>
      <c r="F27">
        <v>-48.884579000000002</v>
      </c>
      <c r="H27" s="27">
        <f t="shared" si="0"/>
        <v>9</v>
      </c>
      <c r="I27" s="27">
        <f t="shared" si="1"/>
        <v>-65.368538000000001</v>
      </c>
      <c r="J27" s="27">
        <f t="shared" si="2"/>
        <v>-41.439190000000004</v>
      </c>
      <c r="L27" s="27">
        <f t="shared" si="3"/>
        <v>10.5</v>
      </c>
      <c r="M27" s="27">
        <f t="shared" si="4"/>
        <v>-46.005009000000001</v>
      </c>
      <c r="N27" s="27">
        <f t="shared" si="5"/>
        <v>-56.398567</v>
      </c>
      <c r="P27" s="47">
        <f t="shared" si="6"/>
        <v>11.5</v>
      </c>
      <c r="Q27" s="27">
        <f t="shared" si="7"/>
        <v>-63.400635000000001</v>
      </c>
      <c r="R27" s="27">
        <f t="shared" si="8"/>
        <v>-49.785418999999997</v>
      </c>
      <c r="S27" s="38"/>
      <c r="T27" s="27">
        <f t="shared" si="9"/>
        <v>0</v>
      </c>
      <c r="U27" s="27">
        <f t="shared" si="10"/>
        <v>0</v>
      </c>
      <c r="V27" s="27">
        <f t="shared" si="11"/>
        <v>0</v>
      </c>
    </row>
    <row r="28" spans="2:22" x14ac:dyDescent="0.25">
      <c r="B28">
        <v>6562500000</v>
      </c>
      <c r="C28">
        <v>-38.402065</v>
      </c>
      <c r="E28">
        <v>6562500000</v>
      </c>
      <c r="F28">
        <v>-48.873390000000001</v>
      </c>
      <c r="H28" s="27">
        <f t="shared" si="0"/>
        <v>9.125</v>
      </c>
      <c r="I28" s="27">
        <f t="shared" si="1"/>
        <v>-65.080207999999999</v>
      </c>
      <c r="J28" s="27">
        <f t="shared" si="2"/>
        <v>-41.480803999999999</v>
      </c>
      <c r="L28" s="27">
        <f t="shared" si="3"/>
        <v>10.5625</v>
      </c>
      <c r="M28" s="27">
        <f t="shared" si="4"/>
        <v>-45.839787000000001</v>
      </c>
      <c r="N28" s="27">
        <f t="shared" si="5"/>
        <v>-56.174087999999998</v>
      </c>
      <c r="P28" s="47">
        <f t="shared" si="6"/>
        <v>11.520833333333</v>
      </c>
      <c r="Q28" s="27">
        <f t="shared" si="7"/>
        <v>-63.451110999999997</v>
      </c>
      <c r="R28" s="27">
        <f t="shared" si="8"/>
        <v>-50.141171</v>
      </c>
      <c r="S28" s="38"/>
      <c r="T28" s="27">
        <f t="shared" si="9"/>
        <v>0</v>
      </c>
      <c r="U28" s="27">
        <f t="shared" si="10"/>
        <v>0</v>
      </c>
      <c r="V28" s="27">
        <f t="shared" si="11"/>
        <v>0</v>
      </c>
    </row>
    <row r="29" spans="2:22" x14ac:dyDescent="0.25">
      <c r="B29">
        <v>6750000000</v>
      </c>
      <c r="C29">
        <v>-39.221550000000001</v>
      </c>
      <c r="E29">
        <v>6750000000</v>
      </c>
      <c r="F29">
        <v>-49.429428000000001</v>
      </c>
      <c r="H29" s="27">
        <f t="shared" si="0"/>
        <v>9.25</v>
      </c>
      <c r="I29" s="27">
        <f t="shared" si="1"/>
        <v>-64.524803000000006</v>
      </c>
      <c r="J29" s="27">
        <f t="shared" si="2"/>
        <v>-41.538063000000001</v>
      </c>
      <c r="L29" s="27">
        <f t="shared" si="3"/>
        <v>10.625</v>
      </c>
      <c r="M29" s="27">
        <f t="shared" si="4"/>
        <v>-44.964816999999996</v>
      </c>
      <c r="N29" s="27">
        <f t="shared" si="5"/>
        <v>-55.697239000000003</v>
      </c>
      <c r="P29" s="47">
        <f t="shared" si="6"/>
        <v>11.541666666667</v>
      </c>
      <c r="Q29" s="27">
        <f t="shared" si="7"/>
        <v>-63.574435999999999</v>
      </c>
      <c r="R29" s="27">
        <f t="shared" si="8"/>
        <v>-50.254058999999998</v>
      </c>
      <c r="S29" s="38"/>
      <c r="T29" s="27">
        <f t="shared" si="9"/>
        <v>0</v>
      </c>
      <c r="U29" s="27">
        <f t="shared" si="10"/>
        <v>0</v>
      </c>
      <c r="V29" s="27">
        <f t="shared" si="11"/>
        <v>0</v>
      </c>
    </row>
    <row r="30" spans="2:22" x14ac:dyDescent="0.25">
      <c r="B30">
        <v>6937500000</v>
      </c>
      <c r="C30">
        <v>-39.915745000000001</v>
      </c>
      <c r="E30">
        <v>6937500000</v>
      </c>
      <c r="F30">
        <v>-50.432040999999998</v>
      </c>
      <c r="H30" s="27">
        <f t="shared" si="0"/>
        <v>9.375</v>
      </c>
      <c r="I30" s="27">
        <f t="shared" si="1"/>
        <v>-63.582329000000001</v>
      </c>
      <c r="J30" s="27">
        <f t="shared" si="2"/>
        <v>-41.506484999999998</v>
      </c>
      <c r="L30" s="27">
        <f t="shared" si="3"/>
        <v>10.6875</v>
      </c>
      <c r="M30" s="27">
        <f t="shared" si="4"/>
        <v>-44.455520999999997</v>
      </c>
      <c r="N30" s="27">
        <f t="shared" si="5"/>
        <v>-55.600548000000003</v>
      </c>
      <c r="P30" s="47">
        <f t="shared" si="6"/>
        <v>11.5625</v>
      </c>
      <c r="Q30" s="27">
        <f t="shared" si="7"/>
        <v>-63.849204999999998</v>
      </c>
      <c r="R30" s="27">
        <f t="shared" si="8"/>
        <v>-50.096882000000001</v>
      </c>
      <c r="S30" s="38"/>
      <c r="T30" s="27">
        <f t="shared" si="9"/>
        <v>0</v>
      </c>
      <c r="U30" s="27">
        <f t="shared" si="10"/>
        <v>0</v>
      </c>
      <c r="V30" s="27">
        <f t="shared" si="11"/>
        <v>0</v>
      </c>
    </row>
    <row r="31" spans="2:22" x14ac:dyDescent="0.25">
      <c r="B31">
        <v>7125000000</v>
      </c>
      <c r="C31">
        <v>-40.895336</v>
      </c>
      <c r="E31">
        <v>7125000000</v>
      </c>
      <c r="F31">
        <v>-51.782623000000001</v>
      </c>
      <c r="H31" s="27">
        <f t="shared" si="0"/>
        <v>9.5</v>
      </c>
      <c r="I31" s="27">
        <f t="shared" si="1"/>
        <v>-62.798817</v>
      </c>
      <c r="J31" s="27">
        <f t="shared" si="2"/>
        <v>-41.668796999999998</v>
      </c>
      <c r="L31" s="27">
        <f t="shared" si="3"/>
        <v>10.75</v>
      </c>
      <c r="M31" s="27">
        <f t="shared" si="4"/>
        <v>-43.421947000000003</v>
      </c>
      <c r="N31" s="27">
        <f t="shared" si="5"/>
        <v>-55.402636999999999</v>
      </c>
      <c r="P31" s="47">
        <f t="shared" si="6"/>
        <v>11.583333333333</v>
      </c>
      <c r="Q31" s="27">
        <f t="shared" si="7"/>
        <v>-64.130188000000004</v>
      </c>
      <c r="R31" s="27">
        <f t="shared" si="8"/>
        <v>-50.082087999999999</v>
      </c>
      <c r="S31" s="38"/>
      <c r="T31" s="27">
        <f t="shared" si="9"/>
        <v>0</v>
      </c>
      <c r="U31" s="27">
        <f t="shared" si="10"/>
        <v>0</v>
      </c>
      <c r="V31" s="27">
        <f t="shared" si="11"/>
        <v>0</v>
      </c>
    </row>
    <row r="32" spans="2:22" x14ac:dyDescent="0.25">
      <c r="B32">
        <v>7312500000</v>
      </c>
      <c r="C32">
        <v>-42.066338000000002</v>
      </c>
      <c r="E32">
        <v>7312500000</v>
      </c>
      <c r="F32">
        <v>-53.40213</v>
      </c>
      <c r="H32" s="27">
        <f t="shared" si="0"/>
        <v>9.625</v>
      </c>
      <c r="I32" s="27">
        <f t="shared" si="1"/>
        <v>-61.640079</v>
      </c>
      <c r="J32" s="27">
        <f t="shared" si="2"/>
        <v>-41.598968999999997</v>
      </c>
      <c r="L32" s="27">
        <f t="shared" si="3"/>
        <v>10.8125</v>
      </c>
      <c r="M32" s="27">
        <f t="shared" si="4"/>
        <v>-42.969738</v>
      </c>
      <c r="N32" s="27">
        <f t="shared" si="5"/>
        <v>-55.467475999999998</v>
      </c>
      <c r="P32" s="47">
        <f t="shared" si="6"/>
        <v>11.604166666667</v>
      </c>
      <c r="Q32" s="27">
        <f t="shared" si="7"/>
        <v>-63.925010999999998</v>
      </c>
      <c r="R32" s="27">
        <f t="shared" si="8"/>
        <v>-49.921481999999997</v>
      </c>
      <c r="S32" s="38"/>
      <c r="T32" s="27">
        <f t="shared" si="9"/>
        <v>0</v>
      </c>
      <c r="U32" s="27">
        <f t="shared" si="10"/>
        <v>0</v>
      </c>
      <c r="V32" s="27">
        <f t="shared" si="11"/>
        <v>0</v>
      </c>
    </row>
    <row r="33" spans="2:22" x14ac:dyDescent="0.25">
      <c r="B33">
        <v>7500000000</v>
      </c>
      <c r="C33">
        <v>-43.996074999999998</v>
      </c>
      <c r="E33">
        <v>7500000000</v>
      </c>
      <c r="F33">
        <v>-54.940468000000003</v>
      </c>
      <c r="H33" s="27">
        <f t="shared" si="0"/>
        <v>9.75</v>
      </c>
      <c r="I33" s="27">
        <f t="shared" si="1"/>
        <v>-60.397579</v>
      </c>
      <c r="J33" s="27">
        <f t="shared" si="2"/>
        <v>-41.532806000000001</v>
      </c>
      <c r="L33" s="27">
        <f t="shared" si="3"/>
        <v>10.875</v>
      </c>
      <c r="M33" s="27">
        <f t="shared" si="4"/>
        <v>-42.845764000000003</v>
      </c>
      <c r="N33" s="27">
        <f t="shared" si="5"/>
        <v>-55.277836000000001</v>
      </c>
      <c r="P33" s="47">
        <f t="shared" si="6"/>
        <v>11.625</v>
      </c>
      <c r="Q33" s="27">
        <f t="shared" si="7"/>
        <v>-63.269587999999999</v>
      </c>
      <c r="R33" s="27">
        <f t="shared" si="8"/>
        <v>-49.627327000000001</v>
      </c>
      <c r="S33" s="38"/>
      <c r="T33" s="27">
        <f t="shared" si="9"/>
        <v>0</v>
      </c>
      <c r="U33" s="27">
        <f t="shared" si="10"/>
        <v>0</v>
      </c>
      <c r="V33" s="27">
        <f t="shared" si="11"/>
        <v>0</v>
      </c>
    </row>
    <row r="34" spans="2:22" x14ac:dyDescent="0.25">
      <c r="B34">
        <v>7687500000</v>
      </c>
      <c r="C34">
        <v>-45.976748999999998</v>
      </c>
      <c r="E34">
        <v>7687500000</v>
      </c>
      <c r="F34">
        <v>-56.287754</v>
      </c>
      <c r="H34" s="27">
        <f t="shared" si="0"/>
        <v>9.875</v>
      </c>
      <c r="I34" s="27">
        <f t="shared" si="1"/>
        <v>-59.184989999999999</v>
      </c>
      <c r="J34" s="27">
        <f t="shared" si="2"/>
        <v>-41.022472</v>
      </c>
      <c r="L34" s="27">
        <f t="shared" si="3"/>
        <v>10.9375</v>
      </c>
      <c r="M34" s="27">
        <f t="shared" si="4"/>
        <v>-42.515667000000001</v>
      </c>
      <c r="N34" s="27">
        <f t="shared" si="5"/>
        <v>-55.520592000000001</v>
      </c>
      <c r="P34" s="47">
        <f t="shared" si="6"/>
        <v>11.645833333333</v>
      </c>
      <c r="Q34" s="27">
        <f t="shared" si="7"/>
        <v>-63.020736999999997</v>
      </c>
      <c r="R34" s="27">
        <f t="shared" si="8"/>
        <v>-49.576618000000003</v>
      </c>
      <c r="S34" s="38"/>
      <c r="T34" s="27">
        <f t="shared" si="9"/>
        <v>0</v>
      </c>
      <c r="U34" s="27">
        <f t="shared" si="10"/>
        <v>0</v>
      </c>
      <c r="V34" s="27">
        <f t="shared" si="11"/>
        <v>0</v>
      </c>
    </row>
    <row r="35" spans="2:22" x14ac:dyDescent="0.25">
      <c r="B35">
        <v>7875000000</v>
      </c>
      <c r="C35">
        <v>-48.282890000000002</v>
      </c>
      <c r="E35">
        <v>7875000000</v>
      </c>
      <c r="F35">
        <v>-57.960757999999998</v>
      </c>
      <c r="H35" s="27">
        <f t="shared" ref="H35:H51" si="12">B95/1000000000</f>
        <v>10</v>
      </c>
      <c r="I35" s="27">
        <f t="shared" ref="I35:I51" si="13">C95</f>
        <v>-57.913826</v>
      </c>
      <c r="J35" s="27">
        <f t="shared" ref="J35:J51" si="14">F95</f>
        <v>-40.587688</v>
      </c>
      <c r="L35" s="27">
        <f t="shared" ref="L35:L51" si="15">B149/1000000000</f>
        <v>11</v>
      </c>
      <c r="M35" s="27">
        <f t="shared" ref="M35:M51" si="16">C149</f>
        <v>-42.555892999999998</v>
      </c>
      <c r="N35" s="27">
        <f t="shared" ref="N35:N51" si="17">F149</f>
        <v>-55.603664000000002</v>
      </c>
      <c r="P35" s="47">
        <f t="shared" ref="P35:P51" si="18">B203/1000000000</f>
        <v>11.666666666667</v>
      </c>
      <c r="Q35" s="27">
        <f t="shared" ref="Q35:Q51" si="19">C203</f>
        <v>-63.215519</v>
      </c>
      <c r="R35" s="27">
        <f t="shared" ref="R35:R51" si="20">F203</f>
        <v>-49.799098999999998</v>
      </c>
      <c r="S35" s="38"/>
      <c r="T35" s="27">
        <f t="shared" ref="T35:T51" si="21">B257/1000000000</f>
        <v>0</v>
      </c>
      <c r="U35" s="27">
        <f t="shared" ref="U35:U51" si="22">C257</f>
        <v>0</v>
      </c>
      <c r="V35" s="27">
        <f t="shared" ref="V35:V51" si="23">F257</f>
        <v>0</v>
      </c>
    </row>
    <row r="36" spans="2:22" x14ac:dyDescent="0.25">
      <c r="B36">
        <v>8062500000</v>
      </c>
      <c r="C36">
        <v>-51.190086000000001</v>
      </c>
      <c r="E36">
        <v>8062500000</v>
      </c>
      <c r="F36">
        <v>-59.858832999999997</v>
      </c>
      <c r="H36" s="27">
        <f t="shared" si="12"/>
        <v>10.125</v>
      </c>
      <c r="I36" s="27">
        <f t="shared" si="13"/>
        <v>-57.191848999999998</v>
      </c>
      <c r="J36" s="27">
        <f t="shared" si="14"/>
        <v>-40.189079</v>
      </c>
      <c r="L36" s="27">
        <f t="shared" si="15"/>
        <v>11.0625</v>
      </c>
      <c r="M36" s="27">
        <f t="shared" si="16"/>
        <v>-42.001316000000003</v>
      </c>
      <c r="N36" s="27">
        <f t="shared" si="17"/>
        <v>-55.597244000000003</v>
      </c>
      <c r="P36" s="47">
        <f t="shared" si="18"/>
        <v>11.6875</v>
      </c>
      <c r="Q36" s="27">
        <f t="shared" si="19"/>
        <v>-63.542793000000003</v>
      </c>
      <c r="R36" s="27">
        <f t="shared" si="20"/>
        <v>-50.184646999999998</v>
      </c>
      <c r="S36" s="38"/>
      <c r="T36" s="27">
        <f t="shared" si="21"/>
        <v>0</v>
      </c>
      <c r="U36" s="27">
        <f t="shared" si="22"/>
        <v>0</v>
      </c>
      <c r="V36" s="27">
        <f t="shared" si="23"/>
        <v>0</v>
      </c>
    </row>
    <row r="37" spans="2:22" x14ac:dyDescent="0.25">
      <c r="B37">
        <v>8250000000</v>
      </c>
      <c r="C37">
        <v>-53.433010000000003</v>
      </c>
      <c r="E37">
        <v>8250000000</v>
      </c>
      <c r="F37">
        <v>-60.282955000000001</v>
      </c>
      <c r="H37" s="27">
        <f t="shared" si="12"/>
        <v>10.25</v>
      </c>
      <c r="I37" s="27">
        <f t="shared" si="13"/>
        <v>-56.302276999999997</v>
      </c>
      <c r="J37" s="27">
        <f t="shared" si="14"/>
        <v>-40.361308999999999</v>
      </c>
      <c r="L37" s="27">
        <f t="shared" si="15"/>
        <v>11.125</v>
      </c>
      <c r="M37" s="27">
        <f t="shared" si="16"/>
        <v>-41.583320999999998</v>
      </c>
      <c r="N37" s="27">
        <f t="shared" si="17"/>
        <v>-55.343913999999998</v>
      </c>
      <c r="P37" s="47">
        <f t="shared" si="18"/>
        <v>11.708333333333</v>
      </c>
      <c r="Q37" s="27">
        <f t="shared" si="19"/>
        <v>-63.497959000000002</v>
      </c>
      <c r="R37" s="27">
        <f t="shared" si="20"/>
        <v>-50.409649000000002</v>
      </c>
      <c r="S37" s="38"/>
      <c r="T37" s="27">
        <f t="shared" si="21"/>
        <v>0</v>
      </c>
      <c r="U37" s="27">
        <f t="shared" si="22"/>
        <v>0</v>
      </c>
      <c r="V37" s="27">
        <f t="shared" si="23"/>
        <v>0</v>
      </c>
    </row>
    <row r="38" spans="2:22" x14ac:dyDescent="0.25">
      <c r="B38">
        <v>8437500000</v>
      </c>
      <c r="C38">
        <v>-53.175063999999999</v>
      </c>
      <c r="E38">
        <v>8437500000</v>
      </c>
      <c r="F38">
        <v>-60.855308999999998</v>
      </c>
      <c r="H38" s="27">
        <f t="shared" si="12"/>
        <v>10.375</v>
      </c>
      <c r="I38" s="27">
        <f t="shared" si="13"/>
        <v>-55.476154000000001</v>
      </c>
      <c r="J38" s="27">
        <f t="shared" si="14"/>
        <v>-40.262065999999997</v>
      </c>
      <c r="L38" s="27">
        <f t="shared" si="15"/>
        <v>11.1875</v>
      </c>
      <c r="M38" s="27">
        <f t="shared" si="16"/>
        <v>-40.798580000000001</v>
      </c>
      <c r="N38" s="27">
        <f t="shared" si="17"/>
        <v>-55.336669999999998</v>
      </c>
      <c r="P38" s="47">
        <f t="shared" si="18"/>
        <v>11.729166666667</v>
      </c>
      <c r="Q38" s="27">
        <f t="shared" si="19"/>
        <v>-63.381481000000001</v>
      </c>
      <c r="R38" s="27">
        <f t="shared" si="20"/>
        <v>-50.486300999999997</v>
      </c>
      <c r="S38" s="38"/>
      <c r="T38" s="27">
        <f t="shared" si="21"/>
        <v>0</v>
      </c>
      <c r="U38" s="27">
        <f t="shared" si="22"/>
        <v>0</v>
      </c>
      <c r="V38" s="27">
        <f t="shared" si="23"/>
        <v>0</v>
      </c>
    </row>
    <row r="39" spans="2:22" x14ac:dyDescent="0.25">
      <c r="B39">
        <v>8625000000</v>
      </c>
      <c r="C39">
        <v>-50.766768999999996</v>
      </c>
      <c r="E39">
        <v>8625000000</v>
      </c>
      <c r="F39">
        <v>-62.065356999999999</v>
      </c>
      <c r="H39" s="27">
        <f t="shared" si="12"/>
        <v>10.5</v>
      </c>
      <c r="I39" s="27">
        <f t="shared" si="13"/>
        <v>-54.877502</v>
      </c>
      <c r="J39" s="27">
        <f t="shared" si="14"/>
        <v>-40.249577000000002</v>
      </c>
      <c r="L39" s="27">
        <f t="shared" si="15"/>
        <v>11.25</v>
      </c>
      <c r="M39" s="27">
        <f t="shared" si="16"/>
        <v>-40.529327000000002</v>
      </c>
      <c r="N39" s="27">
        <f t="shared" si="17"/>
        <v>-55.301270000000002</v>
      </c>
      <c r="P39" s="47">
        <f t="shared" si="18"/>
        <v>11.75</v>
      </c>
      <c r="Q39" s="27">
        <f t="shared" si="19"/>
        <v>-63.321460999999999</v>
      </c>
      <c r="R39" s="27">
        <f t="shared" si="20"/>
        <v>-50.499991999999999</v>
      </c>
      <c r="S39" s="38"/>
      <c r="T39" s="27">
        <f t="shared" si="21"/>
        <v>0</v>
      </c>
      <c r="U39" s="27">
        <f t="shared" si="22"/>
        <v>0</v>
      </c>
      <c r="V39" s="27">
        <f t="shared" si="23"/>
        <v>0</v>
      </c>
    </row>
    <row r="40" spans="2:22" x14ac:dyDescent="0.25">
      <c r="B40">
        <v>8812500000</v>
      </c>
      <c r="C40">
        <v>-47.595005</v>
      </c>
      <c r="E40">
        <v>8812500000</v>
      </c>
      <c r="F40">
        <v>-65.213370999999995</v>
      </c>
      <c r="H40" s="27">
        <f t="shared" si="12"/>
        <v>10.625</v>
      </c>
      <c r="I40" s="27">
        <f t="shared" si="13"/>
        <v>-54.026825000000002</v>
      </c>
      <c r="J40" s="27">
        <f t="shared" si="14"/>
        <v>-39.901451000000002</v>
      </c>
      <c r="L40" s="27">
        <f t="shared" si="15"/>
        <v>11.3125</v>
      </c>
      <c r="M40" s="27">
        <f t="shared" si="16"/>
        <v>-40.275475</v>
      </c>
      <c r="N40" s="27">
        <f t="shared" si="17"/>
        <v>-55.252842000000001</v>
      </c>
      <c r="P40" s="47">
        <f t="shared" si="18"/>
        <v>11.770833333333</v>
      </c>
      <c r="Q40" s="27">
        <f t="shared" si="19"/>
        <v>-63.071086999999999</v>
      </c>
      <c r="R40" s="27">
        <f t="shared" si="20"/>
        <v>-50.538077999999999</v>
      </c>
      <c r="S40" s="38"/>
      <c r="T40" s="27">
        <f t="shared" si="21"/>
        <v>0</v>
      </c>
      <c r="U40" s="27">
        <f t="shared" si="22"/>
        <v>0</v>
      </c>
      <c r="V40" s="27">
        <f t="shared" si="23"/>
        <v>0</v>
      </c>
    </row>
    <row r="41" spans="2:22" x14ac:dyDescent="0.25">
      <c r="B41">
        <v>9000000000</v>
      </c>
      <c r="C41">
        <v>-45.115875000000003</v>
      </c>
      <c r="E41">
        <v>9000000000</v>
      </c>
      <c r="F41">
        <v>-68.137718000000007</v>
      </c>
      <c r="H41" s="27">
        <f t="shared" si="12"/>
        <v>10.75</v>
      </c>
      <c r="I41" s="27">
        <f t="shared" si="13"/>
        <v>-53.170994</v>
      </c>
      <c r="J41" s="27">
        <f t="shared" si="14"/>
        <v>-39.700096000000002</v>
      </c>
      <c r="L41" s="27">
        <f t="shared" si="15"/>
        <v>11.375</v>
      </c>
      <c r="M41" s="27">
        <f t="shared" si="16"/>
        <v>-40.327682000000003</v>
      </c>
      <c r="N41" s="27">
        <f t="shared" si="17"/>
        <v>-55.221519000000001</v>
      </c>
      <c r="P41" s="47">
        <f t="shared" si="18"/>
        <v>11.791666666667</v>
      </c>
      <c r="Q41" s="27">
        <f t="shared" si="19"/>
        <v>-62.802470999999997</v>
      </c>
      <c r="R41" s="27">
        <f t="shared" si="20"/>
        <v>-50.409874000000002</v>
      </c>
      <c r="S41" s="38"/>
      <c r="T41" s="27">
        <f t="shared" si="21"/>
        <v>0</v>
      </c>
      <c r="U41" s="27">
        <f t="shared" si="22"/>
        <v>0</v>
      </c>
      <c r="V41" s="27">
        <f t="shared" si="23"/>
        <v>0</v>
      </c>
    </row>
    <row r="42" spans="2:22" x14ac:dyDescent="0.25">
      <c r="B42">
        <v>9187500000</v>
      </c>
      <c r="C42">
        <v>-43.479365999999999</v>
      </c>
      <c r="E42">
        <v>9187500000</v>
      </c>
      <c r="F42">
        <v>-67.838973999999993</v>
      </c>
      <c r="H42" s="27">
        <f t="shared" si="12"/>
        <v>10.875</v>
      </c>
      <c r="I42" s="27">
        <f t="shared" si="13"/>
        <v>-52.000304999999997</v>
      </c>
      <c r="J42" s="27">
        <f t="shared" si="14"/>
        <v>-39.414799000000002</v>
      </c>
      <c r="L42" s="27">
        <f t="shared" si="15"/>
        <v>11.4375</v>
      </c>
      <c r="M42" s="27">
        <f t="shared" si="16"/>
        <v>-39.454090000000001</v>
      </c>
      <c r="N42" s="27">
        <f t="shared" si="17"/>
        <v>-55.146805000000001</v>
      </c>
      <c r="P42" s="47">
        <f t="shared" si="18"/>
        <v>11.8125</v>
      </c>
      <c r="Q42" s="27">
        <f t="shared" si="19"/>
        <v>-62.724949000000002</v>
      </c>
      <c r="R42" s="27">
        <f t="shared" si="20"/>
        <v>-50.399445</v>
      </c>
      <c r="S42" s="38"/>
      <c r="T42" s="27">
        <f t="shared" si="21"/>
        <v>0</v>
      </c>
      <c r="U42" s="27">
        <f t="shared" si="22"/>
        <v>0</v>
      </c>
      <c r="V42" s="27">
        <f t="shared" si="23"/>
        <v>0</v>
      </c>
    </row>
    <row r="43" spans="2:22" x14ac:dyDescent="0.25">
      <c r="B43">
        <v>9375000000</v>
      </c>
      <c r="C43">
        <v>-41.784615000000002</v>
      </c>
      <c r="E43">
        <v>9375000000</v>
      </c>
      <c r="F43">
        <v>-69.026336999999998</v>
      </c>
      <c r="H43" s="27">
        <f t="shared" si="12"/>
        <v>11</v>
      </c>
      <c r="I43" s="27">
        <f t="shared" si="13"/>
        <v>-51.030289000000003</v>
      </c>
      <c r="J43" s="27">
        <f t="shared" si="14"/>
        <v>-39.253796000000001</v>
      </c>
      <c r="L43" s="27">
        <f t="shared" si="15"/>
        <v>11.5</v>
      </c>
      <c r="M43" s="27">
        <f t="shared" si="16"/>
        <v>-39.092590000000001</v>
      </c>
      <c r="N43" s="27">
        <f t="shared" si="17"/>
        <v>-55.291454000000002</v>
      </c>
      <c r="P43" s="47">
        <f t="shared" si="18"/>
        <v>11.833333333333</v>
      </c>
      <c r="Q43" s="27">
        <f t="shared" si="19"/>
        <v>-63.075367</v>
      </c>
      <c r="R43" s="27">
        <f t="shared" si="20"/>
        <v>-50.716869000000003</v>
      </c>
      <c r="S43" s="38"/>
      <c r="T43" s="27">
        <f t="shared" si="21"/>
        <v>0</v>
      </c>
      <c r="U43" s="27">
        <f t="shared" si="22"/>
        <v>0</v>
      </c>
      <c r="V43" s="27">
        <f t="shared" si="23"/>
        <v>0</v>
      </c>
    </row>
    <row r="44" spans="2:22" x14ac:dyDescent="0.25">
      <c r="B44">
        <v>9562500000</v>
      </c>
      <c r="C44">
        <v>-40.911372999999998</v>
      </c>
      <c r="E44">
        <v>9562500000</v>
      </c>
      <c r="F44">
        <v>-69.914885999999996</v>
      </c>
      <c r="H44" s="27">
        <f t="shared" si="12"/>
        <v>11.125</v>
      </c>
      <c r="I44" s="27">
        <f t="shared" si="13"/>
        <v>-50.269641999999997</v>
      </c>
      <c r="J44" s="27">
        <f t="shared" si="14"/>
        <v>-38.96978</v>
      </c>
      <c r="L44" s="27">
        <f t="shared" si="15"/>
        <v>11.5625</v>
      </c>
      <c r="M44" s="27">
        <f t="shared" si="16"/>
        <v>-38.358601</v>
      </c>
      <c r="N44" s="27">
        <f t="shared" si="17"/>
        <v>-55.073174000000002</v>
      </c>
      <c r="P44" s="47">
        <f t="shared" si="18"/>
        <v>11.854166666667</v>
      </c>
      <c r="Q44" s="27">
        <f t="shared" si="19"/>
        <v>-63.496589999999998</v>
      </c>
      <c r="R44" s="27">
        <f t="shared" si="20"/>
        <v>-51.151451000000002</v>
      </c>
      <c r="S44" s="38"/>
      <c r="T44" s="27">
        <f t="shared" si="21"/>
        <v>0</v>
      </c>
      <c r="U44" s="27">
        <f t="shared" si="22"/>
        <v>0</v>
      </c>
      <c r="V44" s="27">
        <f t="shared" si="23"/>
        <v>0</v>
      </c>
    </row>
    <row r="45" spans="2:22" x14ac:dyDescent="0.25">
      <c r="B45">
        <v>9750000000</v>
      </c>
      <c r="C45">
        <v>-39.944386000000002</v>
      </c>
      <c r="E45">
        <v>9750000000</v>
      </c>
      <c r="F45">
        <v>-68.818672000000007</v>
      </c>
      <c r="H45" s="27">
        <f t="shared" si="12"/>
        <v>11.25</v>
      </c>
      <c r="I45" s="27">
        <f t="shared" si="13"/>
        <v>-49.842888000000002</v>
      </c>
      <c r="J45" s="27">
        <f t="shared" si="14"/>
        <v>-38.561985</v>
      </c>
      <c r="L45" s="27">
        <f t="shared" si="15"/>
        <v>11.625</v>
      </c>
      <c r="M45" s="27">
        <f t="shared" si="16"/>
        <v>-38.424515</v>
      </c>
      <c r="N45" s="27">
        <f t="shared" si="17"/>
        <v>-54.998511999999998</v>
      </c>
      <c r="P45" s="47">
        <f t="shared" si="18"/>
        <v>11.875</v>
      </c>
      <c r="Q45" s="27">
        <f t="shared" si="19"/>
        <v>-63.954738999999996</v>
      </c>
      <c r="R45" s="27">
        <f t="shared" si="20"/>
        <v>-51.416030999999997</v>
      </c>
      <c r="S45" s="38"/>
      <c r="T45" s="27">
        <f t="shared" si="21"/>
        <v>0</v>
      </c>
      <c r="U45" s="27">
        <f t="shared" si="22"/>
        <v>0</v>
      </c>
      <c r="V45" s="27">
        <f t="shared" si="23"/>
        <v>0</v>
      </c>
    </row>
    <row r="46" spans="2:22" x14ac:dyDescent="0.25">
      <c r="B46">
        <v>9937500000</v>
      </c>
      <c r="C46">
        <v>-38.707541999999997</v>
      </c>
      <c r="E46">
        <v>9937500000</v>
      </c>
      <c r="F46">
        <v>-64.290954999999997</v>
      </c>
      <c r="H46" s="27">
        <f t="shared" si="12"/>
        <v>11.375</v>
      </c>
      <c r="I46" s="27">
        <f t="shared" si="13"/>
        <v>-49.463420999999997</v>
      </c>
      <c r="J46" s="27">
        <f t="shared" si="14"/>
        <v>-38.132174999999997</v>
      </c>
      <c r="L46" s="27">
        <f t="shared" si="15"/>
        <v>11.6875</v>
      </c>
      <c r="M46" s="27">
        <f t="shared" si="16"/>
        <v>-38.261513000000001</v>
      </c>
      <c r="N46" s="27">
        <f t="shared" si="17"/>
        <v>-55.023659000000002</v>
      </c>
      <c r="P46" s="47">
        <f t="shared" si="18"/>
        <v>11.895833333333</v>
      </c>
      <c r="Q46" s="27">
        <f t="shared" si="19"/>
        <v>-64.440948000000006</v>
      </c>
      <c r="R46" s="27">
        <f t="shared" si="20"/>
        <v>-51.397987000000001</v>
      </c>
      <c r="S46" s="38"/>
      <c r="T46" s="27">
        <f t="shared" si="21"/>
        <v>0</v>
      </c>
      <c r="U46" s="27">
        <f t="shared" si="22"/>
        <v>0</v>
      </c>
      <c r="V46" s="27">
        <f t="shared" si="23"/>
        <v>0</v>
      </c>
    </row>
    <row r="47" spans="2:22" x14ac:dyDescent="0.25">
      <c r="B47">
        <v>10125000000</v>
      </c>
      <c r="C47">
        <v>-37.525230000000001</v>
      </c>
      <c r="E47">
        <v>10125000000</v>
      </c>
      <c r="F47">
        <v>-58.572662000000001</v>
      </c>
      <c r="H47" s="27">
        <f t="shared" si="12"/>
        <v>11.5</v>
      </c>
      <c r="I47" s="27">
        <f t="shared" si="13"/>
        <v>-49.014065000000002</v>
      </c>
      <c r="J47" s="27">
        <f t="shared" si="14"/>
        <v>-37.756751999999999</v>
      </c>
      <c r="L47" s="27">
        <f t="shared" si="15"/>
        <v>11.75</v>
      </c>
      <c r="M47" s="27">
        <f t="shared" si="16"/>
        <v>-38.129947999999999</v>
      </c>
      <c r="N47" s="27">
        <f t="shared" si="17"/>
        <v>-55.232956000000001</v>
      </c>
      <c r="P47" s="47">
        <f t="shared" si="18"/>
        <v>11.916666666667</v>
      </c>
      <c r="Q47" s="27">
        <f t="shared" si="19"/>
        <v>-64.619110000000006</v>
      </c>
      <c r="R47" s="27">
        <f t="shared" si="20"/>
        <v>-51.30621</v>
      </c>
      <c r="S47" s="38"/>
      <c r="T47" s="27">
        <f t="shared" si="21"/>
        <v>0</v>
      </c>
      <c r="U47" s="27">
        <f t="shared" si="22"/>
        <v>0</v>
      </c>
      <c r="V47" s="27">
        <f t="shared" si="23"/>
        <v>0</v>
      </c>
    </row>
    <row r="48" spans="2:22" x14ac:dyDescent="0.25">
      <c r="B48">
        <v>10312500000</v>
      </c>
      <c r="C48">
        <v>-36.414073999999999</v>
      </c>
      <c r="E48">
        <v>10312500000</v>
      </c>
      <c r="F48">
        <v>-56.857258000000002</v>
      </c>
      <c r="H48" s="27">
        <f t="shared" si="12"/>
        <v>11.625</v>
      </c>
      <c r="I48" s="27">
        <f t="shared" si="13"/>
        <v>-48.248817000000003</v>
      </c>
      <c r="J48" s="27">
        <f t="shared" si="14"/>
        <v>-37.627842000000001</v>
      </c>
      <c r="L48" s="27">
        <f t="shared" si="15"/>
        <v>11.8125</v>
      </c>
      <c r="M48" s="27">
        <f t="shared" si="16"/>
        <v>-37.838130999999997</v>
      </c>
      <c r="N48" s="27">
        <f t="shared" si="17"/>
        <v>-55.245930000000001</v>
      </c>
      <c r="P48" s="47">
        <f t="shared" si="18"/>
        <v>11.9375</v>
      </c>
      <c r="Q48" s="27">
        <f t="shared" si="19"/>
        <v>-64.563370000000006</v>
      </c>
      <c r="R48" s="27">
        <f t="shared" si="20"/>
        <v>-51.139217000000002</v>
      </c>
      <c r="S48" s="38"/>
      <c r="T48" s="27">
        <f t="shared" si="21"/>
        <v>0</v>
      </c>
      <c r="U48" s="27">
        <f t="shared" si="22"/>
        <v>0</v>
      </c>
      <c r="V48" s="27">
        <f t="shared" si="23"/>
        <v>0</v>
      </c>
    </row>
    <row r="49" spans="2:22" x14ac:dyDescent="0.25">
      <c r="B49">
        <v>10500000000</v>
      </c>
      <c r="C49">
        <v>-35.514296999999999</v>
      </c>
      <c r="E49">
        <v>10500000000</v>
      </c>
      <c r="F49">
        <v>-55.201694000000003</v>
      </c>
      <c r="H49" s="27">
        <f t="shared" si="12"/>
        <v>11.75</v>
      </c>
      <c r="I49" s="27">
        <f t="shared" si="13"/>
        <v>-47.669772999999999</v>
      </c>
      <c r="J49" s="27">
        <f t="shared" si="14"/>
        <v>-37.596333000000001</v>
      </c>
      <c r="L49" s="27">
        <f t="shared" si="15"/>
        <v>11.875</v>
      </c>
      <c r="M49" s="27">
        <f t="shared" si="16"/>
        <v>-37.128044000000003</v>
      </c>
      <c r="N49" s="27">
        <f t="shared" si="17"/>
        <v>-55.088543000000001</v>
      </c>
      <c r="P49" s="47">
        <f t="shared" si="18"/>
        <v>11.958333333333</v>
      </c>
      <c r="Q49" s="27">
        <f t="shared" si="19"/>
        <v>-64.332656999999998</v>
      </c>
      <c r="R49" s="27">
        <f t="shared" si="20"/>
        <v>-50.903061000000001</v>
      </c>
      <c r="S49" s="38"/>
      <c r="T49" s="27">
        <f t="shared" si="21"/>
        <v>0</v>
      </c>
      <c r="U49" s="27">
        <f t="shared" si="22"/>
        <v>0</v>
      </c>
      <c r="V49" s="27">
        <f t="shared" si="23"/>
        <v>0</v>
      </c>
    </row>
    <row r="50" spans="2:22" x14ac:dyDescent="0.25">
      <c r="B50">
        <v>10687500000</v>
      </c>
      <c r="C50">
        <v>-34.541995999999997</v>
      </c>
      <c r="E50">
        <v>10687500000</v>
      </c>
      <c r="F50">
        <v>-53.076934999999999</v>
      </c>
      <c r="H50" s="27">
        <f t="shared" si="12"/>
        <v>11.875</v>
      </c>
      <c r="I50" s="27">
        <f t="shared" si="13"/>
        <v>-47.408321000000001</v>
      </c>
      <c r="J50" s="27">
        <f t="shared" si="14"/>
        <v>-37.518650000000001</v>
      </c>
      <c r="L50" s="27">
        <f t="shared" si="15"/>
        <v>11.9375</v>
      </c>
      <c r="M50" s="27">
        <f t="shared" si="16"/>
        <v>-36.761406000000001</v>
      </c>
      <c r="N50" s="27">
        <f t="shared" si="17"/>
        <v>-54.933487</v>
      </c>
      <c r="P50" s="47">
        <f t="shared" si="18"/>
        <v>11.979166666667</v>
      </c>
      <c r="Q50" s="27">
        <f t="shared" si="19"/>
        <v>-64.386436000000003</v>
      </c>
      <c r="R50" s="27">
        <f t="shared" si="20"/>
        <v>-50.826301999999998</v>
      </c>
      <c r="S50" s="38"/>
      <c r="T50" s="27">
        <f t="shared" si="21"/>
        <v>0</v>
      </c>
      <c r="U50" s="27">
        <f t="shared" si="22"/>
        <v>0</v>
      </c>
      <c r="V50" s="27">
        <f t="shared" si="23"/>
        <v>0</v>
      </c>
    </row>
    <row r="51" spans="2:22" x14ac:dyDescent="0.25">
      <c r="B51">
        <v>10875000000</v>
      </c>
      <c r="C51">
        <v>-33.334724000000001</v>
      </c>
      <c r="E51">
        <v>10875000000</v>
      </c>
      <c r="F51">
        <v>-51.110275000000001</v>
      </c>
      <c r="H51" s="27">
        <f t="shared" si="12"/>
        <v>12</v>
      </c>
      <c r="I51" s="27">
        <f t="shared" si="13"/>
        <v>-47.266514000000001</v>
      </c>
      <c r="J51" s="27">
        <f t="shared" si="14"/>
        <v>-37.341006999999998</v>
      </c>
      <c r="L51" s="27">
        <f t="shared" si="15"/>
        <v>12</v>
      </c>
      <c r="M51" s="27">
        <f t="shared" si="16"/>
        <v>-36.471164999999999</v>
      </c>
      <c r="N51" s="27">
        <f t="shared" si="17"/>
        <v>-54.915619</v>
      </c>
      <c r="P51" s="47">
        <f t="shared" si="18"/>
        <v>12</v>
      </c>
      <c r="Q51" s="27">
        <f t="shared" si="19"/>
        <v>-64.479125999999994</v>
      </c>
      <c r="R51" s="27">
        <f t="shared" si="20"/>
        <v>-50.867187999999999</v>
      </c>
      <c r="S51" s="38"/>
      <c r="T51" s="27">
        <f t="shared" si="21"/>
        <v>0</v>
      </c>
      <c r="U51" s="27">
        <f t="shared" si="22"/>
        <v>0</v>
      </c>
      <c r="V51" s="27">
        <f t="shared" si="23"/>
        <v>0</v>
      </c>
    </row>
    <row r="52" spans="2:22" x14ac:dyDescent="0.25">
      <c r="B52">
        <v>11062500000</v>
      </c>
      <c r="C52">
        <v>-32.050159000000001</v>
      </c>
      <c r="E52">
        <v>11062500000</v>
      </c>
      <c r="F52">
        <v>-51.436695</v>
      </c>
    </row>
    <row r="53" spans="2:22" x14ac:dyDescent="0.25">
      <c r="B53">
        <v>11250000000</v>
      </c>
      <c r="C53">
        <v>-30.696283000000001</v>
      </c>
      <c r="E53">
        <v>11250000000</v>
      </c>
      <c r="F53">
        <v>-54.009518</v>
      </c>
    </row>
    <row r="54" spans="2:22" x14ac:dyDescent="0.25">
      <c r="B54">
        <v>11437500000</v>
      </c>
      <c r="C54">
        <v>-29.007013000000001</v>
      </c>
      <c r="E54">
        <v>11437500000</v>
      </c>
      <c r="F54">
        <v>-57.253872000000001</v>
      </c>
    </row>
    <row r="55" spans="2:22" x14ac:dyDescent="0.25">
      <c r="B55">
        <v>11625000000</v>
      </c>
      <c r="C55">
        <v>-27.709581</v>
      </c>
      <c r="E55">
        <v>11625000000</v>
      </c>
      <c r="F55">
        <v>-58.239089999999997</v>
      </c>
    </row>
    <row r="56" spans="2:22" x14ac:dyDescent="0.25">
      <c r="B56">
        <v>11812500000</v>
      </c>
      <c r="C56">
        <v>-26.450448999999999</v>
      </c>
      <c r="E56">
        <v>11812500000</v>
      </c>
      <c r="F56">
        <v>-57.194546000000003</v>
      </c>
    </row>
    <row r="57" spans="2:22" x14ac:dyDescent="0.25">
      <c r="B57">
        <v>12000000000</v>
      </c>
      <c r="C57">
        <v>-25.84375</v>
      </c>
      <c r="E57">
        <v>12000000000</v>
      </c>
      <c r="F57">
        <v>-55.361378000000002</v>
      </c>
    </row>
    <row r="58" spans="2:22" x14ac:dyDescent="0.25">
      <c r="B58" t="s">
        <v>21</v>
      </c>
      <c r="E58" t="s">
        <v>21</v>
      </c>
    </row>
    <row r="61" spans="2:22" x14ac:dyDescent="0.25">
      <c r="B61" t="s">
        <v>22</v>
      </c>
      <c r="E61" t="s">
        <v>22</v>
      </c>
    </row>
    <row r="62" spans="2:22" x14ac:dyDescent="0.25">
      <c r="B62" t="s">
        <v>19</v>
      </c>
      <c r="C62" t="s">
        <v>270</v>
      </c>
      <c r="E62" t="s">
        <v>19</v>
      </c>
      <c r="F62" t="s">
        <v>270</v>
      </c>
    </row>
    <row r="63" spans="2:22" x14ac:dyDescent="0.25">
      <c r="B63">
        <v>6000000000</v>
      </c>
      <c r="C63">
        <v>-84.211883999999998</v>
      </c>
      <c r="E63">
        <v>6000000000</v>
      </c>
      <c r="F63">
        <v>-43.182743000000002</v>
      </c>
    </row>
    <row r="64" spans="2:22" x14ac:dyDescent="0.25">
      <c r="B64">
        <v>6125000000</v>
      </c>
      <c r="C64">
        <v>-85.018828999999997</v>
      </c>
      <c r="E64">
        <v>6125000000</v>
      </c>
      <c r="F64">
        <v>-43.025615999999999</v>
      </c>
    </row>
    <row r="65" spans="2:6" x14ac:dyDescent="0.25">
      <c r="B65">
        <v>6250000000</v>
      </c>
      <c r="C65">
        <v>-85.569130000000001</v>
      </c>
      <c r="E65">
        <v>6250000000</v>
      </c>
      <c r="F65">
        <v>-42.789321999999999</v>
      </c>
    </row>
    <row r="66" spans="2:6" x14ac:dyDescent="0.25">
      <c r="B66">
        <v>6375000000</v>
      </c>
      <c r="C66">
        <v>-79.373688000000001</v>
      </c>
      <c r="E66">
        <v>6375000000</v>
      </c>
      <c r="F66">
        <v>-42.62529</v>
      </c>
    </row>
    <row r="67" spans="2:6" x14ac:dyDescent="0.25">
      <c r="B67">
        <v>6500000000</v>
      </c>
      <c r="C67">
        <v>-74.193329000000006</v>
      </c>
      <c r="E67">
        <v>6500000000</v>
      </c>
      <c r="F67">
        <v>-42.430771</v>
      </c>
    </row>
    <row r="68" spans="2:6" x14ac:dyDescent="0.25">
      <c r="B68">
        <v>6625000000</v>
      </c>
      <c r="C68">
        <v>-69.883499</v>
      </c>
      <c r="E68">
        <v>6625000000</v>
      </c>
      <c r="F68">
        <v>-42.387970000000003</v>
      </c>
    </row>
    <row r="69" spans="2:6" x14ac:dyDescent="0.25">
      <c r="B69">
        <v>6750000000</v>
      </c>
      <c r="C69">
        <v>-70.122894000000002</v>
      </c>
      <c r="E69">
        <v>6750000000</v>
      </c>
      <c r="F69">
        <v>-42.407372000000002</v>
      </c>
    </row>
    <row r="70" spans="2:6" x14ac:dyDescent="0.25">
      <c r="B70">
        <v>6875000000</v>
      </c>
      <c r="C70">
        <v>-70.385872000000006</v>
      </c>
      <c r="E70">
        <v>6875000000</v>
      </c>
      <c r="F70">
        <v>-42.594504999999998</v>
      </c>
    </row>
    <row r="71" spans="2:6" x14ac:dyDescent="0.25">
      <c r="B71">
        <v>7000000000</v>
      </c>
      <c r="C71">
        <v>-69.737426999999997</v>
      </c>
      <c r="E71">
        <v>7000000000</v>
      </c>
      <c r="F71">
        <v>-42.636584999999997</v>
      </c>
    </row>
    <row r="72" spans="2:6" x14ac:dyDescent="0.25">
      <c r="B72">
        <v>7125000000</v>
      </c>
      <c r="C72">
        <v>-69.450858999999994</v>
      </c>
      <c r="E72">
        <v>7125000000</v>
      </c>
      <c r="F72">
        <v>-42.571494999999999</v>
      </c>
    </row>
    <row r="73" spans="2:6" x14ac:dyDescent="0.25">
      <c r="B73">
        <v>7250000000</v>
      </c>
      <c r="C73">
        <v>-69.519431999999995</v>
      </c>
      <c r="E73">
        <v>7250000000</v>
      </c>
      <c r="F73">
        <v>-42.634456999999998</v>
      </c>
    </row>
    <row r="74" spans="2:6" x14ac:dyDescent="0.25">
      <c r="B74">
        <v>7375000000</v>
      </c>
      <c r="C74">
        <v>-69.762077000000005</v>
      </c>
      <c r="E74">
        <v>7375000000</v>
      </c>
      <c r="F74">
        <v>-42.670802999999999</v>
      </c>
    </row>
    <row r="75" spans="2:6" x14ac:dyDescent="0.25">
      <c r="B75">
        <v>7500000000</v>
      </c>
      <c r="C75">
        <v>-69.469184999999996</v>
      </c>
      <c r="E75">
        <v>7500000000</v>
      </c>
      <c r="F75">
        <v>-42.743504000000001</v>
      </c>
    </row>
    <row r="76" spans="2:6" x14ac:dyDescent="0.25">
      <c r="B76">
        <v>7625000000</v>
      </c>
      <c r="C76">
        <v>-69.272239999999996</v>
      </c>
      <c r="E76">
        <v>7625000000</v>
      </c>
      <c r="F76">
        <v>-42.496268999999998</v>
      </c>
    </row>
    <row r="77" spans="2:6" x14ac:dyDescent="0.25">
      <c r="B77">
        <v>7750000000</v>
      </c>
      <c r="C77">
        <v>-69.037231000000006</v>
      </c>
      <c r="E77">
        <v>7750000000</v>
      </c>
      <c r="F77">
        <v>-42.385399</v>
      </c>
    </row>
    <row r="78" spans="2:6" x14ac:dyDescent="0.25">
      <c r="B78">
        <v>7875000000</v>
      </c>
      <c r="C78">
        <v>-68.505554000000004</v>
      </c>
      <c r="E78">
        <v>7875000000</v>
      </c>
      <c r="F78">
        <v>-42.012267999999999</v>
      </c>
    </row>
    <row r="79" spans="2:6" x14ac:dyDescent="0.25">
      <c r="B79">
        <v>8000000000</v>
      </c>
      <c r="C79">
        <v>-68.142364999999998</v>
      </c>
      <c r="E79">
        <v>8000000000</v>
      </c>
      <c r="F79">
        <v>-41.888733000000002</v>
      </c>
    </row>
    <row r="80" spans="2:6" x14ac:dyDescent="0.25">
      <c r="B80">
        <v>8125000000</v>
      </c>
      <c r="C80">
        <v>-68.445464999999999</v>
      </c>
      <c r="E80">
        <v>8125000000</v>
      </c>
      <c r="F80">
        <v>-41.919314999999997</v>
      </c>
    </row>
    <row r="81" spans="2:6" x14ac:dyDescent="0.25">
      <c r="B81">
        <v>8250000000</v>
      </c>
      <c r="C81">
        <v>-68.411026000000007</v>
      </c>
      <c r="E81">
        <v>8250000000</v>
      </c>
      <c r="F81">
        <v>-41.647221000000002</v>
      </c>
    </row>
    <row r="82" spans="2:6" x14ac:dyDescent="0.25">
      <c r="B82">
        <v>8375000000</v>
      </c>
      <c r="C82">
        <v>-68.230819999999994</v>
      </c>
      <c r="E82">
        <v>8375000000</v>
      </c>
      <c r="F82">
        <v>-41.497172999999997</v>
      </c>
    </row>
    <row r="83" spans="2:6" x14ac:dyDescent="0.25">
      <c r="B83">
        <v>8500000000</v>
      </c>
      <c r="C83">
        <v>-66.984961999999996</v>
      </c>
      <c r="E83">
        <v>8500000000</v>
      </c>
      <c r="F83">
        <v>-40.850929000000001</v>
      </c>
    </row>
    <row r="84" spans="2:6" x14ac:dyDescent="0.25">
      <c r="B84">
        <v>8625000000</v>
      </c>
      <c r="C84">
        <v>-66.247055000000003</v>
      </c>
      <c r="E84">
        <v>8625000000</v>
      </c>
      <c r="F84">
        <v>-40.856242999999999</v>
      </c>
    </row>
    <row r="85" spans="2:6" x14ac:dyDescent="0.25">
      <c r="B85">
        <v>8750000000</v>
      </c>
      <c r="C85">
        <v>-65.396850999999998</v>
      </c>
      <c r="E85">
        <v>8750000000</v>
      </c>
      <c r="F85">
        <v>-40.722667999999999</v>
      </c>
    </row>
    <row r="86" spans="2:6" x14ac:dyDescent="0.25">
      <c r="B86">
        <v>8875000000</v>
      </c>
      <c r="C86">
        <v>-65.331901999999999</v>
      </c>
      <c r="E86">
        <v>8875000000</v>
      </c>
      <c r="F86">
        <v>-41.128456</v>
      </c>
    </row>
    <row r="87" spans="2:6" x14ac:dyDescent="0.25">
      <c r="B87">
        <v>9000000000</v>
      </c>
      <c r="C87">
        <v>-65.368538000000001</v>
      </c>
      <c r="E87">
        <v>9000000000</v>
      </c>
      <c r="F87">
        <v>-41.439190000000004</v>
      </c>
    </row>
    <row r="88" spans="2:6" x14ac:dyDescent="0.25">
      <c r="B88">
        <v>9125000000</v>
      </c>
      <c r="C88">
        <v>-65.080207999999999</v>
      </c>
      <c r="E88">
        <v>9125000000</v>
      </c>
      <c r="F88">
        <v>-41.480803999999999</v>
      </c>
    </row>
    <row r="89" spans="2:6" x14ac:dyDescent="0.25">
      <c r="B89">
        <v>9250000000</v>
      </c>
      <c r="C89">
        <v>-64.524803000000006</v>
      </c>
      <c r="E89">
        <v>9250000000</v>
      </c>
      <c r="F89">
        <v>-41.538063000000001</v>
      </c>
    </row>
    <row r="90" spans="2:6" x14ac:dyDescent="0.25">
      <c r="B90">
        <v>9375000000</v>
      </c>
      <c r="C90">
        <v>-63.582329000000001</v>
      </c>
      <c r="E90">
        <v>9375000000</v>
      </c>
      <c r="F90">
        <v>-41.506484999999998</v>
      </c>
    </row>
    <row r="91" spans="2:6" x14ac:dyDescent="0.25">
      <c r="B91">
        <v>9500000000</v>
      </c>
      <c r="C91">
        <v>-62.798817</v>
      </c>
      <c r="E91">
        <v>9500000000</v>
      </c>
      <c r="F91">
        <v>-41.668796999999998</v>
      </c>
    </row>
    <row r="92" spans="2:6" x14ac:dyDescent="0.25">
      <c r="B92">
        <v>9625000000</v>
      </c>
      <c r="C92">
        <v>-61.640079</v>
      </c>
      <c r="E92">
        <v>9625000000</v>
      </c>
      <c r="F92">
        <v>-41.598968999999997</v>
      </c>
    </row>
    <row r="93" spans="2:6" x14ac:dyDescent="0.25">
      <c r="B93">
        <v>9750000000</v>
      </c>
      <c r="C93">
        <v>-60.397579</v>
      </c>
      <c r="E93">
        <v>9750000000</v>
      </c>
      <c r="F93">
        <v>-41.532806000000001</v>
      </c>
    </row>
    <row r="94" spans="2:6" x14ac:dyDescent="0.25">
      <c r="B94">
        <v>9875000000</v>
      </c>
      <c r="C94">
        <v>-59.184989999999999</v>
      </c>
      <c r="E94">
        <v>9875000000</v>
      </c>
      <c r="F94">
        <v>-41.022472</v>
      </c>
    </row>
    <row r="95" spans="2:6" x14ac:dyDescent="0.25">
      <c r="B95">
        <v>10000000000</v>
      </c>
      <c r="C95">
        <v>-57.913826</v>
      </c>
      <c r="E95">
        <v>10000000000</v>
      </c>
      <c r="F95">
        <v>-40.587688</v>
      </c>
    </row>
    <row r="96" spans="2:6" x14ac:dyDescent="0.25">
      <c r="B96">
        <v>10125000000</v>
      </c>
      <c r="C96">
        <v>-57.191848999999998</v>
      </c>
      <c r="E96">
        <v>10125000000</v>
      </c>
      <c r="F96">
        <v>-40.189079</v>
      </c>
    </row>
    <row r="97" spans="2:6" x14ac:dyDescent="0.25">
      <c r="B97">
        <v>10250000000</v>
      </c>
      <c r="C97">
        <v>-56.302276999999997</v>
      </c>
      <c r="E97">
        <v>10250000000</v>
      </c>
      <c r="F97">
        <v>-40.361308999999999</v>
      </c>
    </row>
    <row r="98" spans="2:6" x14ac:dyDescent="0.25">
      <c r="B98">
        <v>10375000000</v>
      </c>
      <c r="C98">
        <v>-55.476154000000001</v>
      </c>
      <c r="E98">
        <v>10375000000</v>
      </c>
      <c r="F98">
        <v>-40.262065999999997</v>
      </c>
    </row>
    <row r="99" spans="2:6" x14ac:dyDescent="0.25">
      <c r="B99">
        <v>10500000000</v>
      </c>
      <c r="C99">
        <v>-54.877502</v>
      </c>
      <c r="E99">
        <v>10500000000</v>
      </c>
      <c r="F99">
        <v>-40.249577000000002</v>
      </c>
    </row>
    <row r="100" spans="2:6" x14ac:dyDescent="0.25">
      <c r="B100">
        <v>10625000000</v>
      </c>
      <c r="C100">
        <v>-54.026825000000002</v>
      </c>
      <c r="E100">
        <v>10625000000</v>
      </c>
      <c r="F100">
        <v>-39.901451000000002</v>
      </c>
    </row>
    <row r="101" spans="2:6" x14ac:dyDescent="0.25">
      <c r="B101">
        <v>10750000000</v>
      </c>
      <c r="C101">
        <v>-53.170994</v>
      </c>
      <c r="E101">
        <v>10750000000</v>
      </c>
      <c r="F101">
        <v>-39.700096000000002</v>
      </c>
    </row>
    <row r="102" spans="2:6" x14ac:dyDescent="0.25">
      <c r="B102">
        <v>10875000000</v>
      </c>
      <c r="C102">
        <v>-52.000304999999997</v>
      </c>
      <c r="E102">
        <v>10875000000</v>
      </c>
      <c r="F102">
        <v>-39.414799000000002</v>
      </c>
    </row>
    <row r="103" spans="2:6" x14ac:dyDescent="0.25">
      <c r="B103">
        <v>11000000000</v>
      </c>
      <c r="C103">
        <v>-51.030289000000003</v>
      </c>
      <c r="E103">
        <v>11000000000</v>
      </c>
      <c r="F103">
        <v>-39.253796000000001</v>
      </c>
    </row>
    <row r="104" spans="2:6" x14ac:dyDescent="0.25">
      <c r="B104">
        <v>11125000000</v>
      </c>
      <c r="C104">
        <v>-50.269641999999997</v>
      </c>
      <c r="E104">
        <v>11125000000</v>
      </c>
      <c r="F104">
        <v>-38.96978</v>
      </c>
    </row>
    <row r="105" spans="2:6" x14ac:dyDescent="0.25">
      <c r="B105">
        <v>11250000000</v>
      </c>
      <c r="C105">
        <v>-49.842888000000002</v>
      </c>
      <c r="E105">
        <v>11250000000</v>
      </c>
      <c r="F105">
        <v>-38.561985</v>
      </c>
    </row>
    <row r="106" spans="2:6" x14ac:dyDescent="0.25">
      <c r="B106">
        <v>11375000000</v>
      </c>
      <c r="C106">
        <v>-49.463420999999997</v>
      </c>
      <c r="E106">
        <v>11375000000</v>
      </c>
      <c r="F106">
        <v>-38.132174999999997</v>
      </c>
    </row>
    <row r="107" spans="2:6" x14ac:dyDescent="0.25">
      <c r="B107">
        <v>11500000000</v>
      </c>
      <c r="C107">
        <v>-49.014065000000002</v>
      </c>
      <c r="E107">
        <v>11500000000</v>
      </c>
      <c r="F107">
        <v>-37.756751999999999</v>
      </c>
    </row>
    <row r="108" spans="2:6" x14ac:dyDescent="0.25">
      <c r="B108">
        <v>11625000000</v>
      </c>
      <c r="C108">
        <v>-48.248817000000003</v>
      </c>
      <c r="E108">
        <v>11625000000</v>
      </c>
      <c r="F108">
        <v>-37.627842000000001</v>
      </c>
    </row>
    <row r="109" spans="2:6" x14ac:dyDescent="0.25">
      <c r="B109">
        <v>11750000000</v>
      </c>
      <c r="C109">
        <v>-47.669772999999999</v>
      </c>
      <c r="E109">
        <v>11750000000</v>
      </c>
      <c r="F109">
        <v>-37.596333000000001</v>
      </c>
    </row>
    <row r="110" spans="2:6" x14ac:dyDescent="0.25">
      <c r="B110">
        <v>11875000000</v>
      </c>
      <c r="C110">
        <v>-47.408321000000001</v>
      </c>
      <c r="E110">
        <v>11875000000</v>
      </c>
      <c r="F110">
        <v>-37.518650000000001</v>
      </c>
    </row>
    <row r="111" spans="2:6" x14ac:dyDescent="0.25">
      <c r="B111">
        <v>12000000000</v>
      </c>
      <c r="C111">
        <v>-47.266514000000001</v>
      </c>
      <c r="E111">
        <v>12000000000</v>
      </c>
      <c r="F111">
        <v>-37.341006999999998</v>
      </c>
    </row>
    <row r="112" spans="2:6" x14ac:dyDescent="0.25">
      <c r="B112" t="s">
        <v>21</v>
      </c>
      <c r="E112" t="s">
        <v>21</v>
      </c>
    </row>
    <row r="115" spans="2:6" x14ac:dyDescent="0.25">
      <c r="B115" t="s">
        <v>23</v>
      </c>
      <c r="E115" t="s">
        <v>23</v>
      </c>
    </row>
    <row r="116" spans="2:6" x14ac:dyDescent="0.25">
      <c r="B116" t="s">
        <v>19</v>
      </c>
      <c r="C116" t="s">
        <v>271</v>
      </c>
      <c r="E116" t="s">
        <v>19</v>
      </c>
      <c r="F116" t="s">
        <v>271</v>
      </c>
    </row>
    <row r="117" spans="2:6" x14ac:dyDescent="0.25">
      <c r="B117">
        <v>9000000000</v>
      </c>
      <c r="C117">
        <v>-59.188048999999999</v>
      </c>
      <c r="E117">
        <v>9000000000</v>
      </c>
      <c r="F117">
        <v>-62.553145999999998</v>
      </c>
    </row>
    <row r="118" spans="2:6" x14ac:dyDescent="0.25">
      <c r="B118">
        <v>9062500000</v>
      </c>
      <c r="C118">
        <v>-58.653174999999997</v>
      </c>
      <c r="E118">
        <v>9062500000</v>
      </c>
      <c r="F118">
        <v>-62.517094</v>
      </c>
    </row>
    <row r="119" spans="2:6" x14ac:dyDescent="0.25">
      <c r="B119">
        <v>9125000000</v>
      </c>
      <c r="C119">
        <v>-57.483223000000002</v>
      </c>
      <c r="E119">
        <v>9125000000</v>
      </c>
      <c r="F119">
        <v>-62.473854000000003</v>
      </c>
    </row>
    <row r="120" spans="2:6" x14ac:dyDescent="0.25">
      <c r="B120">
        <v>9187500000</v>
      </c>
      <c r="C120">
        <v>-56.897033999999998</v>
      </c>
      <c r="E120">
        <v>9187500000</v>
      </c>
      <c r="F120">
        <v>-62.683205000000001</v>
      </c>
    </row>
    <row r="121" spans="2:6" x14ac:dyDescent="0.25">
      <c r="B121">
        <v>9250000000</v>
      </c>
      <c r="C121">
        <v>-55.587108999999998</v>
      </c>
      <c r="E121">
        <v>9250000000</v>
      </c>
      <c r="F121">
        <v>-62.422707000000003</v>
      </c>
    </row>
    <row r="122" spans="2:6" x14ac:dyDescent="0.25">
      <c r="B122">
        <v>9312500000</v>
      </c>
      <c r="C122">
        <v>-55.297829</v>
      </c>
      <c r="E122">
        <v>9312500000</v>
      </c>
      <c r="F122">
        <v>-62.237819999999999</v>
      </c>
    </row>
    <row r="123" spans="2:6" x14ac:dyDescent="0.25">
      <c r="B123">
        <v>9375000000</v>
      </c>
      <c r="C123">
        <v>-54.190719999999999</v>
      </c>
      <c r="E123">
        <v>9375000000</v>
      </c>
      <c r="F123">
        <v>-62.173676</v>
      </c>
    </row>
    <row r="124" spans="2:6" x14ac:dyDescent="0.25">
      <c r="B124">
        <v>9437500000</v>
      </c>
      <c r="C124">
        <v>-54.116905000000003</v>
      </c>
      <c r="E124">
        <v>9437500000</v>
      </c>
      <c r="F124">
        <v>-62.135505999999999</v>
      </c>
    </row>
    <row r="125" spans="2:6" x14ac:dyDescent="0.25">
      <c r="B125">
        <v>9500000000</v>
      </c>
      <c r="C125">
        <v>-53.208419999999997</v>
      </c>
      <c r="E125">
        <v>9500000000</v>
      </c>
      <c r="F125">
        <v>-61.799914999999999</v>
      </c>
    </row>
    <row r="126" spans="2:6" x14ac:dyDescent="0.25">
      <c r="B126">
        <v>9562500000</v>
      </c>
      <c r="C126">
        <v>-53.159286000000002</v>
      </c>
      <c r="E126">
        <v>9562500000</v>
      </c>
      <c r="F126">
        <v>-60.246262000000002</v>
      </c>
    </row>
    <row r="127" spans="2:6" x14ac:dyDescent="0.25">
      <c r="B127">
        <v>9625000000</v>
      </c>
      <c r="C127">
        <v>-53.057346000000003</v>
      </c>
      <c r="E127">
        <v>9625000000</v>
      </c>
      <c r="F127">
        <v>-58.83717</v>
      </c>
    </row>
    <row r="128" spans="2:6" x14ac:dyDescent="0.25">
      <c r="B128">
        <v>9687500000</v>
      </c>
      <c r="C128">
        <v>-53.012093</v>
      </c>
      <c r="E128">
        <v>9687500000</v>
      </c>
      <c r="F128">
        <v>-57.812407999999998</v>
      </c>
    </row>
    <row r="129" spans="2:6" x14ac:dyDescent="0.25">
      <c r="B129">
        <v>9750000000</v>
      </c>
      <c r="C129">
        <v>-52.744663000000003</v>
      </c>
      <c r="E129">
        <v>9750000000</v>
      </c>
      <c r="F129">
        <v>-57.836868000000003</v>
      </c>
    </row>
    <row r="130" spans="2:6" x14ac:dyDescent="0.25">
      <c r="B130">
        <v>9812500000</v>
      </c>
      <c r="C130">
        <v>-51.77</v>
      </c>
      <c r="E130">
        <v>9812500000</v>
      </c>
      <c r="F130">
        <v>-57.679340000000003</v>
      </c>
    </row>
    <row r="131" spans="2:6" x14ac:dyDescent="0.25">
      <c r="B131">
        <v>9875000000</v>
      </c>
      <c r="C131">
        <v>-51.171081999999998</v>
      </c>
      <c r="E131">
        <v>9875000000</v>
      </c>
      <c r="F131">
        <v>-57.182335000000002</v>
      </c>
    </row>
    <row r="132" spans="2:6" x14ac:dyDescent="0.25">
      <c r="B132">
        <v>9937500000</v>
      </c>
      <c r="C132">
        <v>-50.236213999999997</v>
      </c>
      <c r="E132">
        <v>9937500000</v>
      </c>
      <c r="F132">
        <v>-56.810172999999999</v>
      </c>
    </row>
    <row r="133" spans="2:6" x14ac:dyDescent="0.25">
      <c r="B133">
        <v>10000000000</v>
      </c>
      <c r="C133">
        <v>-49.799377</v>
      </c>
      <c r="E133">
        <v>10000000000</v>
      </c>
      <c r="F133">
        <v>-56.768326000000002</v>
      </c>
    </row>
    <row r="134" spans="2:6" x14ac:dyDescent="0.25">
      <c r="B134">
        <v>10062500000</v>
      </c>
      <c r="C134">
        <v>-48.973007000000003</v>
      </c>
      <c r="E134">
        <v>10062500000</v>
      </c>
      <c r="F134">
        <v>-56.683323000000001</v>
      </c>
    </row>
    <row r="135" spans="2:6" x14ac:dyDescent="0.25">
      <c r="B135">
        <v>10125000000</v>
      </c>
      <c r="C135">
        <v>-48.838444000000003</v>
      </c>
      <c r="E135">
        <v>10125000000</v>
      </c>
      <c r="F135">
        <v>-56.702950000000001</v>
      </c>
    </row>
    <row r="136" spans="2:6" x14ac:dyDescent="0.25">
      <c r="B136">
        <v>10187500000</v>
      </c>
      <c r="C136">
        <v>-48.218612999999998</v>
      </c>
      <c r="E136">
        <v>10187500000</v>
      </c>
      <c r="F136">
        <v>-56.533051</v>
      </c>
    </row>
    <row r="137" spans="2:6" x14ac:dyDescent="0.25">
      <c r="B137">
        <v>10250000000</v>
      </c>
      <c r="C137">
        <v>-47.896172</v>
      </c>
      <c r="E137">
        <v>10250000000</v>
      </c>
      <c r="F137">
        <v>-56.490627000000003</v>
      </c>
    </row>
    <row r="138" spans="2:6" x14ac:dyDescent="0.25">
      <c r="B138">
        <v>10312500000</v>
      </c>
      <c r="C138">
        <v>-47.200546000000003</v>
      </c>
      <c r="E138">
        <v>10312500000</v>
      </c>
      <c r="F138">
        <v>-56.366776000000002</v>
      </c>
    </row>
    <row r="139" spans="2:6" x14ac:dyDescent="0.25">
      <c r="B139">
        <v>10375000000</v>
      </c>
      <c r="C139">
        <v>-46.929226</v>
      </c>
      <c r="E139">
        <v>10375000000</v>
      </c>
      <c r="F139">
        <v>-56.287880000000001</v>
      </c>
    </row>
    <row r="140" spans="2:6" x14ac:dyDescent="0.25">
      <c r="B140">
        <v>10437500000</v>
      </c>
      <c r="C140">
        <v>-46.626579</v>
      </c>
      <c r="E140">
        <v>10437500000</v>
      </c>
      <c r="F140">
        <v>-56.358345</v>
      </c>
    </row>
    <row r="141" spans="2:6" x14ac:dyDescent="0.25">
      <c r="B141">
        <v>10500000000</v>
      </c>
      <c r="C141">
        <v>-46.005009000000001</v>
      </c>
      <c r="E141">
        <v>10500000000</v>
      </c>
      <c r="F141">
        <v>-56.398567</v>
      </c>
    </row>
    <row r="142" spans="2:6" x14ac:dyDescent="0.25">
      <c r="B142">
        <v>10562500000</v>
      </c>
      <c r="C142">
        <v>-45.839787000000001</v>
      </c>
      <c r="E142">
        <v>10562500000</v>
      </c>
      <c r="F142">
        <v>-56.174087999999998</v>
      </c>
    </row>
    <row r="143" spans="2:6" x14ac:dyDescent="0.25">
      <c r="B143">
        <v>10625000000</v>
      </c>
      <c r="C143">
        <v>-44.964816999999996</v>
      </c>
      <c r="E143">
        <v>10625000000</v>
      </c>
      <c r="F143">
        <v>-55.697239000000003</v>
      </c>
    </row>
    <row r="144" spans="2:6" x14ac:dyDescent="0.25">
      <c r="B144">
        <v>10687500000</v>
      </c>
      <c r="C144">
        <v>-44.455520999999997</v>
      </c>
      <c r="E144">
        <v>10687500000</v>
      </c>
      <c r="F144">
        <v>-55.600548000000003</v>
      </c>
    </row>
    <row r="145" spans="2:6" x14ac:dyDescent="0.25">
      <c r="B145">
        <v>10750000000</v>
      </c>
      <c r="C145">
        <v>-43.421947000000003</v>
      </c>
      <c r="E145">
        <v>10750000000</v>
      </c>
      <c r="F145">
        <v>-55.402636999999999</v>
      </c>
    </row>
    <row r="146" spans="2:6" x14ac:dyDescent="0.25">
      <c r="B146">
        <v>10812500000</v>
      </c>
      <c r="C146">
        <v>-42.969738</v>
      </c>
      <c r="E146">
        <v>10812500000</v>
      </c>
      <c r="F146">
        <v>-55.467475999999998</v>
      </c>
    </row>
    <row r="147" spans="2:6" x14ac:dyDescent="0.25">
      <c r="B147">
        <v>10875000000</v>
      </c>
      <c r="C147">
        <v>-42.845764000000003</v>
      </c>
      <c r="E147">
        <v>10875000000</v>
      </c>
      <c r="F147">
        <v>-55.277836000000001</v>
      </c>
    </row>
    <row r="148" spans="2:6" x14ac:dyDescent="0.25">
      <c r="B148">
        <v>10937500000</v>
      </c>
      <c r="C148">
        <v>-42.515667000000001</v>
      </c>
      <c r="E148">
        <v>10937500000</v>
      </c>
      <c r="F148">
        <v>-55.520592000000001</v>
      </c>
    </row>
    <row r="149" spans="2:6" x14ac:dyDescent="0.25">
      <c r="B149">
        <v>11000000000</v>
      </c>
      <c r="C149">
        <v>-42.555892999999998</v>
      </c>
      <c r="E149">
        <v>11000000000</v>
      </c>
      <c r="F149">
        <v>-55.603664000000002</v>
      </c>
    </row>
    <row r="150" spans="2:6" x14ac:dyDescent="0.25">
      <c r="B150">
        <v>11062500000</v>
      </c>
      <c r="C150">
        <v>-42.001316000000003</v>
      </c>
      <c r="E150">
        <v>11062500000</v>
      </c>
      <c r="F150">
        <v>-55.597244000000003</v>
      </c>
    </row>
    <row r="151" spans="2:6" x14ac:dyDescent="0.25">
      <c r="B151">
        <v>11125000000</v>
      </c>
      <c r="C151">
        <v>-41.583320999999998</v>
      </c>
      <c r="E151">
        <v>11125000000</v>
      </c>
      <c r="F151">
        <v>-55.343913999999998</v>
      </c>
    </row>
    <row r="152" spans="2:6" x14ac:dyDescent="0.25">
      <c r="B152">
        <v>11187500000</v>
      </c>
      <c r="C152">
        <v>-40.798580000000001</v>
      </c>
      <c r="E152">
        <v>11187500000</v>
      </c>
      <c r="F152">
        <v>-55.336669999999998</v>
      </c>
    </row>
    <row r="153" spans="2:6" x14ac:dyDescent="0.25">
      <c r="B153">
        <v>11250000000</v>
      </c>
      <c r="C153">
        <v>-40.529327000000002</v>
      </c>
      <c r="E153">
        <v>11250000000</v>
      </c>
      <c r="F153">
        <v>-55.301270000000002</v>
      </c>
    </row>
    <row r="154" spans="2:6" x14ac:dyDescent="0.25">
      <c r="B154">
        <v>11312500000</v>
      </c>
      <c r="C154">
        <v>-40.275475</v>
      </c>
      <c r="E154">
        <v>11312500000</v>
      </c>
      <c r="F154">
        <v>-55.252842000000001</v>
      </c>
    </row>
    <row r="155" spans="2:6" x14ac:dyDescent="0.25">
      <c r="B155">
        <v>11375000000</v>
      </c>
      <c r="C155">
        <v>-40.327682000000003</v>
      </c>
      <c r="E155">
        <v>11375000000</v>
      </c>
      <c r="F155">
        <v>-55.221519000000001</v>
      </c>
    </row>
    <row r="156" spans="2:6" x14ac:dyDescent="0.25">
      <c r="B156">
        <v>11437500000</v>
      </c>
      <c r="C156">
        <v>-39.454090000000001</v>
      </c>
      <c r="E156">
        <v>11437500000</v>
      </c>
      <c r="F156">
        <v>-55.146805000000001</v>
      </c>
    </row>
    <row r="157" spans="2:6" x14ac:dyDescent="0.25">
      <c r="B157">
        <v>11500000000</v>
      </c>
      <c r="C157">
        <v>-39.092590000000001</v>
      </c>
      <c r="E157">
        <v>11500000000</v>
      </c>
      <c r="F157">
        <v>-55.291454000000002</v>
      </c>
    </row>
    <row r="158" spans="2:6" x14ac:dyDescent="0.25">
      <c r="B158">
        <v>11562500000</v>
      </c>
      <c r="C158">
        <v>-38.358601</v>
      </c>
      <c r="E158">
        <v>11562500000</v>
      </c>
      <c r="F158">
        <v>-55.073174000000002</v>
      </c>
    </row>
    <row r="159" spans="2:6" x14ac:dyDescent="0.25">
      <c r="B159">
        <v>11625000000</v>
      </c>
      <c r="C159">
        <v>-38.424515</v>
      </c>
      <c r="E159">
        <v>11625000000</v>
      </c>
      <c r="F159">
        <v>-54.998511999999998</v>
      </c>
    </row>
    <row r="160" spans="2:6" x14ac:dyDescent="0.25">
      <c r="B160">
        <v>11687500000</v>
      </c>
      <c r="C160">
        <v>-38.261513000000001</v>
      </c>
      <c r="E160">
        <v>11687500000</v>
      </c>
      <c r="F160">
        <v>-55.023659000000002</v>
      </c>
    </row>
    <row r="161" spans="2:6" x14ac:dyDescent="0.25">
      <c r="B161">
        <v>11750000000</v>
      </c>
      <c r="C161">
        <v>-38.129947999999999</v>
      </c>
      <c r="E161">
        <v>11750000000</v>
      </c>
      <c r="F161">
        <v>-55.232956000000001</v>
      </c>
    </row>
    <row r="162" spans="2:6" x14ac:dyDescent="0.25">
      <c r="B162">
        <v>11812500000</v>
      </c>
      <c r="C162">
        <v>-37.838130999999997</v>
      </c>
      <c r="E162">
        <v>11812500000</v>
      </c>
      <c r="F162">
        <v>-55.245930000000001</v>
      </c>
    </row>
    <row r="163" spans="2:6" x14ac:dyDescent="0.25">
      <c r="B163">
        <v>11875000000</v>
      </c>
      <c r="C163">
        <v>-37.128044000000003</v>
      </c>
      <c r="E163">
        <v>11875000000</v>
      </c>
      <c r="F163">
        <v>-55.088543000000001</v>
      </c>
    </row>
    <row r="164" spans="2:6" x14ac:dyDescent="0.25">
      <c r="B164">
        <v>11937500000</v>
      </c>
      <c r="C164">
        <v>-36.761406000000001</v>
      </c>
      <c r="E164">
        <v>11937500000</v>
      </c>
      <c r="F164">
        <v>-54.933487</v>
      </c>
    </row>
    <row r="165" spans="2:6" x14ac:dyDescent="0.25">
      <c r="B165">
        <v>12000000000</v>
      </c>
      <c r="C165">
        <v>-36.471164999999999</v>
      </c>
      <c r="E165">
        <v>12000000000</v>
      </c>
      <c r="F165">
        <v>-54.915619</v>
      </c>
    </row>
    <row r="166" spans="2:6" x14ac:dyDescent="0.25">
      <c r="B166" t="s">
        <v>21</v>
      </c>
      <c r="E166" t="s">
        <v>21</v>
      </c>
    </row>
    <row r="169" spans="2:6" x14ac:dyDescent="0.25">
      <c r="B169" t="s">
        <v>24</v>
      </c>
      <c r="E169" t="s">
        <v>24</v>
      </c>
    </row>
    <row r="170" spans="2:6" x14ac:dyDescent="0.25">
      <c r="B170" t="s">
        <v>19</v>
      </c>
      <c r="C170" t="s">
        <v>293</v>
      </c>
      <c r="E170" t="s">
        <v>19</v>
      </c>
      <c r="F170" t="s">
        <v>293</v>
      </c>
    </row>
    <row r="171" spans="2:6" x14ac:dyDescent="0.25">
      <c r="B171">
        <v>11000000000</v>
      </c>
      <c r="C171">
        <v>-64.295212000000006</v>
      </c>
      <c r="E171">
        <v>11000000000</v>
      </c>
      <c r="F171">
        <v>-48.052731000000001</v>
      </c>
    </row>
    <row r="172" spans="2:6" x14ac:dyDescent="0.25">
      <c r="B172">
        <v>11020833333.333</v>
      </c>
      <c r="C172">
        <v>-64.437897000000007</v>
      </c>
      <c r="E172">
        <v>11020833333.333</v>
      </c>
      <c r="F172">
        <v>-48.193821</v>
      </c>
    </row>
    <row r="173" spans="2:6" x14ac:dyDescent="0.25">
      <c r="B173">
        <v>11041666666.667</v>
      </c>
      <c r="C173">
        <v>-64.686119000000005</v>
      </c>
      <c r="E173">
        <v>11041666666.667</v>
      </c>
      <c r="F173">
        <v>-48.350467999999999</v>
      </c>
    </row>
    <row r="174" spans="2:6" x14ac:dyDescent="0.25">
      <c r="B174">
        <v>11062500000</v>
      </c>
      <c r="C174">
        <v>-64.915694999999999</v>
      </c>
      <c r="E174">
        <v>11062500000</v>
      </c>
      <c r="F174">
        <v>-48.461987000000001</v>
      </c>
    </row>
    <row r="175" spans="2:6" x14ac:dyDescent="0.25">
      <c r="B175">
        <v>11083333333.333</v>
      </c>
      <c r="C175">
        <v>-64.781020999999996</v>
      </c>
      <c r="E175">
        <v>11083333333.333</v>
      </c>
      <c r="F175">
        <v>-48.502322999999997</v>
      </c>
    </row>
    <row r="176" spans="2:6" x14ac:dyDescent="0.25">
      <c r="B176">
        <v>11104166666.667</v>
      </c>
      <c r="C176">
        <v>-64.448127999999997</v>
      </c>
      <c r="E176">
        <v>11104166666.667</v>
      </c>
      <c r="F176">
        <v>-48.602539</v>
      </c>
    </row>
    <row r="177" spans="2:6" x14ac:dyDescent="0.25">
      <c r="B177">
        <v>11125000000</v>
      </c>
      <c r="C177">
        <v>-64.147880999999998</v>
      </c>
      <c r="E177">
        <v>11125000000</v>
      </c>
      <c r="F177">
        <v>-48.577784999999999</v>
      </c>
    </row>
    <row r="178" spans="2:6" x14ac:dyDescent="0.25">
      <c r="B178">
        <v>11145833333.333</v>
      </c>
      <c r="C178">
        <v>-64.387726000000001</v>
      </c>
      <c r="E178">
        <v>11145833333.333</v>
      </c>
      <c r="F178">
        <v>-48.542682999999997</v>
      </c>
    </row>
    <row r="179" spans="2:6" x14ac:dyDescent="0.25">
      <c r="B179">
        <v>11166666666.667</v>
      </c>
      <c r="C179">
        <v>-64.642821999999995</v>
      </c>
      <c r="E179">
        <v>11166666666.667</v>
      </c>
      <c r="F179">
        <v>-48.435673000000001</v>
      </c>
    </row>
    <row r="180" spans="2:6" x14ac:dyDescent="0.25">
      <c r="B180">
        <v>11187500000</v>
      </c>
      <c r="C180">
        <v>-64.419807000000006</v>
      </c>
      <c r="E180">
        <v>11187500000</v>
      </c>
      <c r="F180">
        <v>-48.310772</v>
      </c>
    </row>
    <row r="181" spans="2:6" x14ac:dyDescent="0.25">
      <c r="B181">
        <v>11208333333.333</v>
      </c>
      <c r="C181">
        <v>-63.857529</v>
      </c>
      <c r="E181">
        <v>11208333333.333</v>
      </c>
      <c r="F181">
        <v>-48.262996999999999</v>
      </c>
    </row>
    <row r="182" spans="2:6" x14ac:dyDescent="0.25">
      <c r="B182">
        <v>11229166666.667</v>
      </c>
      <c r="C182">
        <v>-63.688254999999998</v>
      </c>
      <c r="E182">
        <v>11229166666.667</v>
      </c>
      <c r="F182">
        <v>-48.546356000000003</v>
      </c>
    </row>
    <row r="183" spans="2:6" x14ac:dyDescent="0.25">
      <c r="B183">
        <v>11250000000</v>
      </c>
      <c r="C183">
        <v>-64.042541999999997</v>
      </c>
      <c r="E183">
        <v>11250000000</v>
      </c>
      <c r="F183">
        <v>-48.922297999999998</v>
      </c>
    </row>
    <row r="184" spans="2:6" x14ac:dyDescent="0.25">
      <c r="B184">
        <v>11270833333.333</v>
      </c>
      <c r="C184">
        <v>-64.808753999999993</v>
      </c>
      <c r="E184">
        <v>11270833333.333</v>
      </c>
      <c r="F184">
        <v>-49.249034999999999</v>
      </c>
    </row>
    <row r="185" spans="2:6" x14ac:dyDescent="0.25">
      <c r="B185">
        <v>11291666666.667</v>
      </c>
      <c r="C185">
        <v>-64.909285999999994</v>
      </c>
      <c r="E185">
        <v>11291666666.667</v>
      </c>
      <c r="F185">
        <v>-49.095996999999997</v>
      </c>
    </row>
    <row r="186" spans="2:6" x14ac:dyDescent="0.25">
      <c r="B186">
        <v>11312500000</v>
      </c>
      <c r="C186">
        <v>-64.578834999999998</v>
      </c>
      <c r="E186">
        <v>11312500000</v>
      </c>
      <c r="F186">
        <v>-48.928127000000003</v>
      </c>
    </row>
    <row r="187" spans="2:6" x14ac:dyDescent="0.25">
      <c r="B187">
        <v>11333333333.333</v>
      </c>
      <c r="C187">
        <v>-64.404358000000002</v>
      </c>
      <c r="E187">
        <v>11333333333.333</v>
      </c>
      <c r="F187">
        <v>-49.005702999999997</v>
      </c>
    </row>
    <row r="188" spans="2:6" x14ac:dyDescent="0.25">
      <c r="B188">
        <v>11354166666.667</v>
      </c>
      <c r="C188">
        <v>-64.659194999999997</v>
      </c>
      <c r="E188">
        <v>11354166666.667</v>
      </c>
      <c r="F188">
        <v>-49.201588000000001</v>
      </c>
    </row>
    <row r="189" spans="2:6" x14ac:dyDescent="0.25">
      <c r="B189">
        <v>11375000000</v>
      </c>
      <c r="C189">
        <v>-64.83596</v>
      </c>
      <c r="E189">
        <v>11375000000</v>
      </c>
      <c r="F189">
        <v>-49.388294000000002</v>
      </c>
    </row>
    <row r="190" spans="2:6" x14ac:dyDescent="0.25">
      <c r="B190">
        <v>11395833333.333</v>
      </c>
      <c r="C190">
        <v>-64.529281999999995</v>
      </c>
      <c r="E190">
        <v>11395833333.333</v>
      </c>
      <c r="F190">
        <v>-49.373092999999997</v>
      </c>
    </row>
    <row r="191" spans="2:6" x14ac:dyDescent="0.25">
      <c r="B191">
        <v>11416666666.667</v>
      </c>
      <c r="C191">
        <v>-64.076172</v>
      </c>
      <c r="E191">
        <v>11416666666.667</v>
      </c>
      <c r="F191">
        <v>-49.325046999999998</v>
      </c>
    </row>
    <row r="192" spans="2:6" x14ac:dyDescent="0.25">
      <c r="B192">
        <v>11437500000</v>
      </c>
      <c r="C192">
        <v>-63.912906999999997</v>
      </c>
      <c r="E192">
        <v>11437500000</v>
      </c>
      <c r="F192">
        <v>-49.309798999999998</v>
      </c>
    </row>
    <row r="193" spans="2:6" x14ac:dyDescent="0.25">
      <c r="B193">
        <v>11458333333.333</v>
      </c>
      <c r="C193">
        <v>-63.554996000000003</v>
      </c>
      <c r="E193">
        <v>11458333333.333</v>
      </c>
      <c r="F193">
        <v>-49.12088</v>
      </c>
    </row>
    <row r="194" spans="2:6" x14ac:dyDescent="0.25">
      <c r="B194">
        <v>11479166666.667</v>
      </c>
      <c r="C194">
        <v>-63.395744000000001</v>
      </c>
      <c r="E194">
        <v>11479166666.667</v>
      </c>
      <c r="F194">
        <v>-49.279842000000002</v>
      </c>
    </row>
    <row r="195" spans="2:6" x14ac:dyDescent="0.25">
      <c r="B195">
        <v>11500000000</v>
      </c>
      <c r="C195">
        <v>-63.400635000000001</v>
      </c>
      <c r="E195">
        <v>11500000000</v>
      </c>
      <c r="F195">
        <v>-49.785418999999997</v>
      </c>
    </row>
    <row r="196" spans="2:6" x14ac:dyDescent="0.25">
      <c r="B196">
        <v>11520833333.333</v>
      </c>
      <c r="C196">
        <v>-63.451110999999997</v>
      </c>
      <c r="E196">
        <v>11520833333.333</v>
      </c>
      <c r="F196">
        <v>-50.141171</v>
      </c>
    </row>
    <row r="197" spans="2:6" x14ac:dyDescent="0.25">
      <c r="B197">
        <v>11541666666.667</v>
      </c>
      <c r="C197">
        <v>-63.574435999999999</v>
      </c>
      <c r="E197">
        <v>11541666666.667</v>
      </c>
      <c r="F197">
        <v>-50.254058999999998</v>
      </c>
    </row>
    <row r="198" spans="2:6" x14ac:dyDescent="0.25">
      <c r="B198">
        <v>11562500000</v>
      </c>
      <c r="C198">
        <v>-63.849204999999998</v>
      </c>
      <c r="E198">
        <v>11562500000</v>
      </c>
      <c r="F198">
        <v>-50.096882000000001</v>
      </c>
    </row>
    <row r="199" spans="2:6" x14ac:dyDescent="0.25">
      <c r="B199">
        <v>11583333333.333</v>
      </c>
      <c r="C199">
        <v>-64.130188000000004</v>
      </c>
      <c r="E199">
        <v>11583333333.333</v>
      </c>
      <c r="F199">
        <v>-50.082087999999999</v>
      </c>
    </row>
    <row r="200" spans="2:6" x14ac:dyDescent="0.25">
      <c r="B200">
        <v>11604166666.667</v>
      </c>
      <c r="C200">
        <v>-63.925010999999998</v>
      </c>
      <c r="E200">
        <v>11604166666.667</v>
      </c>
      <c r="F200">
        <v>-49.921481999999997</v>
      </c>
    </row>
    <row r="201" spans="2:6" x14ac:dyDescent="0.25">
      <c r="B201">
        <v>11625000000</v>
      </c>
      <c r="C201">
        <v>-63.269587999999999</v>
      </c>
      <c r="E201">
        <v>11625000000</v>
      </c>
      <c r="F201">
        <v>-49.627327000000001</v>
      </c>
    </row>
    <row r="202" spans="2:6" x14ac:dyDescent="0.25">
      <c r="B202">
        <v>11645833333.333</v>
      </c>
      <c r="C202">
        <v>-63.020736999999997</v>
      </c>
      <c r="E202">
        <v>11645833333.333</v>
      </c>
      <c r="F202">
        <v>-49.576618000000003</v>
      </c>
    </row>
    <row r="203" spans="2:6" x14ac:dyDescent="0.25">
      <c r="B203">
        <v>11666666666.667</v>
      </c>
      <c r="C203">
        <v>-63.215519</v>
      </c>
      <c r="E203">
        <v>11666666666.667</v>
      </c>
      <c r="F203">
        <v>-49.799098999999998</v>
      </c>
    </row>
    <row r="204" spans="2:6" x14ac:dyDescent="0.25">
      <c r="B204">
        <v>11687500000</v>
      </c>
      <c r="C204">
        <v>-63.542793000000003</v>
      </c>
      <c r="E204">
        <v>11687500000</v>
      </c>
      <c r="F204">
        <v>-50.184646999999998</v>
      </c>
    </row>
    <row r="205" spans="2:6" x14ac:dyDescent="0.25">
      <c r="B205">
        <v>11708333333.333</v>
      </c>
      <c r="C205">
        <v>-63.497959000000002</v>
      </c>
      <c r="E205">
        <v>11708333333.333</v>
      </c>
      <c r="F205">
        <v>-50.409649000000002</v>
      </c>
    </row>
    <row r="206" spans="2:6" x14ac:dyDescent="0.25">
      <c r="B206">
        <v>11729166666.667</v>
      </c>
      <c r="C206">
        <v>-63.381481000000001</v>
      </c>
      <c r="E206">
        <v>11729166666.667</v>
      </c>
      <c r="F206">
        <v>-50.486300999999997</v>
      </c>
    </row>
    <row r="207" spans="2:6" x14ac:dyDescent="0.25">
      <c r="B207">
        <v>11750000000</v>
      </c>
      <c r="C207">
        <v>-63.321460999999999</v>
      </c>
      <c r="E207">
        <v>11750000000</v>
      </c>
      <c r="F207">
        <v>-50.499991999999999</v>
      </c>
    </row>
    <row r="208" spans="2:6" x14ac:dyDescent="0.25">
      <c r="B208">
        <v>11770833333.333</v>
      </c>
      <c r="C208">
        <v>-63.071086999999999</v>
      </c>
      <c r="E208">
        <v>11770833333.333</v>
      </c>
      <c r="F208">
        <v>-50.538077999999999</v>
      </c>
    </row>
    <row r="209" spans="2:6" x14ac:dyDescent="0.25">
      <c r="B209">
        <v>11791666666.667</v>
      </c>
      <c r="C209">
        <v>-62.802470999999997</v>
      </c>
      <c r="E209">
        <v>11791666666.667</v>
      </c>
      <c r="F209">
        <v>-50.409874000000002</v>
      </c>
    </row>
    <row r="210" spans="2:6" x14ac:dyDescent="0.25">
      <c r="B210">
        <v>11812500000</v>
      </c>
      <c r="C210">
        <v>-62.724949000000002</v>
      </c>
      <c r="E210">
        <v>11812500000</v>
      </c>
      <c r="F210">
        <v>-50.399445</v>
      </c>
    </row>
    <row r="211" spans="2:6" x14ac:dyDescent="0.25">
      <c r="B211">
        <v>11833333333.333</v>
      </c>
      <c r="C211">
        <v>-63.075367</v>
      </c>
      <c r="E211">
        <v>11833333333.333</v>
      </c>
      <c r="F211">
        <v>-50.716869000000003</v>
      </c>
    </row>
    <row r="212" spans="2:6" x14ac:dyDescent="0.25">
      <c r="B212">
        <v>11854166666.667</v>
      </c>
      <c r="C212">
        <v>-63.496589999999998</v>
      </c>
      <c r="E212">
        <v>11854166666.667</v>
      </c>
      <c r="F212">
        <v>-51.151451000000002</v>
      </c>
    </row>
    <row r="213" spans="2:6" x14ac:dyDescent="0.25">
      <c r="B213">
        <v>11875000000</v>
      </c>
      <c r="C213">
        <v>-63.954738999999996</v>
      </c>
      <c r="E213">
        <v>11875000000</v>
      </c>
      <c r="F213">
        <v>-51.416030999999997</v>
      </c>
    </row>
    <row r="214" spans="2:6" x14ac:dyDescent="0.25">
      <c r="B214">
        <v>11895833333.333</v>
      </c>
      <c r="C214">
        <v>-64.440948000000006</v>
      </c>
      <c r="E214">
        <v>11895833333.333</v>
      </c>
      <c r="F214">
        <v>-51.397987000000001</v>
      </c>
    </row>
    <row r="215" spans="2:6" x14ac:dyDescent="0.25">
      <c r="B215">
        <v>11916666666.667</v>
      </c>
      <c r="C215">
        <v>-64.619110000000006</v>
      </c>
      <c r="E215">
        <v>11916666666.667</v>
      </c>
      <c r="F215">
        <v>-51.30621</v>
      </c>
    </row>
    <row r="216" spans="2:6" x14ac:dyDescent="0.25">
      <c r="B216">
        <v>11937500000</v>
      </c>
      <c r="C216">
        <v>-64.563370000000006</v>
      </c>
      <c r="E216">
        <v>11937500000</v>
      </c>
      <c r="F216">
        <v>-51.139217000000002</v>
      </c>
    </row>
    <row r="217" spans="2:6" x14ac:dyDescent="0.25">
      <c r="B217">
        <v>11958333333.333</v>
      </c>
      <c r="C217">
        <v>-64.332656999999998</v>
      </c>
      <c r="E217">
        <v>11958333333.333</v>
      </c>
      <c r="F217">
        <v>-50.903061000000001</v>
      </c>
    </row>
    <row r="218" spans="2:6" x14ac:dyDescent="0.25">
      <c r="B218">
        <v>11979166666.667</v>
      </c>
      <c r="C218">
        <v>-64.386436000000003</v>
      </c>
      <c r="E218">
        <v>11979166666.667</v>
      </c>
      <c r="F218">
        <v>-50.826301999999998</v>
      </c>
    </row>
    <row r="219" spans="2:6" x14ac:dyDescent="0.25">
      <c r="B219">
        <v>12000000000</v>
      </c>
      <c r="C219">
        <v>-64.479125999999994</v>
      </c>
      <c r="E219">
        <v>12000000000</v>
      </c>
      <c r="F219">
        <v>-50.867187999999999</v>
      </c>
    </row>
    <row r="220" spans="2:6" x14ac:dyDescent="0.25">
      <c r="B220" t="s">
        <v>21</v>
      </c>
      <c r="E220" t="s">
        <v>21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212"/>
  <sheetViews>
    <sheetView workbookViewId="0">
      <selection activeCell="J1" sqref="J1:L1048576"/>
    </sheetView>
  </sheetViews>
  <sheetFormatPr defaultRowHeight="15" x14ac:dyDescent="0.25"/>
  <cols>
    <col min="1" max="1" width="13.7109375" style="40" customWidth="1"/>
    <col min="5" max="5" width="2.7109375" style="81" customWidth="1"/>
    <col min="6" max="6" width="12.85546875" style="6" bestFit="1" customWidth="1"/>
    <col min="7" max="7" width="18.5703125" style="12" bestFit="1" customWidth="1"/>
    <col min="8" max="8" width="21.140625" style="12" bestFit="1" customWidth="1"/>
    <col min="9" max="9" width="13.7109375" style="40" customWidth="1"/>
    <col min="13" max="13" width="2.7109375" style="9" customWidth="1"/>
    <col min="14" max="14" width="12.85546875" style="6" bestFit="1" customWidth="1"/>
    <col min="15" max="15" width="18.5703125" style="12" bestFit="1" customWidth="1"/>
    <col min="16" max="16" width="21.140625" style="12" bestFit="1" customWidth="1"/>
    <col min="17" max="17" width="2.7109375" style="9" customWidth="1"/>
  </cols>
  <sheetData>
    <row r="1" spans="1:17" x14ac:dyDescent="0.25">
      <c r="B1" t="s">
        <v>95</v>
      </c>
      <c r="F1" s="6" t="s">
        <v>2</v>
      </c>
      <c r="G1" s="13" t="s">
        <v>112</v>
      </c>
      <c r="H1" s="44" t="str">
        <f>D112</f>
        <v>2Rx2L dBc Log Mag(dB)</v>
      </c>
      <c r="J1" t="s">
        <v>95</v>
      </c>
      <c r="N1" s="6" t="s">
        <v>2</v>
      </c>
      <c r="O1" s="13" t="s">
        <v>112</v>
      </c>
      <c r="P1" s="44" t="str">
        <f>L112</f>
        <v>2Rx2L dBc Log Mag(dB)</v>
      </c>
    </row>
    <row r="2" spans="1:17" x14ac:dyDescent="0.25">
      <c r="A2" s="50" t="s">
        <v>111</v>
      </c>
      <c r="B2" t="s">
        <v>267</v>
      </c>
      <c r="C2" t="s">
        <v>262</v>
      </c>
      <c r="D2" t="s">
        <v>263</v>
      </c>
      <c r="E2" s="81" t="s">
        <v>209</v>
      </c>
      <c r="H2" s="11"/>
      <c r="I2" s="50" t="s">
        <v>108</v>
      </c>
      <c r="J2" t="s">
        <v>267</v>
      </c>
      <c r="K2" t="s">
        <v>262</v>
      </c>
      <c r="L2" t="s">
        <v>263</v>
      </c>
      <c r="P2" s="11"/>
    </row>
    <row r="3" spans="1:17" s="15" customFormat="1" x14ac:dyDescent="0.25">
      <c r="A3" s="40"/>
      <c r="B3" t="s">
        <v>215</v>
      </c>
      <c r="C3" t="s">
        <v>289</v>
      </c>
      <c r="D3" t="s">
        <v>295</v>
      </c>
      <c r="E3" s="81"/>
      <c r="F3" s="13" t="s">
        <v>12</v>
      </c>
      <c r="G3" s="13">
        <f>ABS(AVERAGE(G5:G103))</f>
        <v>75.451817191919218</v>
      </c>
      <c r="H3" s="82" t="s">
        <v>261</v>
      </c>
      <c r="I3" s="40"/>
      <c r="J3" t="s">
        <v>215</v>
      </c>
      <c r="K3" t="s">
        <v>289</v>
      </c>
      <c r="L3" t="s">
        <v>296</v>
      </c>
      <c r="M3" s="14"/>
      <c r="N3" s="13" t="s">
        <v>12</v>
      </c>
      <c r="O3" s="13">
        <f>ABS(AVERAGE(O5:O103))</f>
        <v>75.895856373737402</v>
      </c>
      <c r="P3" s="82" t="s">
        <v>261</v>
      </c>
      <c r="Q3" s="14"/>
    </row>
    <row r="4" spans="1:17" x14ac:dyDescent="0.25">
      <c r="B4" t="s">
        <v>98</v>
      </c>
      <c r="G4" s="11"/>
      <c r="H4" s="11"/>
      <c r="J4" t="s">
        <v>98</v>
      </c>
      <c r="O4" s="11"/>
      <c r="P4" s="11"/>
    </row>
    <row r="5" spans="1:17" x14ac:dyDescent="0.25">
      <c r="F5" s="6">
        <f t="shared" ref="F5:F36" si="0">B113/1000000000</f>
        <v>3</v>
      </c>
      <c r="G5" s="11">
        <f>H5-5</f>
        <v>-76.444564999999997</v>
      </c>
      <c r="H5" s="6">
        <f t="shared" ref="H5:H36" si="1">D113</f>
        <v>-71.444564999999997</v>
      </c>
      <c r="N5" s="6">
        <f t="shared" ref="N5:N36" si="2">J113/1000000000</f>
        <v>3</v>
      </c>
      <c r="O5" s="11">
        <f>P5-5</f>
        <v>-96.687943000000004</v>
      </c>
      <c r="P5" s="6">
        <f t="shared" ref="P5:P36" si="3">L113</f>
        <v>-91.687943000000004</v>
      </c>
    </row>
    <row r="6" spans="1:17" x14ac:dyDescent="0.25">
      <c r="F6" s="6">
        <f t="shared" si="0"/>
        <v>3.0918367346939002</v>
      </c>
      <c r="G6" s="11">
        <f t="shared" ref="G6:G69" si="4">H6-5</f>
        <v>-78.169929999999994</v>
      </c>
      <c r="H6" s="6">
        <f t="shared" si="1"/>
        <v>-73.169929999999994</v>
      </c>
      <c r="N6" s="6">
        <f t="shared" si="2"/>
        <v>3.0918367346939002</v>
      </c>
      <c r="O6" s="11">
        <f t="shared" ref="O6:O69" si="5">P6-5</f>
        <v>-94.620552000000004</v>
      </c>
      <c r="P6" s="6">
        <f t="shared" si="3"/>
        <v>-89.620552000000004</v>
      </c>
    </row>
    <row r="7" spans="1:17" x14ac:dyDescent="0.25">
      <c r="B7" t="s">
        <v>99</v>
      </c>
      <c r="F7" s="6">
        <f t="shared" si="0"/>
        <v>3.1836734693878004</v>
      </c>
      <c r="G7" s="11">
        <f t="shared" si="4"/>
        <v>-79.331740999999994</v>
      </c>
      <c r="H7" s="6">
        <f t="shared" si="1"/>
        <v>-74.331740999999994</v>
      </c>
      <c r="J7" t="s">
        <v>99</v>
      </c>
      <c r="N7" s="6">
        <f t="shared" si="2"/>
        <v>3.1836734693878004</v>
      </c>
      <c r="O7" s="11">
        <f t="shared" si="5"/>
        <v>-90.011985999999993</v>
      </c>
      <c r="P7" s="6">
        <f t="shared" si="3"/>
        <v>-85.011985999999993</v>
      </c>
    </row>
    <row r="8" spans="1:17" x14ac:dyDescent="0.25">
      <c r="B8" t="s">
        <v>19</v>
      </c>
      <c r="C8" t="s">
        <v>113</v>
      </c>
      <c r="F8" s="6">
        <f t="shared" si="0"/>
        <v>3.2755102040816002</v>
      </c>
      <c r="G8" s="11">
        <f t="shared" si="4"/>
        <v>-81.880402000000004</v>
      </c>
      <c r="H8" s="6">
        <f t="shared" si="1"/>
        <v>-76.880402000000004</v>
      </c>
      <c r="J8" t="s">
        <v>19</v>
      </c>
      <c r="K8" t="s">
        <v>113</v>
      </c>
      <c r="N8" s="6">
        <f t="shared" si="2"/>
        <v>3.2755102040816002</v>
      </c>
      <c r="O8" s="11">
        <f t="shared" si="5"/>
        <v>-78.357422</v>
      </c>
      <c r="P8" s="6">
        <f t="shared" si="3"/>
        <v>-73.357422</v>
      </c>
    </row>
    <row r="9" spans="1:17" x14ac:dyDescent="0.25">
      <c r="B9">
        <v>3000000000</v>
      </c>
      <c r="C9">
        <v>-7.9606108999999998</v>
      </c>
      <c r="F9" s="6">
        <f t="shared" si="0"/>
        <v>3.3673469387755</v>
      </c>
      <c r="G9" s="11">
        <f t="shared" si="4"/>
        <v>-81.459000000000003</v>
      </c>
      <c r="H9" s="6">
        <f t="shared" si="1"/>
        <v>-76.459000000000003</v>
      </c>
      <c r="J9">
        <v>3000000000</v>
      </c>
      <c r="K9">
        <v>-7.8336325000000002</v>
      </c>
      <c r="N9" s="6">
        <f t="shared" si="2"/>
        <v>3.3673469387755</v>
      </c>
      <c r="O9" s="11">
        <f t="shared" si="5"/>
        <v>-75.102585000000005</v>
      </c>
      <c r="P9" s="6">
        <f t="shared" si="3"/>
        <v>-70.102585000000005</v>
      </c>
    </row>
    <row r="10" spans="1:17" x14ac:dyDescent="0.25">
      <c r="B10">
        <v>3091836734.6939001</v>
      </c>
      <c r="C10">
        <v>-8.1280832000000007</v>
      </c>
      <c r="F10" s="6">
        <f t="shared" si="0"/>
        <v>3.4591836734694001</v>
      </c>
      <c r="G10" s="11">
        <f t="shared" si="4"/>
        <v>-82.311179999999993</v>
      </c>
      <c r="H10" s="6">
        <f t="shared" si="1"/>
        <v>-77.311179999999993</v>
      </c>
      <c r="J10">
        <v>3091836734.6939001</v>
      </c>
      <c r="K10">
        <v>-8.1267796000000008</v>
      </c>
      <c r="N10" s="6">
        <f t="shared" si="2"/>
        <v>3.4591836734694001</v>
      </c>
      <c r="O10" s="11">
        <f t="shared" si="5"/>
        <v>-74.408790999999994</v>
      </c>
      <c r="P10" s="6">
        <f t="shared" si="3"/>
        <v>-69.408790999999994</v>
      </c>
    </row>
    <row r="11" spans="1:17" x14ac:dyDescent="0.25">
      <c r="B11">
        <v>3183673469.3878002</v>
      </c>
      <c r="C11">
        <v>-7.4103012000000001</v>
      </c>
      <c r="F11" s="6">
        <f t="shared" si="0"/>
        <v>3.5510204081632999</v>
      </c>
      <c r="G11" s="11">
        <f t="shared" si="4"/>
        <v>-81.066153999999997</v>
      </c>
      <c r="H11" s="6">
        <f t="shared" si="1"/>
        <v>-76.066153999999997</v>
      </c>
      <c r="J11">
        <v>3183673469.3878002</v>
      </c>
      <c r="K11">
        <v>-8.1841269000000008</v>
      </c>
      <c r="N11" s="6">
        <f t="shared" si="2"/>
        <v>3.5510204081632999</v>
      </c>
      <c r="O11" s="11">
        <f t="shared" si="5"/>
        <v>-74.018173000000004</v>
      </c>
      <c r="P11" s="6">
        <f t="shared" si="3"/>
        <v>-69.018173000000004</v>
      </c>
    </row>
    <row r="12" spans="1:17" x14ac:dyDescent="0.25">
      <c r="B12">
        <v>3275510204.0816002</v>
      </c>
      <c r="C12">
        <v>-7.7671323000000001</v>
      </c>
      <c r="F12" s="6">
        <f t="shared" si="0"/>
        <v>3.6428571428571002</v>
      </c>
      <c r="G12" s="11">
        <f t="shared" si="4"/>
        <v>-79.488608999999997</v>
      </c>
      <c r="H12" s="6">
        <f t="shared" si="1"/>
        <v>-74.488608999999997</v>
      </c>
      <c r="J12">
        <v>3275510204.0816002</v>
      </c>
      <c r="K12">
        <v>-8.5905942999999994</v>
      </c>
      <c r="N12" s="6">
        <f t="shared" si="2"/>
        <v>3.6428571428571002</v>
      </c>
      <c r="O12" s="11">
        <f t="shared" si="5"/>
        <v>-75.529015000000001</v>
      </c>
      <c r="P12" s="6">
        <f t="shared" si="3"/>
        <v>-70.529015000000001</v>
      </c>
    </row>
    <row r="13" spans="1:17" x14ac:dyDescent="0.25">
      <c r="B13">
        <v>3367346938.7754998</v>
      </c>
      <c r="C13">
        <v>-7.8846226000000001</v>
      </c>
      <c r="F13" s="6">
        <f t="shared" si="0"/>
        <v>3.7346938775509999</v>
      </c>
      <c r="G13" s="11">
        <f t="shared" si="4"/>
        <v>-77.344718999999998</v>
      </c>
      <c r="H13" s="6">
        <f t="shared" si="1"/>
        <v>-72.344718999999998</v>
      </c>
      <c r="J13">
        <v>3367346938.7754998</v>
      </c>
      <c r="K13">
        <v>-8.6924582000000008</v>
      </c>
      <c r="N13" s="6">
        <f t="shared" si="2"/>
        <v>3.7346938775509999</v>
      </c>
      <c r="O13" s="11">
        <f t="shared" si="5"/>
        <v>-75.688582999999994</v>
      </c>
      <c r="P13" s="6">
        <f t="shared" si="3"/>
        <v>-70.688582999999994</v>
      </c>
    </row>
    <row r="14" spans="1:17" x14ac:dyDescent="0.25">
      <c r="B14">
        <v>3459183673.4693999</v>
      </c>
      <c r="C14">
        <v>-8.0801829999999999</v>
      </c>
      <c r="F14" s="6">
        <f t="shared" si="0"/>
        <v>3.8265306122449001</v>
      </c>
      <c r="G14" s="11">
        <f t="shared" si="4"/>
        <v>-77.059714999999997</v>
      </c>
      <c r="H14" s="6">
        <f t="shared" si="1"/>
        <v>-72.059714999999997</v>
      </c>
      <c r="J14">
        <v>3459183673.4693999</v>
      </c>
      <c r="K14">
        <v>-9.1046294999999997</v>
      </c>
      <c r="N14" s="6">
        <f t="shared" si="2"/>
        <v>3.8265306122449001</v>
      </c>
      <c r="O14" s="11">
        <f t="shared" si="5"/>
        <v>-75.370566999999994</v>
      </c>
      <c r="P14" s="6">
        <f t="shared" si="3"/>
        <v>-70.370566999999994</v>
      </c>
    </row>
    <row r="15" spans="1:17" x14ac:dyDescent="0.25">
      <c r="B15">
        <v>3551020408.1633</v>
      </c>
      <c r="C15">
        <v>-8.2688550999999997</v>
      </c>
      <c r="F15" s="6">
        <f t="shared" si="0"/>
        <v>3.9183673469387998</v>
      </c>
      <c r="G15" s="11">
        <f t="shared" si="4"/>
        <v>-76.635024999999999</v>
      </c>
      <c r="H15" s="6">
        <f t="shared" si="1"/>
        <v>-71.635024999999999</v>
      </c>
      <c r="J15">
        <v>3551020408.1633</v>
      </c>
      <c r="K15">
        <v>-9.0925703000000002</v>
      </c>
      <c r="N15" s="6">
        <f t="shared" si="2"/>
        <v>3.9183673469387998</v>
      </c>
      <c r="O15" s="11">
        <f t="shared" si="5"/>
        <v>-73.418152000000006</v>
      </c>
      <c r="P15" s="6">
        <f t="shared" si="3"/>
        <v>-68.418152000000006</v>
      </c>
    </row>
    <row r="16" spans="1:17" x14ac:dyDescent="0.25">
      <c r="B16">
        <v>3642857142.8571</v>
      </c>
      <c r="C16">
        <v>-7.7981204999999996</v>
      </c>
      <c r="F16" s="6">
        <f t="shared" si="0"/>
        <v>4.0102040816326996</v>
      </c>
      <c r="G16" s="11">
        <f t="shared" si="4"/>
        <v>-77.341492000000002</v>
      </c>
      <c r="H16" s="6">
        <f t="shared" si="1"/>
        <v>-72.341492000000002</v>
      </c>
      <c r="J16">
        <v>3642857142.8571</v>
      </c>
      <c r="K16">
        <v>-9.2431479000000003</v>
      </c>
      <c r="N16" s="6">
        <f t="shared" si="2"/>
        <v>4.0102040816326996</v>
      </c>
      <c r="O16" s="11">
        <f t="shared" si="5"/>
        <v>-73.581276000000003</v>
      </c>
      <c r="P16" s="6">
        <f t="shared" si="3"/>
        <v>-68.581276000000003</v>
      </c>
    </row>
    <row r="17" spans="2:16" x14ac:dyDescent="0.25">
      <c r="B17">
        <v>3734693877.5510001</v>
      </c>
      <c r="C17">
        <v>-7.8841032999999996</v>
      </c>
      <c r="F17" s="6">
        <f t="shared" si="0"/>
        <v>4.1020408163265003</v>
      </c>
      <c r="G17" s="11">
        <f t="shared" si="4"/>
        <v>-76.252326999999994</v>
      </c>
      <c r="H17" s="6">
        <f t="shared" si="1"/>
        <v>-71.252326999999994</v>
      </c>
      <c r="J17">
        <v>3734693877.5510001</v>
      </c>
      <c r="K17">
        <v>-9.5785388999999999</v>
      </c>
      <c r="N17" s="6">
        <f t="shared" si="2"/>
        <v>4.1020408163265003</v>
      </c>
      <c r="O17" s="11">
        <f t="shared" si="5"/>
        <v>-74.392532000000003</v>
      </c>
      <c r="P17" s="6">
        <f t="shared" si="3"/>
        <v>-69.392532000000003</v>
      </c>
    </row>
    <row r="18" spans="2:16" x14ac:dyDescent="0.25">
      <c r="B18">
        <v>3826530612.2449002</v>
      </c>
      <c r="C18">
        <v>-8.1773805999999993</v>
      </c>
      <c r="F18" s="6">
        <f t="shared" si="0"/>
        <v>4.1938775510203996</v>
      </c>
      <c r="G18" s="11">
        <f t="shared" si="4"/>
        <v>-79.069534000000004</v>
      </c>
      <c r="H18" s="6">
        <f t="shared" si="1"/>
        <v>-74.069534000000004</v>
      </c>
      <c r="J18">
        <v>3826530612.2449002</v>
      </c>
      <c r="K18">
        <v>-9.3547726000000004</v>
      </c>
      <c r="N18" s="6">
        <f t="shared" si="2"/>
        <v>4.1938775510203996</v>
      </c>
      <c r="O18" s="11">
        <f t="shared" si="5"/>
        <v>-76.371521000000001</v>
      </c>
      <c r="P18" s="6">
        <f t="shared" si="3"/>
        <v>-71.371521000000001</v>
      </c>
    </row>
    <row r="19" spans="2:16" x14ac:dyDescent="0.25">
      <c r="B19">
        <v>3918367346.9387999</v>
      </c>
      <c r="C19">
        <v>-8.0829620000000002</v>
      </c>
      <c r="F19" s="6">
        <f t="shared" si="0"/>
        <v>4.2857142857142998</v>
      </c>
      <c r="G19" s="11">
        <f t="shared" si="4"/>
        <v>-77.870857000000001</v>
      </c>
      <c r="H19" s="6">
        <f t="shared" si="1"/>
        <v>-72.870857000000001</v>
      </c>
      <c r="J19">
        <v>3918367346.9387999</v>
      </c>
      <c r="K19">
        <v>-9.3066405999999997</v>
      </c>
      <c r="N19" s="6">
        <f t="shared" si="2"/>
        <v>4.2857142857142998</v>
      </c>
      <c r="O19" s="11">
        <f t="shared" si="5"/>
        <v>-78.628028999999998</v>
      </c>
      <c r="P19" s="6">
        <f t="shared" si="3"/>
        <v>-73.628028999999998</v>
      </c>
    </row>
    <row r="20" spans="2:16" x14ac:dyDescent="0.25">
      <c r="B20">
        <v>4010204081.6327</v>
      </c>
      <c r="C20">
        <v>-8.4020957999999997</v>
      </c>
      <c r="F20" s="6">
        <f t="shared" si="0"/>
        <v>4.3775510204082</v>
      </c>
      <c r="G20" s="11">
        <f t="shared" si="4"/>
        <v>-78.799553000000003</v>
      </c>
      <c r="H20" s="6">
        <f t="shared" si="1"/>
        <v>-73.799553000000003</v>
      </c>
      <c r="J20">
        <v>4010204081.6327</v>
      </c>
      <c r="K20">
        <v>-9.7032328000000003</v>
      </c>
      <c r="N20" s="6">
        <f t="shared" si="2"/>
        <v>4.3775510204082</v>
      </c>
      <c r="O20" s="11">
        <f t="shared" si="5"/>
        <v>-78.869217000000006</v>
      </c>
      <c r="P20" s="6">
        <f t="shared" si="3"/>
        <v>-73.869217000000006</v>
      </c>
    </row>
    <row r="21" spans="2:16" x14ac:dyDescent="0.25">
      <c r="B21">
        <v>4102040816.3264999</v>
      </c>
      <c r="C21">
        <v>-8.6013421999999995</v>
      </c>
      <c r="F21" s="6">
        <f t="shared" si="0"/>
        <v>4.4693877551019998</v>
      </c>
      <c r="G21" s="11">
        <f t="shared" si="4"/>
        <v>-78.503310999999997</v>
      </c>
      <c r="H21" s="6">
        <f t="shared" si="1"/>
        <v>-73.503310999999997</v>
      </c>
      <c r="J21">
        <v>4102040816.3264999</v>
      </c>
      <c r="K21">
        <v>-10.022627999999999</v>
      </c>
      <c r="N21" s="6">
        <f t="shared" si="2"/>
        <v>4.4693877551019998</v>
      </c>
      <c r="O21" s="11">
        <f t="shared" si="5"/>
        <v>-78.215110999999993</v>
      </c>
      <c r="P21" s="6">
        <f t="shared" si="3"/>
        <v>-73.215110999999993</v>
      </c>
    </row>
    <row r="22" spans="2:16" x14ac:dyDescent="0.25">
      <c r="B22">
        <v>4193877551.0204</v>
      </c>
      <c r="C22">
        <v>-8.5157509000000005</v>
      </c>
      <c r="F22" s="6">
        <f t="shared" si="0"/>
        <v>4.5612244897959</v>
      </c>
      <c r="G22" s="11">
        <f t="shared" si="4"/>
        <v>-80.492676000000003</v>
      </c>
      <c r="H22" s="6">
        <f t="shared" si="1"/>
        <v>-75.492676000000003</v>
      </c>
      <c r="J22">
        <v>4193877551.0204</v>
      </c>
      <c r="K22">
        <v>-10.065201999999999</v>
      </c>
      <c r="N22" s="6">
        <f t="shared" si="2"/>
        <v>4.5612244897959</v>
      </c>
      <c r="O22" s="11">
        <f t="shared" si="5"/>
        <v>-76.744522000000003</v>
      </c>
      <c r="P22" s="6">
        <f t="shared" si="3"/>
        <v>-71.744522000000003</v>
      </c>
    </row>
    <row r="23" spans="2:16" x14ac:dyDescent="0.25">
      <c r="B23">
        <v>4285714285.7143002</v>
      </c>
      <c r="C23">
        <v>-8.2534819000000006</v>
      </c>
      <c r="F23" s="6">
        <f t="shared" si="0"/>
        <v>4.6530612244898002</v>
      </c>
      <c r="G23" s="11">
        <f t="shared" si="4"/>
        <v>-83.272789000000003</v>
      </c>
      <c r="H23" s="6">
        <f t="shared" si="1"/>
        <v>-78.272789000000003</v>
      </c>
      <c r="J23">
        <v>4285714285.7143002</v>
      </c>
      <c r="K23">
        <v>-9.8398409000000004</v>
      </c>
      <c r="N23" s="6">
        <f t="shared" si="2"/>
        <v>4.6530612244898002</v>
      </c>
      <c r="O23" s="11">
        <f t="shared" si="5"/>
        <v>-77.624083999999996</v>
      </c>
      <c r="P23" s="6">
        <f t="shared" si="3"/>
        <v>-72.624083999999996</v>
      </c>
    </row>
    <row r="24" spans="2:16" x14ac:dyDescent="0.25">
      <c r="B24">
        <v>4377551020.4082003</v>
      </c>
      <c r="C24">
        <v>-8.0762329000000008</v>
      </c>
      <c r="F24" s="6">
        <f t="shared" si="0"/>
        <v>4.7448979591836995</v>
      </c>
      <c r="G24" s="11">
        <f t="shared" si="4"/>
        <v>-82.049903999999998</v>
      </c>
      <c r="H24" s="6">
        <f t="shared" si="1"/>
        <v>-77.049903999999998</v>
      </c>
      <c r="J24">
        <v>4377551020.4082003</v>
      </c>
      <c r="K24">
        <v>-9.7719479000000007</v>
      </c>
      <c r="N24" s="6">
        <f t="shared" si="2"/>
        <v>4.7448979591836995</v>
      </c>
      <c r="O24" s="11">
        <f t="shared" si="5"/>
        <v>-77.725616000000002</v>
      </c>
      <c r="P24" s="6">
        <f t="shared" si="3"/>
        <v>-72.725616000000002</v>
      </c>
    </row>
    <row r="25" spans="2:16" x14ac:dyDescent="0.25">
      <c r="B25">
        <v>4469387755.1020002</v>
      </c>
      <c r="C25">
        <v>-7.8370695000000001</v>
      </c>
      <c r="F25" s="6">
        <f t="shared" si="0"/>
        <v>4.8367346938775997</v>
      </c>
      <c r="G25" s="11">
        <f t="shared" si="4"/>
        <v>-84.743210000000005</v>
      </c>
      <c r="H25" s="6">
        <f t="shared" si="1"/>
        <v>-79.743210000000005</v>
      </c>
      <c r="J25">
        <v>4469387755.1020002</v>
      </c>
      <c r="K25">
        <v>-9.5613212999999995</v>
      </c>
      <c r="N25" s="6">
        <f t="shared" si="2"/>
        <v>4.8367346938775997</v>
      </c>
      <c r="O25" s="11">
        <f t="shared" si="5"/>
        <v>-79.491530999999995</v>
      </c>
      <c r="P25" s="6">
        <f t="shared" si="3"/>
        <v>-74.491530999999995</v>
      </c>
    </row>
    <row r="26" spans="2:16" x14ac:dyDescent="0.25">
      <c r="B26">
        <v>4561224489.7959003</v>
      </c>
      <c r="C26">
        <v>-7.7077789000000001</v>
      </c>
      <c r="F26" s="6">
        <f t="shared" si="0"/>
        <v>4.9285714285713995</v>
      </c>
      <c r="G26" s="11">
        <f t="shared" si="4"/>
        <v>-81.470695000000006</v>
      </c>
      <c r="H26" s="6">
        <f t="shared" si="1"/>
        <v>-76.470695000000006</v>
      </c>
      <c r="J26">
        <v>4561224489.7959003</v>
      </c>
      <c r="K26">
        <v>-9.4716433999999996</v>
      </c>
      <c r="N26" s="6">
        <f t="shared" si="2"/>
        <v>4.9285714285713995</v>
      </c>
      <c r="O26" s="11">
        <f t="shared" si="5"/>
        <v>-78.248679999999993</v>
      </c>
      <c r="P26" s="6">
        <f t="shared" si="3"/>
        <v>-73.248679999999993</v>
      </c>
    </row>
    <row r="27" spans="2:16" x14ac:dyDescent="0.25">
      <c r="B27">
        <v>4653061224.4898005</v>
      </c>
      <c r="C27">
        <v>-8.2164277999999999</v>
      </c>
      <c r="F27" s="6">
        <f t="shared" si="0"/>
        <v>5.0204081632652997</v>
      </c>
      <c r="G27" s="11">
        <f t="shared" si="4"/>
        <v>-82.422545999999997</v>
      </c>
      <c r="H27" s="6">
        <f t="shared" si="1"/>
        <v>-77.422545999999997</v>
      </c>
      <c r="J27">
        <v>4653061224.4898005</v>
      </c>
      <c r="K27">
        <v>-9.6248579000000003</v>
      </c>
      <c r="N27" s="6">
        <f t="shared" si="2"/>
        <v>5.0204081632652997</v>
      </c>
      <c r="O27" s="11">
        <f t="shared" si="5"/>
        <v>-77.744597999999996</v>
      </c>
      <c r="P27" s="6">
        <f t="shared" si="3"/>
        <v>-72.744597999999996</v>
      </c>
    </row>
    <row r="28" spans="2:16" x14ac:dyDescent="0.25">
      <c r="B28">
        <v>4744897959.1836996</v>
      </c>
      <c r="C28">
        <v>-8.0198669000000002</v>
      </c>
      <c r="F28" s="6">
        <f t="shared" si="0"/>
        <v>5.1122448979591999</v>
      </c>
      <c r="G28" s="11">
        <f t="shared" si="4"/>
        <v>-78.808502000000004</v>
      </c>
      <c r="H28" s="6">
        <f t="shared" si="1"/>
        <v>-73.808502000000004</v>
      </c>
      <c r="J28">
        <v>4744897959.1836996</v>
      </c>
      <c r="K28">
        <v>-9.5259503999999993</v>
      </c>
      <c r="N28" s="6">
        <f t="shared" si="2"/>
        <v>5.1122448979591999</v>
      </c>
      <c r="O28" s="11">
        <f t="shared" si="5"/>
        <v>-75.777016000000003</v>
      </c>
      <c r="P28" s="6">
        <f t="shared" si="3"/>
        <v>-70.777016000000003</v>
      </c>
    </row>
    <row r="29" spans="2:16" x14ac:dyDescent="0.25">
      <c r="B29">
        <v>4836734693.8775997</v>
      </c>
      <c r="C29">
        <v>-7.8898295999999997</v>
      </c>
      <c r="F29" s="6">
        <f t="shared" si="0"/>
        <v>5.2040816326531001</v>
      </c>
      <c r="G29" s="11">
        <f t="shared" si="4"/>
        <v>-79.950171999999995</v>
      </c>
      <c r="H29" s="6">
        <f t="shared" si="1"/>
        <v>-74.950171999999995</v>
      </c>
      <c r="J29">
        <v>4836734693.8775997</v>
      </c>
      <c r="K29">
        <v>-9.2834892</v>
      </c>
      <c r="N29" s="6">
        <f t="shared" si="2"/>
        <v>5.2040816326531001</v>
      </c>
      <c r="O29" s="11">
        <f t="shared" si="5"/>
        <v>-76.267409999999998</v>
      </c>
      <c r="P29" s="6">
        <f t="shared" si="3"/>
        <v>-71.267409999999998</v>
      </c>
    </row>
    <row r="30" spans="2:16" x14ac:dyDescent="0.25">
      <c r="B30">
        <v>4928571428.5713997</v>
      </c>
      <c r="C30">
        <v>-8.0046377</v>
      </c>
      <c r="F30" s="6">
        <f t="shared" si="0"/>
        <v>5.2959183673468999</v>
      </c>
      <c r="G30" s="11">
        <f t="shared" si="4"/>
        <v>-79.072479000000001</v>
      </c>
      <c r="H30" s="6">
        <f t="shared" si="1"/>
        <v>-74.072479000000001</v>
      </c>
      <c r="J30">
        <v>4928571428.5713997</v>
      </c>
      <c r="K30">
        <v>-9.2850684999999995</v>
      </c>
      <c r="N30" s="6">
        <f t="shared" si="2"/>
        <v>5.2959183673468999</v>
      </c>
      <c r="O30" s="11">
        <f t="shared" si="5"/>
        <v>-77.232185000000001</v>
      </c>
      <c r="P30" s="6">
        <f t="shared" si="3"/>
        <v>-72.232185000000001</v>
      </c>
    </row>
    <row r="31" spans="2:16" x14ac:dyDescent="0.25">
      <c r="B31">
        <v>5020408163.2652998</v>
      </c>
      <c r="C31">
        <v>-8.2819643000000003</v>
      </c>
      <c r="F31" s="6">
        <f t="shared" si="0"/>
        <v>5.3877551020408001</v>
      </c>
      <c r="G31" s="11">
        <f t="shared" si="4"/>
        <v>-78.891541000000004</v>
      </c>
      <c r="H31" s="6">
        <f t="shared" si="1"/>
        <v>-73.891541000000004</v>
      </c>
      <c r="J31">
        <v>5020408163.2652998</v>
      </c>
      <c r="K31">
        <v>-9.3421040000000009</v>
      </c>
      <c r="N31" s="6">
        <f t="shared" si="2"/>
        <v>5.3877551020408001</v>
      </c>
      <c r="O31" s="11">
        <f t="shared" si="5"/>
        <v>-77.093306999999996</v>
      </c>
      <c r="P31" s="6">
        <f t="shared" si="3"/>
        <v>-72.093306999999996</v>
      </c>
    </row>
    <row r="32" spans="2:16" x14ac:dyDescent="0.25">
      <c r="B32">
        <v>5112244897.9591999</v>
      </c>
      <c r="C32">
        <v>-7.6287513000000002</v>
      </c>
      <c r="F32" s="6">
        <f t="shared" si="0"/>
        <v>5.4795918367347003</v>
      </c>
      <c r="G32" s="11">
        <f t="shared" si="4"/>
        <v>-77.837326000000004</v>
      </c>
      <c r="H32" s="6">
        <f t="shared" si="1"/>
        <v>-72.837326000000004</v>
      </c>
      <c r="J32">
        <v>5112244897.9591999</v>
      </c>
      <c r="K32">
        <v>-9.3635625999999998</v>
      </c>
      <c r="N32" s="6">
        <f t="shared" si="2"/>
        <v>5.4795918367347003</v>
      </c>
      <c r="O32" s="11">
        <f t="shared" si="5"/>
        <v>-76.938964999999996</v>
      </c>
      <c r="P32" s="6">
        <f t="shared" si="3"/>
        <v>-71.938964999999996</v>
      </c>
    </row>
    <row r="33" spans="2:16" x14ac:dyDescent="0.25">
      <c r="B33">
        <v>5204081632.6531</v>
      </c>
      <c r="C33">
        <v>-7.7253522999999999</v>
      </c>
      <c r="F33" s="6">
        <f t="shared" si="0"/>
        <v>5.5714285714286005</v>
      </c>
      <c r="G33" s="11">
        <f t="shared" si="4"/>
        <v>-78.908469999999994</v>
      </c>
      <c r="H33" s="6">
        <f t="shared" si="1"/>
        <v>-73.908469999999994</v>
      </c>
      <c r="J33">
        <v>5204081632.6531</v>
      </c>
      <c r="K33">
        <v>-9.3616495000000004</v>
      </c>
      <c r="N33" s="6">
        <f t="shared" si="2"/>
        <v>5.5714285714286005</v>
      </c>
      <c r="O33" s="11">
        <f t="shared" si="5"/>
        <v>-77.184532000000004</v>
      </c>
      <c r="P33" s="6">
        <f t="shared" si="3"/>
        <v>-72.184532000000004</v>
      </c>
    </row>
    <row r="34" spans="2:16" x14ac:dyDescent="0.25">
      <c r="B34">
        <v>5295918367.3469</v>
      </c>
      <c r="C34">
        <v>-8.0522127000000001</v>
      </c>
      <c r="F34" s="6">
        <f t="shared" si="0"/>
        <v>5.6632653061224003</v>
      </c>
      <c r="G34" s="11">
        <f t="shared" si="4"/>
        <v>-78.931877</v>
      </c>
      <c r="H34" s="6">
        <f t="shared" si="1"/>
        <v>-73.931877</v>
      </c>
      <c r="J34">
        <v>5295918367.3469</v>
      </c>
      <c r="K34">
        <v>-9.3426685000000003</v>
      </c>
      <c r="N34" s="6">
        <f t="shared" si="2"/>
        <v>5.6632653061224003</v>
      </c>
      <c r="O34" s="11">
        <f t="shared" si="5"/>
        <v>-79.083770999999999</v>
      </c>
      <c r="P34" s="6">
        <f t="shared" si="3"/>
        <v>-74.083770999999999</v>
      </c>
    </row>
    <row r="35" spans="2:16" x14ac:dyDescent="0.25">
      <c r="B35">
        <v>5387755102.0408001</v>
      </c>
      <c r="C35">
        <v>-8.0895347999999991</v>
      </c>
      <c r="F35" s="6">
        <f t="shared" si="0"/>
        <v>5.7551020408163005</v>
      </c>
      <c r="G35" s="11">
        <f t="shared" si="4"/>
        <v>-80.367844000000005</v>
      </c>
      <c r="H35" s="6">
        <f t="shared" si="1"/>
        <v>-75.367844000000005</v>
      </c>
      <c r="J35">
        <v>5387755102.0408001</v>
      </c>
      <c r="K35">
        <v>-9.3878488999999998</v>
      </c>
      <c r="N35" s="6">
        <f t="shared" si="2"/>
        <v>5.7551020408163005</v>
      </c>
      <c r="O35" s="11">
        <f t="shared" si="5"/>
        <v>-78.157188000000005</v>
      </c>
      <c r="P35" s="6">
        <f t="shared" si="3"/>
        <v>-73.157188000000005</v>
      </c>
    </row>
    <row r="36" spans="2:16" x14ac:dyDescent="0.25">
      <c r="B36">
        <v>5479591836.7347002</v>
      </c>
      <c r="C36">
        <v>-8.0060625000000005</v>
      </c>
      <c r="F36" s="6">
        <f t="shared" si="0"/>
        <v>5.8469387755101998</v>
      </c>
      <c r="G36" s="11">
        <f t="shared" si="4"/>
        <v>-78.242607000000007</v>
      </c>
      <c r="H36" s="6">
        <f t="shared" si="1"/>
        <v>-73.242607000000007</v>
      </c>
      <c r="J36">
        <v>5479591836.7347002</v>
      </c>
      <c r="K36">
        <v>-9.2554645999999998</v>
      </c>
      <c r="N36" s="6">
        <f t="shared" si="2"/>
        <v>5.8469387755101998</v>
      </c>
      <c r="O36" s="11">
        <f t="shared" si="5"/>
        <v>-76.416602999999995</v>
      </c>
      <c r="P36" s="6">
        <f t="shared" si="3"/>
        <v>-71.416602999999995</v>
      </c>
    </row>
    <row r="37" spans="2:16" x14ac:dyDescent="0.25">
      <c r="B37">
        <v>5571428571.4286003</v>
      </c>
      <c r="C37">
        <v>-8.3711376000000008</v>
      </c>
      <c r="F37" s="6">
        <f t="shared" ref="F37:F68" si="6">B145/1000000000</f>
        <v>5.9387755102041</v>
      </c>
      <c r="G37" s="11">
        <f t="shared" si="4"/>
        <v>-77.352371000000005</v>
      </c>
      <c r="H37" s="6">
        <f t="shared" ref="H37:H68" si="7">D145</f>
        <v>-72.352371000000005</v>
      </c>
      <c r="J37">
        <v>5571428571.4286003</v>
      </c>
      <c r="K37">
        <v>-9.5467595999999997</v>
      </c>
      <c r="N37" s="6">
        <f t="shared" ref="N37:N68" si="8">J145/1000000000</f>
        <v>5.9387755102041</v>
      </c>
      <c r="O37" s="11">
        <f t="shared" si="5"/>
        <v>-76.013351</v>
      </c>
      <c r="P37" s="6">
        <f t="shared" ref="P37:P68" si="9">L145</f>
        <v>-71.013351</v>
      </c>
    </row>
    <row r="38" spans="2:16" x14ac:dyDescent="0.25">
      <c r="B38">
        <v>5663265306.1224003</v>
      </c>
      <c r="C38">
        <v>-8.4412441000000005</v>
      </c>
      <c r="F38" s="6">
        <f t="shared" si="6"/>
        <v>6.0306122448980002</v>
      </c>
      <c r="G38" s="11">
        <f t="shared" si="4"/>
        <v>-76.936768000000001</v>
      </c>
      <c r="H38" s="6">
        <f t="shared" si="7"/>
        <v>-71.936768000000001</v>
      </c>
      <c r="J38">
        <v>5663265306.1224003</v>
      </c>
      <c r="K38">
        <v>-9.4583396999999998</v>
      </c>
      <c r="N38" s="6">
        <f t="shared" si="8"/>
        <v>6.0306122448980002</v>
      </c>
      <c r="O38" s="11">
        <f t="shared" si="5"/>
        <v>-83.140770000000003</v>
      </c>
      <c r="P38" s="6">
        <f t="shared" si="9"/>
        <v>-78.140770000000003</v>
      </c>
    </row>
    <row r="39" spans="2:16" x14ac:dyDescent="0.25">
      <c r="B39">
        <v>5755102040.8163004</v>
      </c>
      <c r="C39">
        <v>-7.8889098000000004</v>
      </c>
      <c r="F39" s="6">
        <f t="shared" si="6"/>
        <v>6.1224489795918</v>
      </c>
      <c r="G39" s="11">
        <f t="shared" si="4"/>
        <v>-81.733170000000001</v>
      </c>
      <c r="H39" s="6">
        <f t="shared" si="7"/>
        <v>-76.733170000000001</v>
      </c>
      <c r="J39">
        <v>5755102040.8163004</v>
      </c>
      <c r="K39">
        <v>-9.1784800999999998</v>
      </c>
      <c r="N39" s="6">
        <f t="shared" si="8"/>
        <v>6.1224489795918</v>
      </c>
      <c r="O39" s="11">
        <f t="shared" si="5"/>
        <v>-85.944732999999999</v>
      </c>
      <c r="P39" s="6">
        <f t="shared" si="9"/>
        <v>-80.944732999999999</v>
      </c>
    </row>
    <row r="40" spans="2:16" x14ac:dyDescent="0.25">
      <c r="B40">
        <v>5846938775.5101995</v>
      </c>
      <c r="C40">
        <v>-8.4496669999999998</v>
      </c>
      <c r="F40" s="6">
        <f t="shared" si="6"/>
        <v>6.2142857142857002</v>
      </c>
      <c r="G40" s="11">
        <f t="shared" si="4"/>
        <v>-88.966644000000002</v>
      </c>
      <c r="H40" s="6">
        <f t="shared" si="7"/>
        <v>-83.966644000000002</v>
      </c>
      <c r="J40">
        <v>5846938775.5101995</v>
      </c>
      <c r="K40">
        <v>-9.5088004999999995</v>
      </c>
      <c r="N40" s="6">
        <f t="shared" si="8"/>
        <v>6.2142857142857002</v>
      </c>
      <c r="O40" s="11">
        <f t="shared" si="5"/>
        <v>-84.761116000000001</v>
      </c>
      <c r="P40" s="6">
        <f t="shared" si="9"/>
        <v>-79.761116000000001</v>
      </c>
    </row>
    <row r="41" spans="2:16" x14ac:dyDescent="0.25">
      <c r="B41">
        <v>5938775510.2040997</v>
      </c>
      <c r="C41">
        <v>-8.1715736000000003</v>
      </c>
      <c r="F41" s="6">
        <f t="shared" si="6"/>
        <v>6.3061224489796004</v>
      </c>
      <c r="G41" s="11">
        <f t="shared" si="4"/>
        <v>-91.586226999999994</v>
      </c>
      <c r="H41" s="6">
        <f t="shared" si="7"/>
        <v>-86.586226999999994</v>
      </c>
      <c r="J41">
        <v>5938775510.2040997</v>
      </c>
      <c r="K41">
        <v>-9.4468060000000005</v>
      </c>
      <c r="N41" s="6">
        <f t="shared" si="8"/>
        <v>6.3061224489796004</v>
      </c>
      <c r="O41" s="11">
        <f t="shared" si="5"/>
        <v>-77.680954</v>
      </c>
      <c r="P41" s="6">
        <f t="shared" si="9"/>
        <v>-72.680954</v>
      </c>
    </row>
    <row r="42" spans="2:16" x14ac:dyDescent="0.25">
      <c r="B42">
        <v>6030612244.8979998</v>
      </c>
      <c r="C42">
        <v>-8.2506933</v>
      </c>
      <c r="F42" s="6">
        <f t="shared" si="6"/>
        <v>6.3979591836734997</v>
      </c>
      <c r="G42" s="11">
        <f t="shared" si="4"/>
        <v>-88.246216000000004</v>
      </c>
      <c r="H42" s="6">
        <f t="shared" si="7"/>
        <v>-83.246216000000004</v>
      </c>
      <c r="J42">
        <v>6030612244.8979998</v>
      </c>
      <c r="K42">
        <v>-9.7884540999999992</v>
      </c>
      <c r="N42" s="6">
        <f t="shared" si="8"/>
        <v>6.3979591836734997</v>
      </c>
      <c r="O42" s="11">
        <f t="shared" si="5"/>
        <v>-73.132392999999993</v>
      </c>
      <c r="P42" s="6">
        <f t="shared" si="9"/>
        <v>-68.132392999999993</v>
      </c>
    </row>
    <row r="43" spans="2:16" x14ac:dyDescent="0.25">
      <c r="B43">
        <v>6122448979.5917997</v>
      </c>
      <c r="C43">
        <v>-7.9600377</v>
      </c>
      <c r="F43" s="6">
        <f t="shared" si="6"/>
        <v>6.4897959183673004</v>
      </c>
      <c r="G43" s="11">
        <f t="shared" si="4"/>
        <v>-80.875168000000002</v>
      </c>
      <c r="H43" s="6">
        <f t="shared" si="7"/>
        <v>-75.875168000000002</v>
      </c>
      <c r="J43">
        <v>6122448979.5917997</v>
      </c>
      <c r="K43">
        <v>-9.8651590000000002</v>
      </c>
      <c r="N43" s="6">
        <f t="shared" si="8"/>
        <v>6.4897959183673004</v>
      </c>
      <c r="O43" s="11">
        <f t="shared" si="5"/>
        <v>-70.142409999999998</v>
      </c>
      <c r="P43" s="6">
        <f t="shared" si="9"/>
        <v>-65.142409999999998</v>
      </c>
    </row>
    <row r="44" spans="2:16" x14ac:dyDescent="0.25">
      <c r="B44">
        <v>6214285714.2856998</v>
      </c>
      <c r="C44">
        <v>-7.9758687000000004</v>
      </c>
      <c r="F44" s="6">
        <f t="shared" si="6"/>
        <v>6.5816326530611997</v>
      </c>
      <c r="G44" s="11">
        <f t="shared" si="4"/>
        <v>-76.566032000000007</v>
      </c>
      <c r="H44" s="6">
        <f t="shared" si="7"/>
        <v>-71.566032000000007</v>
      </c>
      <c r="J44">
        <v>6214285714.2856998</v>
      </c>
      <c r="K44">
        <v>-9.7049599000000004</v>
      </c>
      <c r="N44" s="6">
        <f t="shared" si="8"/>
        <v>6.5816326530611997</v>
      </c>
      <c r="O44" s="11">
        <f t="shared" si="5"/>
        <v>-69.154731999999996</v>
      </c>
      <c r="P44" s="6">
        <f t="shared" si="9"/>
        <v>-64.154731999999996</v>
      </c>
    </row>
    <row r="45" spans="2:16" x14ac:dyDescent="0.25">
      <c r="B45">
        <v>6306122448.9796</v>
      </c>
      <c r="C45">
        <v>-8.4315367000000006</v>
      </c>
      <c r="F45" s="6">
        <f t="shared" si="6"/>
        <v>6.6734693877550999</v>
      </c>
      <c r="G45" s="11">
        <f t="shared" si="4"/>
        <v>-74.315619999999996</v>
      </c>
      <c r="H45" s="6">
        <f t="shared" si="7"/>
        <v>-69.315619999999996</v>
      </c>
      <c r="J45">
        <v>6306122448.9796</v>
      </c>
      <c r="K45">
        <v>-10.098598000000001</v>
      </c>
      <c r="N45" s="6">
        <f t="shared" si="8"/>
        <v>6.6734693877550999</v>
      </c>
      <c r="O45" s="11">
        <f t="shared" si="5"/>
        <v>-70.123733999999999</v>
      </c>
      <c r="P45" s="6">
        <f t="shared" si="9"/>
        <v>-65.123733999999999</v>
      </c>
    </row>
    <row r="46" spans="2:16" x14ac:dyDescent="0.25">
      <c r="B46">
        <v>6397959183.6735001</v>
      </c>
      <c r="C46">
        <v>-8.4218025000000001</v>
      </c>
      <c r="F46" s="6">
        <f t="shared" si="6"/>
        <v>6.7653061224490001</v>
      </c>
      <c r="G46" s="11">
        <f t="shared" si="4"/>
        <v>-73.615913000000006</v>
      </c>
      <c r="H46" s="6">
        <f t="shared" si="7"/>
        <v>-68.615913000000006</v>
      </c>
      <c r="J46">
        <v>6397959183.6735001</v>
      </c>
      <c r="K46">
        <v>-9.8731194000000002</v>
      </c>
      <c r="N46" s="6">
        <f t="shared" si="8"/>
        <v>6.7653061224490001</v>
      </c>
      <c r="O46" s="11">
        <f t="shared" si="5"/>
        <v>-71.819382000000004</v>
      </c>
      <c r="P46" s="6">
        <f t="shared" si="9"/>
        <v>-66.819382000000004</v>
      </c>
    </row>
    <row r="47" spans="2:16" x14ac:dyDescent="0.25">
      <c r="B47">
        <v>6489795918.3673</v>
      </c>
      <c r="C47">
        <v>-8.2454996000000005</v>
      </c>
      <c r="F47" s="6">
        <f t="shared" si="6"/>
        <v>6.8571428571429003</v>
      </c>
      <c r="G47" s="11">
        <f t="shared" si="4"/>
        <v>-72.546501000000006</v>
      </c>
      <c r="H47" s="6">
        <f t="shared" si="7"/>
        <v>-67.546501000000006</v>
      </c>
      <c r="J47">
        <v>6489795918.3673</v>
      </c>
      <c r="K47">
        <v>-9.6241225999999997</v>
      </c>
      <c r="N47" s="6">
        <f t="shared" si="8"/>
        <v>6.8571428571429003</v>
      </c>
      <c r="O47" s="11">
        <f t="shared" si="5"/>
        <v>-72.777313000000007</v>
      </c>
      <c r="P47" s="6">
        <f t="shared" si="9"/>
        <v>-67.777313000000007</v>
      </c>
    </row>
    <row r="48" spans="2:16" x14ac:dyDescent="0.25">
      <c r="B48">
        <v>6581632653.0612001</v>
      </c>
      <c r="C48">
        <v>-8.2673321000000008</v>
      </c>
      <c r="F48" s="6">
        <f t="shared" si="6"/>
        <v>6.9489795918367001</v>
      </c>
      <c r="G48" s="11">
        <f t="shared" si="4"/>
        <v>-72.238219999999998</v>
      </c>
      <c r="H48" s="6">
        <f t="shared" si="7"/>
        <v>-67.238219999999998</v>
      </c>
      <c r="J48">
        <v>6581632653.0612001</v>
      </c>
      <c r="K48">
        <v>-9.6028804999999995</v>
      </c>
      <c r="N48" s="6">
        <f t="shared" si="8"/>
        <v>6.9489795918367001</v>
      </c>
      <c r="O48" s="11">
        <f t="shared" si="5"/>
        <v>-73.705048000000005</v>
      </c>
      <c r="P48" s="6">
        <f t="shared" si="9"/>
        <v>-68.705048000000005</v>
      </c>
    </row>
    <row r="49" spans="2:16" x14ac:dyDescent="0.25">
      <c r="B49">
        <v>6673469387.7551003</v>
      </c>
      <c r="C49">
        <v>-8.4075632000000002</v>
      </c>
      <c r="F49" s="6">
        <f t="shared" si="6"/>
        <v>7.0408163265305994</v>
      </c>
      <c r="G49" s="11">
        <f t="shared" si="4"/>
        <v>-72.510506000000007</v>
      </c>
      <c r="H49" s="6">
        <f t="shared" si="7"/>
        <v>-67.510506000000007</v>
      </c>
      <c r="J49">
        <v>6673469387.7551003</v>
      </c>
      <c r="K49">
        <v>-9.9615202000000007</v>
      </c>
      <c r="N49" s="6">
        <f t="shared" si="8"/>
        <v>7.0408163265305994</v>
      </c>
      <c r="O49" s="11">
        <f t="shared" si="5"/>
        <v>-75.840819999999994</v>
      </c>
      <c r="P49" s="6">
        <f t="shared" si="9"/>
        <v>-70.840819999999994</v>
      </c>
    </row>
    <row r="50" spans="2:16" x14ac:dyDescent="0.25">
      <c r="B50">
        <v>6765306122.4490004</v>
      </c>
      <c r="C50">
        <v>-8.2503510000000002</v>
      </c>
      <c r="F50" s="6">
        <f t="shared" si="6"/>
        <v>7.1326530612244996</v>
      </c>
      <c r="G50" s="11">
        <f t="shared" si="4"/>
        <v>-72.483810000000005</v>
      </c>
      <c r="H50" s="6">
        <f t="shared" si="7"/>
        <v>-67.483810000000005</v>
      </c>
      <c r="J50">
        <v>6765306122.4490004</v>
      </c>
      <c r="K50">
        <v>-10.031241</v>
      </c>
      <c r="N50" s="6">
        <f t="shared" si="8"/>
        <v>7.1326530612244996</v>
      </c>
      <c r="O50" s="11">
        <f t="shared" si="5"/>
        <v>-77.177916999999994</v>
      </c>
      <c r="P50" s="6">
        <f t="shared" si="9"/>
        <v>-72.177916999999994</v>
      </c>
    </row>
    <row r="51" spans="2:16" x14ac:dyDescent="0.25">
      <c r="B51">
        <v>6857142857.1429005</v>
      </c>
      <c r="C51">
        <v>-7.8693413999999997</v>
      </c>
      <c r="F51" s="6">
        <f t="shared" si="6"/>
        <v>7.2244897959183998</v>
      </c>
      <c r="G51" s="11">
        <f t="shared" si="4"/>
        <v>-72.868094999999997</v>
      </c>
      <c r="H51" s="6">
        <f t="shared" si="7"/>
        <v>-67.868094999999997</v>
      </c>
      <c r="J51">
        <v>6857142857.1429005</v>
      </c>
      <c r="K51">
        <v>-9.4116669000000002</v>
      </c>
      <c r="N51" s="6">
        <f t="shared" si="8"/>
        <v>7.2244897959183998</v>
      </c>
      <c r="O51" s="11">
        <f t="shared" si="5"/>
        <v>-77.980934000000005</v>
      </c>
      <c r="P51" s="6">
        <f t="shared" si="9"/>
        <v>-72.980934000000005</v>
      </c>
    </row>
    <row r="52" spans="2:16" x14ac:dyDescent="0.25">
      <c r="B52">
        <v>6948979591.8367004</v>
      </c>
      <c r="C52">
        <v>-8.4607840000000003</v>
      </c>
      <c r="F52" s="6">
        <f t="shared" si="6"/>
        <v>7.3163265306121996</v>
      </c>
      <c r="G52" s="11">
        <f t="shared" si="4"/>
        <v>-72.749474000000006</v>
      </c>
      <c r="H52" s="6">
        <f t="shared" si="7"/>
        <v>-67.749474000000006</v>
      </c>
      <c r="J52">
        <v>6948979591.8367004</v>
      </c>
      <c r="K52">
        <v>-10.088495</v>
      </c>
      <c r="N52" s="6">
        <f t="shared" si="8"/>
        <v>7.3163265306121996</v>
      </c>
      <c r="O52" s="11">
        <f t="shared" si="5"/>
        <v>-76.507949999999994</v>
      </c>
      <c r="P52" s="6">
        <f t="shared" si="9"/>
        <v>-71.507949999999994</v>
      </c>
    </row>
    <row r="53" spans="2:16" x14ac:dyDescent="0.25">
      <c r="B53">
        <v>7040816326.5305996</v>
      </c>
      <c r="C53">
        <v>-8.6013002000000007</v>
      </c>
      <c r="F53" s="6">
        <f t="shared" si="6"/>
        <v>7.4081632653060998</v>
      </c>
      <c r="G53" s="11">
        <f t="shared" si="4"/>
        <v>-73.830703999999997</v>
      </c>
      <c r="H53" s="6">
        <f t="shared" si="7"/>
        <v>-68.830703999999997</v>
      </c>
      <c r="J53">
        <v>7040816326.5305996</v>
      </c>
      <c r="K53">
        <v>-10.393678</v>
      </c>
      <c r="N53" s="6">
        <f t="shared" si="8"/>
        <v>7.4081632653060998</v>
      </c>
      <c r="O53" s="11">
        <f t="shared" si="5"/>
        <v>-75.887603999999996</v>
      </c>
      <c r="P53" s="6">
        <f t="shared" si="9"/>
        <v>-70.887603999999996</v>
      </c>
    </row>
    <row r="54" spans="2:16" x14ac:dyDescent="0.25">
      <c r="B54">
        <v>7132653061.2244997</v>
      </c>
      <c r="C54">
        <v>-8.2118939999999991</v>
      </c>
      <c r="F54" s="6">
        <f t="shared" si="6"/>
        <v>7.5</v>
      </c>
      <c r="G54" s="11">
        <f t="shared" si="4"/>
        <v>-74.147316000000004</v>
      </c>
      <c r="H54" s="6">
        <f t="shared" si="7"/>
        <v>-69.147316000000004</v>
      </c>
      <c r="J54">
        <v>7132653061.2244997</v>
      </c>
      <c r="K54">
        <v>-10.127015</v>
      </c>
      <c r="N54" s="6">
        <f t="shared" si="8"/>
        <v>7.5</v>
      </c>
      <c r="O54" s="11">
        <f t="shared" si="5"/>
        <v>-74.761955</v>
      </c>
      <c r="P54" s="6">
        <f t="shared" si="9"/>
        <v>-69.761955</v>
      </c>
    </row>
    <row r="55" spans="2:16" x14ac:dyDescent="0.25">
      <c r="B55">
        <v>7224489795.9183998</v>
      </c>
      <c r="C55">
        <v>-8.3024321000000008</v>
      </c>
      <c r="F55" s="6">
        <f t="shared" si="6"/>
        <v>7.5918367346939002</v>
      </c>
      <c r="G55" s="11">
        <f t="shared" si="4"/>
        <v>-74.442352</v>
      </c>
      <c r="H55" s="6">
        <f t="shared" si="7"/>
        <v>-69.442352</v>
      </c>
      <c r="J55">
        <v>7224489795.9183998</v>
      </c>
      <c r="K55">
        <v>-9.963851</v>
      </c>
      <c r="N55" s="6">
        <f t="shared" si="8"/>
        <v>7.5918367346939002</v>
      </c>
      <c r="O55" s="11">
        <f t="shared" si="5"/>
        <v>-74.001853999999994</v>
      </c>
      <c r="P55" s="6">
        <f t="shared" si="9"/>
        <v>-69.001853999999994</v>
      </c>
    </row>
    <row r="56" spans="2:16" x14ac:dyDescent="0.25">
      <c r="B56">
        <v>7316326530.6121998</v>
      </c>
      <c r="C56">
        <v>-8.6872339000000007</v>
      </c>
      <c r="F56" s="6">
        <f t="shared" si="6"/>
        <v>7.6836734693878004</v>
      </c>
      <c r="G56" s="11">
        <f t="shared" si="4"/>
        <v>-74.099013999999997</v>
      </c>
      <c r="H56" s="6">
        <f t="shared" si="7"/>
        <v>-69.099013999999997</v>
      </c>
      <c r="J56">
        <v>7316326530.6121998</v>
      </c>
      <c r="K56">
        <v>-10.343169</v>
      </c>
      <c r="N56" s="6">
        <f t="shared" si="8"/>
        <v>7.6836734693878004</v>
      </c>
      <c r="O56" s="11">
        <f t="shared" si="5"/>
        <v>-73.863892000000007</v>
      </c>
      <c r="P56" s="6">
        <f t="shared" si="9"/>
        <v>-68.863892000000007</v>
      </c>
    </row>
    <row r="57" spans="2:16" x14ac:dyDescent="0.25">
      <c r="B57">
        <v>7408163265.3060999</v>
      </c>
      <c r="C57">
        <v>-8.7395811000000005</v>
      </c>
      <c r="F57" s="6">
        <f t="shared" si="6"/>
        <v>7.7755102040816002</v>
      </c>
      <c r="G57" s="11">
        <f t="shared" si="4"/>
        <v>-73.355118000000004</v>
      </c>
      <c r="H57" s="6">
        <f t="shared" si="7"/>
        <v>-68.355118000000004</v>
      </c>
      <c r="J57">
        <v>7408163265.3060999</v>
      </c>
      <c r="K57">
        <v>-10.729531</v>
      </c>
      <c r="N57" s="6">
        <f t="shared" si="8"/>
        <v>7.7755102040816002</v>
      </c>
      <c r="O57" s="11">
        <f t="shared" si="5"/>
        <v>-74.405868999999996</v>
      </c>
      <c r="P57" s="6">
        <f t="shared" si="9"/>
        <v>-69.405868999999996</v>
      </c>
    </row>
    <row r="58" spans="2:16" x14ac:dyDescent="0.25">
      <c r="B58">
        <v>7500000000</v>
      </c>
      <c r="C58">
        <v>-8.5301694999999995</v>
      </c>
      <c r="F58" s="6">
        <f t="shared" si="6"/>
        <v>7.8673469387755004</v>
      </c>
      <c r="G58" s="11">
        <f t="shared" si="4"/>
        <v>-72.398292999999995</v>
      </c>
      <c r="H58" s="6">
        <f t="shared" si="7"/>
        <v>-67.398292999999995</v>
      </c>
      <c r="J58">
        <v>7500000000</v>
      </c>
      <c r="K58">
        <v>-10.556089999999999</v>
      </c>
      <c r="N58" s="6">
        <f t="shared" si="8"/>
        <v>7.8673469387755004</v>
      </c>
      <c r="O58" s="11">
        <f t="shared" si="5"/>
        <v>-75.652869999999993</v>
      </c>
      <c r="P58" s="6">
        <f t="shared" si="9"/>
        <v>-70.652869999999993</v>
      </c>
    </row>
    <row r="59" spans="2:16" x14ac:dyDescent="0.25">
      <c r="B59">
        <v>7591836734.6939001</v>
      </c>
      <c r="C59">
        <v>-8.8893175000000006</v>
      </c>
      <c r="F59" s="6">
        <f t="shared" si="6"/>
        <v>7.9591836734694006</v>
      </c>
      <c r="G59" s="11">
        <f t="shared" si="4"/>
        <v>-72.142204000000007</v>
      </c>
      <c r="H59" s="6">
        <f t="shared" si="7"/>
        <v>-67.142204000000007</v>
      </c>
      <c r="J59">
        <v>7591836734.6939001</v>
      </c>
      <c r="K59">
        <v>-10.771395999999999</v>
      </c>
      <c r="N59" s="6">
        <f t="shared" si="8"/>
        <v>7.9591836734694006</v>
      </c>
      <c r="O59" s="11">
        <f t="shared" si="5"/>
        <v>-76.069191000000004</v>
      </c>
      <c r="P59" s="6">
        <f t="shared" si="9"/>
        <v>-71.069191000000004</v>
      </c>
    </row>
    <row r="60" spans="2:16" x14ac:dyDescent="0.25">
      <c r="B60">
        <v>7683673469.3878002</v>
      </c>
      <c r="C60">
        <v>-8.8520459999999996</v>
      </c>
      <c r="F60" s="6">
        <f t="shared" si="6"/>
        <v>8.0510204081632999</v>
      </c>
      <c r="G60" s="11">
        <f t="shared" si="4"/>
        <v>-72.216094999999996</v>
      </c>
      <c r="H60" s="6">
        <f t="shared" si="7"/>
        <v>-67.216094999999996</v>
      </c>
      <c r="J60">
        <v>7683673469.3878002</v>
      </c>
      <c r="K60">
        <v>-10.577085</v>
      </c>
      <c r="N60" s="6">
        <f t="shared" si="8"/>
        <v>8.0510204081632999</v>
      </c>
      <c r="O60" s="11">
        <f t="shared" si="5"/>
        <v>-77.057548999999995</v>
      </c>
      <c r="P60" s="6">
        <f t="shared" si="9"/>
        <v>-72.057548999999995</v>
      </c>
    </row>
    <row r="61" spans="2:16" x14ac:dyDescent="0.25">
      <c r="B61">
        <v>7775510204.0816002</v>
      </c>
      <c r="C61">
        <v>-8.6864252000000004</v>
      </c>
      <c r="F61" s="6">
        <f t="shared" si="6"/>
        <v>8.1428571428570997</v>
      </c>
      <c r="G61" s="11">
        <f t="shared" si="4"/>
        <v>-72.132598999999999</v>
      </c>
      <c r="H61" s="6">
        <f t="shared" si="7"/>
        <v>-67.132598999999999</v>
      </c>
      <c r="J61">
        <v>7775510204.0816002</v>
      </c>
      <c r="K61">
        <v>-11.127338999999999</v>
      </c>
      <c r="N61" s="6">
        <f t="shared" si="8"/>
        <v>8.1428571428570997</v>
      </c>
      <c r="O61" s="11">
        <f t="shared" si="5"/>
        <v>-76.208602999999997</v>
      </c>
      <c r="P61" s="6">
        <f t="shared" si="9"/>
        <v>-71.208602999999997</v>
      </c>
    </row>
    <row r="62" spans="2:16" x14ac:dyDescent="0.25">
      <c r="B62">
        <v>7867346938.7755003</v>
      </c>
      <c r="C62">
        <v>-8.7266168999999998</v>
      </c>
      <c r="F62" s="6">
        <f t="shared" si="6"/>
        <v>8.234693877550999</v>
      </c>
      <c r="G62" s="11">
        <f t="shared" si="4"/>
        <v>-71.921349000000006</v>
      </c>
      <c r="H62" s="6">
        <f t="shared" si="7"/>
        <v>-66.921349000000006</v>
      </c>
      <c r="J62">
        <v>7867346938.7755003</v>
      </c>
      <c r="K62">
        <v>-11.145744000000001</v>
      </c>
      <c r="N62" s="6">
        <f t="shared" si="8"/>
        <v>8.234693877550999</v>
      </c>
      <c r="O62" s="11">
        <f t="shared" si="5"/>
        <v>-77.389922999999996</v>
      </c>
      <c r="P62" s="6">
        <f t="shared" si="9"/>
        <v>-72.389922999999996</v>
      </c>
    </row>
    <row r="63" spans="2:16" x14ac:dyDescent="0.25">
      <c r="B63">
        <v>7959183673.4694004</v>
      </c>
      <c r="C63">
        <v>-8.9671067999999998</v>
      </c>
      <c r="F63" s="6">
        <f t="shared" si="6"/>
        <v>8.3265306122449001</v>
      </c>
      <c r="G63" s="11">
        <f t="shared" si="4"/>
        <v>-72.122619999999998</v>
      </c>
      <c r="H63" s="6">
        <f t="shared" si="7"/>
        <v>-67.122619999999998</v>
      </c>
      <c r="J63">
        <v>7959183673.4694004</v>
      </c>
      <c r="K63">
        <v>-11.387221</v>
      </c>
      <c r="N63" s="6">
        <f t="shared" si="8"/>
        <v>8.3265306122449001</v>
      </c>
      <c r="O63" s="11">
        <f t="shared" si="5"/>
        <v>-75.980255</v>
      </c>
      <c r="P63" s="6">
        <f t="shared" si="9"/>
        <v>-70.980255</v>
      </c>
    </row>
    <row r="64" spans="2:16" x14ac:dyDescent="0.25">
      <c r="B64">
        <v>8051020408.1632996</v>
      </c>
      <c r="C64">
        <v>-8.7954358999999993</v>
      </c>
      <c r="F64" s="6">
        <f t="shared" si="6"/>
        <v>8.4183673469387994</v>
      </c>
      <c r="G64" s="11">
        <f t="shared" si="4"/>
        <v>-73.313209999999998</v>
      </c>
      <c r="H64" s="6">
        <f t="shared" si="7"/>
        <v>-68.313209999999998</v>
      </c>
      <c r="J64">
        <v>8051020408.1632996</v>
      </c>
      <c r="K64">
        <v>-10.545935</v>
      </c>
      <c r="N64" s="6">
        <f t="shared" si="8"/>
        <v>8.4183673469387994</v>
      </c>
      <c r="O64" s="11">
        <f t="shared" si="5"/>
        <v>-75.387383</v>
      </c>
      <c r="P64" s="6">
        <f t="shared" si="9"/>
        <v>-70.387383</v>
      </c>
    </row>
    <row r="65" spans="2:16" x14ac:dyDescent="0.25">
      <c r="B65">
        <v>8142857142.8570995</v>
      </c>
      <c r="C65">
        <v>-9.0034475</v>
      </c>
      <c r="F65" s="6">
        <f t="shared" si="6"/>
        <v>8.5102040816327005</v>
      </c>
      <c r="G65" s="11">
        <f t="shared" si="4"/>
        <v>-73.832358999999997</v>
      </c>
      <c r="H65" s="6">
        <f t="shared" si="7"/>
        <v>-68.832358999999997</v>
      </c>
      <c r="J65">
        <v>8142857142.8570995</v>
      </c>
      <c r="K65">
        <v>-10.954967999999999</v>
      </c>
      <c r="N65" s="6">
        <f t="shared" si="8"/>
        <v>8.5102040816327005</v>
      </c>
      <c r="O65" s="11">
        <f t="shared" si="5"/>
        <v>-74.032059000000004</v>
      </c>
      <c r="P65" s="6">
        <f t="shared" si="9"/>
        <v>-69.032059000000004</v>
      </c>
    </row>
    <row r="66" spans="2:16" x14ac:dyDescent="0.25">
      <c r="B66">
        <v>8234693877.5509996</v>
      </c>
      <c r="C66">
        <v>-8.8886614000000002</v>
      </c>
      <c r="F66" s="6">
        <f t="shared" si="6"/>
        <v>8.6020408163265003</v>
      </c>
      <c r="G66" s="11">
        <f t="shared" si="4"/>
        <v>-74.983688000000001</v>
      </c>
      <c r="H66" s="6">
        <f t="shared" si="7"/>
        <v>-69.983688000000001</v>
      </c>
      <c r="J66">
        <v>8234693877.5509996</v>
      </c>
      <c r="K66">
        <v>-11.027544000000001</v>
      </c>
      <c r="N66" s="6">
        <f t="shared" si="8"/>
        <v>8.6020408163265003</v>
      </c>
      <c r="O66" s="11">
        <f t="shared" si="5"/>
        <v>-74.042061000000004</v>
      </c>
      <c r="P66" s="6">
        <f t="shared" si="9"/>
        <v>-69.042061000000004</v>
      </c>
    </row>
    <row r="67" spans="2:16" x14ac:dyDescent="0.25">
      <c r="B67">
        <v>8326530612.2448997</v>
      </c>
      <c r="C67">
        <v>-8.9684714999999997</v>
      </c>
      <c r="F67" s="6">
        <f t="shared" si="6"/>
        <v>8.6938775510203996</v>
      </c>
      <c r="G67" s="11">
        <f t="shared" si="4"/>
        <v>-76.229652000000002</v>
      </c>
      <c r="H67" s="6">
        <f t="shared" si="7"/>
        <v>-71.229652000000002</v>
      </c>
      <c r="J67">
        <v>8326530612.2448997</v>
      </c>
      <c r="K67">
        <v>-10.941841999999999</v>
      </c>
      <c r="N67" s="6">
        <f t="shared" si="8"/>
        <v>8.6938775510203996</v>
      </c>
      <c r="O67" s="11">
        <f t="shared" si="5"/>
        <v>-74.919334000000006</v>
      </c>
      <c r="P67" s="6">
        <f t="shared" si="9"/>
        <v>-69.919334000000006</v>
      </c>
    </row>
    <row r="68" spans="2:16" x14ac:dyDescent="0.25">
      <c r="B68">
        <v>8418367346.9387999</v>
      </c>
      <c r="C68">
        <v>-8.9250001999999995</v>
      </c>
      <c r="F68" s="6">
        <f t="shared" si="6"/>
        <v>8.7857142857143007</v>
      </c>
      <c r="G68" s="11">
        <f t="shared" si="4"/>
        <v>-76.346939000000006</v>
      </c>
      <c r="H68" s="6">
        <f t="shared" si="7"/>
        <v>-71.346939000000006</v>
      </c>
      <c r="J68">
        <v>8418367346.9387999</v>
      </c>
      <c r="K68">
        <v>-11.142557999999999</v>
      </c>
      <c r="N68" s="6">
        <f t="shared" si="8"/>
        <v>8.7857142857143007</v>
      </c>
      <c r="O68" s="11">
        <f t="shared" si="5"/>
        <v>-73.680228999999997</v>
      </c>
      <c r="P68" s="6">
        <f t="shared" si="9"/>
        <v>-68.680228999999997</v>
      </c>
    </row>
    <row r="69" spans="2:16" x14ac:dyDescent="0.25">
      <c r="B69">
        <v>8510204081.6327</v>
      </c>
      <c r="C69">
        <v>-9.0875901999999993</v>
      </c>
      <c r="F69" s="6">
        <f t="shared" ref="F69:F100" si="10">B177/1000000000</f>
        <v>8.8775510204082</v>
      </c>
      <c r="G69" s="11">
        <f t="shared" si="4"/>
        <v>-75.588875000000002</v>
      </c>
      <c r="H69" s="6">
        <f t="shared" ref="H69:H100" si="11">D177</f>
        <v>-70.588875000000002</v>
      </c>
      <c r="J69">
        <v>8510204081.6327</v>
      </c>
      <c r="K69">
        <v>-11.256375999999999</v>
      </c>
      <c r="N69" s="6">
        <f t="shared" ref="N69:N100" si="12">J177/1000000000</f>
        <v>8.8775510204082</v>
      </c>
      <c r="O69" s="11">
        <f t="shared" si="5"/>
        <v>-74.19323</v>
      </c>
      <c r="P69" s="6">
        <f t="shared" ref="P69:P100" si="13">L177</f>
        <v>-69.19323</v>
      </c>
    </row>
    <row r="70" spans="2:16" x14ac:dyDescent="0.25">
      <c r="B70">
        <v>8602040816.3264999</v>
      </c>
      <c r="C70">
        <v>-8.7602767999999998</v>
      </c>
      <c r="F70" s="6">
        <f t="shared" si="10"/>
        <v>8.9693877551019998</v>
      </c>
      <c r="G70" s="11">
        <f t="shared" ref="G70:G103" si="14">H70-5</f>
        <v>-75.056884999999994</v>
      </c>
      <c r="H70" s="6">
        <f t="shared" si="11"/>
        <v>-70.056884999999994</v>
      </c>
      <c r="J70">
        <v>8602040816.3264999</v>
      </c>
      <c r="K70">
        <v>-11.131193</v>
      </c>
      <c r="N70" s="6">
        <f t="shared" si="12"/>
        <v>8.9693877551019998</v>
      </c>
      <c r="O70" s="11">
        <f t="shared" ref="O70:O103" si="15">P70-5</f>
        <v>-75.076385000000002</v>
      </c>
      <c r="P70" s="6">
        <f t="shared" si="13"/>
        <v>-70.076385000000002</v>
      </c>
    </row>
    <row r="71" spans="2:16" x14ac:dyDescent="0.25">
      <c r="B71">
        <v>8693877551.0203991</v>
      </c>
      <c r="C71">
        <v>-8.9077395999999993</v>
      </c>
      <c r="F71" s="6">
        <f t="shared" si="10"/>
        <v>9.0612244897959009</v>
      </c>
      <c r="G71" s="11">
        <f t="shared" si="14"/>
        <v>-74.209014999999994</v>
      </c>
      <c r="H71" s="6">
        <f t="shared" si="11"/>
        <v>-69.209014999999994</v>
      </c>
      <c r="J71">
        <v>8693877551.0203991</v>
      </c>
      <c r="K71">
        <v>-10.975856</v>
      </c>
      <c r="N71" s="6">
        <f t="shared" si="12"/>
        <v>9.0612244897959009</v>
      </c>
      <c r="O71" s="11">
        <f t="shared" si="15"/>
        <v>-77.770843999999997</v>
      </c>
      <c r="P71" s="6">
        <f t="shared" si="13"/>
        <v>-72.770843999999997</v>
      </c>
    </row>
    <row r="72" spans="2:16" x14ac:dyDescent="0.25">
      <c r="B72">
        <v>8785714285.7143002</v>
      </c>
      <c r="C72">
        <v>-9.2254848000000003</v>
      </c>
      <c r="F72" s="6">
        <f t="shared" si="10"/>
        <v>9.1530612244898002</v>
      </c>
      <c r="G72" s="11">
        <f t="shared" si="14"/>
        <v>-73.249458000000004</v>
      </c>
      <c r="H72" s="6">
        <f t="shared" si="11"/>
        <v>-68.249458000000004</v>
      </c>
      <c r="J72">
        <v>8785714285.7143002</v>
      </c>
      <c r="K72">
        <v>-11.45391</v>
      </c>
      <c r="N72" s="6">
        <f t="shared" si="12"/>
        <v>9.1530612244898002</v>
      </c>
      <c r="O72" s="11">
        <f t="shared" si="15"/>
        <v>-78.852988999999994</v>
      </c>
      <c r="P72" s="6">
        <f t="shared" si="13"/>
        <v>-73.852988999999994</v>
      </c>
    </row>
    <row r="73" spans="2:16" x14ac:dyDescent="0.25">
      <c r="B73">
        <v>8877551020.4081993</v>
      </c>
      <c r="C73">
        <v>-9.0607643000000007</v>
      </c>
      <c r="F73" s="6">
        <f t="shared" si="10"/>
        <v>9.2448979591837013</v>
      </c>
      <c r="G73" s="11">
        <f t="shared" si="14"/>
        <v>-71.637298999999999</v>
      </c>
      <c r="H73" s="6">
        <f t="shared" si="11"/>
        <v>-66.637298999999999</v>
      </c>
      <c r="J73">
        <v>8877551020.4081993</v>
      </c>
      <c r="K73">
        <v>-10.836009000000001</v>
      </c>
      <c r="N73" s="6">
        <f t="shared" si="12"/>
        <v>9.2448979591837013</v>
      </c>
      <c r="O73" s="11">
        <f t="shared" si="15"/>
        <v>-77.770615000000006</v>
      </c>
      <c r="P73" s="6">
        <f t="shared" si="13"/>
        <v>-72.770615000000006</v>
      </c>
    </row>
    <row r="74" spans="2:16" x14ac:dyDescent="0.25">
      <c r="B74">
        <v>8969387755.1019993</v>
      </c>
      <c r="C74">
        <v>-9.1679907000000007</v>
      </c>
      <c r="F74" s="6">
        <f t="shared" si="10"/>
        <v>9.3367346938776006</v>
      </c>
      <c r="G74" s="11">
        <f t="shared" si="14"/>
        <v>-71.737930000000006</v>
      </c>
      <c r="H74" s="6">
        <f t="shared" si="11"/>
        <v>-66.737930000000006</v>
      </c>
      <c r="J74">
        <v>8969387755.1019993</v>
      </c>
      <c r="K74">
        <v>-10.846876999999999</v>
      </c>
      <c r="N74" s="6">
        <f t="shared" si="12"/>
        <v>9.3367346938776006</v>
      </c>
      <c r="O74" s="11">
        <f t="shared" si="15"/>
        <v>-78.003165999999993</v>
      </c>
      <c r="P74" s="6">
        <f t="shared" si="13"/>
        <v>-73.003165999999993</v>
      </c>
    </row>
    <row r="75" spans="2:16" x14ac:dyDescent="0.25">
      <c r="B75">
        <v>9061224489.7959003</v>
      </c>
      <c r="C75">
        <v>-9.4467411000000006</v>
      </c>
      <c r="F75" s="6">
        <f t="shared" si="10"/>
        <v>9.4285714285714004</v>
      </c>
      <c r="G75" s="11">
        <f t="shared" si="14"/>
        <v>-71.527077000000006</v>
      </c>
      <c r="H75" s="6">
        <f t="shared" si="11"/>
        <v>-66.527077000000006</v>
      </c>
      <c r="J75">
        <v>9061224489.7959003</v>
      </c>
      <c r="K75">
        <v>-10.832478999999999</v>
      </c>
      <c r="N75" s="6">
        <f t="shared" si="12"/>
        <v>9.4285714285714004</v>
      </c>
      <c r="O75" s="11">
        <f t="shared" si="15"/>
        <v>-78.830933000000002</v>
      </c>
      <c r="P75" s="6">
        <f t="shared" si="13"/>
        <v>-73.830933000000002</v>
      </c>
    </row>
    <row r="76" spans="2:16" x14ac:dyDescent="0.25">
      <c r="B76">
        <v>9153061224.4897995</v>
      </c>
      <c r="C76">
        <v>-9.4977484000000008</v>
      </c>
      <c r="F76" s="6">
        <f t="shared" si="10"/>
        <v>9.5204081632653015</v>
      </c>
      <c r="G76" s="11">
        <f t="shared" si="14"/>
        <v>-71.517600999999999</v>
      </c>
      <c r="H76" s="6">
        <f t="shared" si="11"/>
        <v>-66.517600999999999</v>
      </c>
      <c r="J76">
        <v>9153061224.4897995</v>
      </c>
      <c r="K76">
        <v>-11.191268000000001</v>
      </c>
      <c r="N76" s="6">
        <f t="shared" si="12"/>
        <v>9.5204081632653015</v>
      </c>
      <c r="O76" s="11">
        <f t="shared" si="15"/>
        <v>-82.425072</v>
      </c>
      <c r="P76" s="6">
        <f t="shared" si="13"/>
        <v>-77.425072</v>
      </c>
    </row>
    <row r="77" spans="2:16" x14ac:dyDescent="0.25">
      <c r="B77">
        <v>9244897959.1837006</v>
      </c>
      <c r="C77">
        <v>-9.1595306000000001</v>
      </c>
      <c r="F77" s="6">
        <f t="shared" si="10"/>
        <v>9.6122448979592008</v>
      </c>
      <c r="G77" s="11">
        <f t="shared" si="14"/>
        <v>-70.744956999999999</v>
      </c>
      <c r="H77" s="6">
        <f t="shared" si="11"/>
        <v>-65.744956999999999</v>
      </c>
      <c r="J77">
        <v>9244897959.1837006</v>
      </c>
      <c r="K77">
        <v>-11.30289</v>
      </c>
      <c r="N77" s="6">
        <f t="shared" si="12"/>
        <v>9.6122448979592008</v>
      </c>
      <c r="O77" s="11">
        <f t="shared" si="15"/>
        <v>-81.896773999999994</v>
      </c>
      <c r="P77" s="6">
        <f t="shared" si="13"/>
        <v>-76.896773999999994</v>
      </c>
    </row>
    <row r="78" spans="2:16" x14ac:dyDescent="0.25">
      <c r="B78">
        <v>9336734693.8775997</v>
      </c>
      <c r="C78">
        <v>-8.6069727</v>
      </c>
      <c r="F78" s="6">
        <f t="shared" si="10"/>
        <v>9.7040816326530983</v>
      </c>
      <c r="G78" s="11">
        <f t="shared" si="14"/>
        <v>-70.313072000000005</v>
      </c>
      <c r="H78" s="6">
        <f t="shared" si="11"/>
        <v>-65.313072000000005</v>
      </c>
      <c r="J78">
        <v>9336734693.8775997</v>
      </c>
      <c r="K78">
        <v>-10.806952000000001</v>
      </c>
      <c r="N78" s="6">
        <f t="shared" si="12"/>
        <v>9.7040816326530983</v>
      </c>
      <c r="O78" s="11">
        <f t="shared" si="15"/>
        <v>-81.444687000000002</v>
      </c>
      <c r="P78" s="6">
        <f t="shared" si="13"/>
        <v>-76.444687000000002</v>
      </c>
    </row>
    <row r="79" spans="2:16" x14ac:dyDescent="0.25">
      <c r="B79">
        <v>9428571428.5713997</v>
      </c>
      <c r="C79">
        <v>-9.8940906999999996</v>
      </c>
      <c r="F79" s="6">
        <f t="shared" si="10"/>
        <v>9.7959183673469017</v>
      </c>
      <c r="G79" s="11">
        <f t="shared" si="14"/>
        <v>-69.614234999999994</v>
      </c>
      <c r="H79" s="6">
        <f t="shared" si="11"/>
        <v>-64.614234999999994</v>
      </c>
      <c r="J79">
        <v>9428571428.5713997</v>
      </c>
      <c r="K79">
        <v>-11.515150999999999</v>
      </c>
      <c r="N79" s="6">
        <f t="shared" si="12"/>
        <v>9.7959183673469017</v>
      </c>
      <c r="O79" s="11">
        <f t="shared" si="15"/>
        <v>-78.497353000000004</v>
      </c>
      <c r="P79" s="6">
        <f t="shared" si="13"/>
        <v>-73.497353000000004</v>
      </c>
    </row>
    <row r="80" spans="2:16" x14ac:dyDescent="0.25">
      <c r="B80">
        <v>9520408163.2653008</v>
      </c>
      <c r="C80">
        <v>-9.5704841999999992</v>
      </c>
      <c r="F80" s="6">
        <f t="shared" si="10"/>
        <v>9.8877551020407992</v>
      </c>
      <c r="G80" s="11">
        <f t="shared" si="14"/>
        <v>-69.618651999999997</v>
      </c>
      <c r="H80" s="6">
        <f t="shared" si="11"/>
        <v>-64.618651999999997</v>
      </c>
      <c r="J80">
        <v>9520408163.2653008</v>
      </c>
      <c r="K80">
        <v>-11.199211</v>
      </c>
      <c r="N80" s="6">
        <f t="shared" si="12"/>
        <v>9.8877551020407992</v>
      </c>
      <c r="O80" s="11">
        <f t="shared" si="15"/>
        <v>-78.903037999999995</v>
      </c>
      <c r="P80" s="6">
        <f t="shared" si="13"/>
        <v>-73.903037999999995</v>
      </c>
    </row>
    <row r="81" spans="2:16" x14ac:dyDescent="0.25">
      <c r="B81">
        <v>9612244897.9591999</v>
      </c>
      <c r="C81">
        <v>-8.7316151000000009</v>
      </c>
      <c r="F81" s="6">
        <f t="shared" si="10"/>
        <v>9.9795918367346985</v>
      </c>
      <c r="G81" s="11">
        <f t="shared" si="14"/>
        <v>-69.800803999999999</v>
      </c>
      <c r="H81" s="6">
        <f t="shared" si="11"/>
        <v>-64.800803999999999</v>
      </c>
      <c r="J81">
        <v>9612244897.9591999</v>
      </c>
      <c r="K81">
        <v>-10.665839</v>
      </c>
      <c r="N81" s="6">
        <f t="shared" si="12"/>
        <v>9.9795918367346985</v>
      </c>
      <c r="O81" s="11">
        <f t="shared" si="15"/>
        <v>-77.025833000000006</v>
      </c>
      <c r="P81" s="6">
        <f t="shared" si="13"/>
        <v>-72.025833000000006</v>
      </c>
    </row>
    <row r="82" spans="2:16" x14ac:dyDescent="0.25">
      <c r="B82">
        <v>9704081632.6530991</v>
      </c>
      <c r="C82">
        <v>-9.6062355000000004</v>
      </c>
      <c r="F82" s="6">
        <f t="shared" si="10"/>
        <v>10.071428571429001</v>
      </c>
      <c r="G82" s="11">
        <f t="shared" si="14"/>
        <v>-69.863517999999999</v>
      </c>
      <c r="H82" s="6">
        <f t="shared" si="11"/>
        <v>-64.863517999999999</v>
      </c>
      <c r="J82">
        <v>9704081632.6530991</v>
      </c>
      <c r="K82">
        <v>-11.343541999999999</v>
      </c>
      <c r="N82" s="6">
        <f t="shared" si="12"/>
        <v>10.071428571429001</v>
      </c>
      <c r="O82" s="11">
        <f t="shared" si="15"/>
        <v>-76.151245000000003</v>
      </c>
      <c r="P82" s="6">
        <f t="shared" si="13"/>
        <v>-71.151245000000003</v>
      </c>
    </row>
    <row r="83" spans="2:16" x14ac:dyDescent="0.25">
      <c r="B83">
        <v>9795918367.3469009</v>
      </c>
      <c r="C83">
        <v>-9.4364776999999993</v>
      </c>
      <c r="F83" s="6">
        <f t="shared" si="10"/>
        <v>10.163265306122</v>
      </c>
      <c r="G83" s="11">
        <f t="shared" si="14"/>
        <v>-69.946297000000001</v>
      </c>
      <c r="H83" s="6">
        <f t="shared" si="11"/>
        <v>-64.946297000000001</v>
      </c>
      <c r="J83">
        <v>9795918367.3469009</v>
      </c>
      <c r="K83">
        <v>-11.027526</v>
      </c>
      <c r="N83" s="6">
        <f t="shared" si="12"/>
        <v>10.163265306122</v>
      </c>
      <c r="O83" s="11">
        <f t="shared" si="15"/>
        <v>-74.026381999999998</v>
      </c>
      <c r="P83" s="6">
        <f t="shared" si="13"/>
        <v>-69.026381999999998</v>
      </c>
    </row>
    <row r="84" spans="2:16" x14ac:dyDescent="0.25">
      <c r="B84">
        <v>9887755102.0408001</v>
      </c>
      <c r="C84">
        <v>-9.5111799000000001</v>
      </c>
      <c r="F84" s="6">
        <f t="shared" si="10"/>
        <v>10.255102040816</v>
      </c>
      <c r="G84" s="11">
        <f t="shared" si="14"/>
        <v>-69.651802000000004</v>
      </c>
      <c r="H84" s="6">
        <f t="shared" si="11"/>
        <v>-64.651802000000004</v>
      </c>
      <c r="J84">
        <v>9887755102.0408001</v>
      </c>
      <c r="K84">
        <v>-11.290212</v>
      </c>
      <c r="N84" s="6">
        <f t="shared" si="12"/>
        <v>10.255102040816</v>
      </c>
      <c r="O84" s="11">
        <f t="shared" si="15"/>
        <v>-73.601257000000004</v>
      </c>
      <c r="P84" s="6">
        <f t="shared" si="13"/>
        <v>-68.601257000000004</v>
      </c>
    </row>
    <row r="85" spans="2:16" x14ac:dyDescent="0.25">
      <c r="B85">
        <v>9979591836.7346992</v>
      </c>
      <c r="C85">
        <v>-9.2817878999999994</v>
      </c>
      <c r="F85" s="6">
        <f t="shared" si="10"/>
        <v>10.346938775510001</v>
      </c>
      <c r="G85" s="11">
        <f t="shared" si="14"/>
        <v>-69.778655999999998</v>
      </c>
      <c r="H85" s="6">
        <f t="shared" si="11"/>
        <v>-64.778655999999998</v>
      </c>
      <c r="J85">
        <v>9979591836.7346992</v>
      </c>
      <c r="K85">
        <v>-11.031396000000001</v>
      </c>
      <c r="N85" s="6">
        <f t="shared" si="12"/>
        <v>10.346938775510001</v>
      </c>
      <c r="O85" s="11">
        <f t="shared" si="15"/>
        <v>-72.872337000000002</v>
      </c>
      <c r="P85" s="6">
        <f t="shared" si="13"/>
        <v>-67.872337000000002</v>
      </c>
    </row>
    <row r="86" spans="2:16" x14ac:dyDescent="0.25">
      <c r="B86">
        <v>10071428571.429001</v>
      </c>
      <c r="C86">
        <v>-9.1445302999999996</v>
      </c>
      <c r="F86" s="6">
        <f t="shared" si="10"/>
        <v>10.438775510204</v>
      </c>
      <c r="G86" s="11">
        <f t="shared" si="14"/>
        <v>-69.815665999999993</v>
      </c>
      <c r="H86" s="6">
        <f t="shared" si="11"/>
        <v>-64.815665999999993</v>
      </c>
      <c r="J86">
        <v>10071428571.429001</v>
      </c>
      <c r="K86">
        <v>-11.271262</v>
      </c>
      <c r="N86" s="6">
        <f t="shared" si="12"/>
        <v>10.438775510204</v>
      </c>
      <c r="O86" s="11">
        <f t="shared" si="15"/>
        <v>-72.275238000000002</v>
      </c>
      <c r="P86" s="6">
        <f t="shared" si="13"/>
        <v>-67.275238000000002</v>
      </c>
    </row>
    <row r="87" spans="2:16" x14ac:dyDescent="0.25">
      <c r="B87">
        <v>10163265306.122</v>
      </c>
      <c r="C87">
        <v>-9.5275259000000005</v>
      </c>
      <c r="F87" s="6">
        <f t="shared" si="10"/>
        <v>10.530612244898</v>
      </c>
      <c r="G87" s="11">
        <f t="shared" si="14"/>
        <v>-69.704659000000007</v>
      </c>
      <c r="H87" s="6">
        <f t="shared" si="11"/>
        <v>-64.704659000000007</v>
      </c>
      <c r="J87">
        <v>10163265306.122</v>
      </c>
      <c r="K87">
        <v>-11.351341</v>
      </c>
      <c r="N87" s="6">
        <f t="shared" si="12"/>
        <v>10.530612244898</v>
      </c>
      <c r="O87" s="11">
        <f t="shared" si="15"/>
        <v>-71.987235999999996</v>
      </c>
      <c r="P87" s="6">
        <f t="shared" si="13"/>
        <v>-66.987235999999996</v>
      </c>
    </row>
    <row r="88" spans="2:16" x14ac:dyDescent="0.25">
      <c r="B88">
        <v>10255102040.816</v>
      </c>
      <c r="C88">
        <v>-9.5768824000000006</v>
      </c>
      <c r="F88" s="6">
        <f t="shared" si="10"/>
        <v>10.622448979591999</v>
      </c>
      <c r="G88" s="11">
        <f t="shared" si="14"/>
        <v>-70.188507000000001</v>
      </c>
      <c r="H88" s="6">
        <f t="shared" si="11"/>
        <v>-65.188507000000001</v>
      </c>
      <c r="J88">
        <v>10255102040.816</v>
      </c>
      <c r="K88">
        <v>-11.385756000000001</v>
      </c>
      <c r="N88" s="6">
        <f t="shared" si="12"/>
        <v>10.622448979591999</v>
      </c>
      <c r="O88" s="11">
        <f t="shared" si="15"/>
        <v>-71.677520999999999</v>
      </c>
      <c r="P88" s="6">
        <f t="shared" si="13"/>
        <v>-66.677520999999999</v>
      </c>
    </row>
    <row r="89" spans="2:16" x14ac:dyDescent="0.25">
      <c r="B89">
        <v>10346938775.51</v>
      </c>
      <c r="C89">
        <v>-9.3040942999999992</v>
      </c>
      <c r="F89" s="6">
        <f t="shared" si="10"/>
        <v>10.714285714286</v>
      </c>
      <c r="G89" s="11">
        <f t="shared" si="14"/>
        <v>-70.649283999999994</v>
      </c>
      <c r="H89" s="6">
        <f t="shared" si="11"/>
        <v>-65.649283999999994</v>
      </c>
      <c r="J89">
        <v>10346938775.51</v>
      </c>
      <c r="K89">
        <v>-11.190908</v>
      </c>
      <c r="N89" s="6">
        <f t="shared" si="12"/>
        <v>10.714285714286</v>
      </c>
      <c r="O89" s="11">
        <f t="shared" si="15"/>
        <v>-71.994643999999994</v>
      </c>
      <c r="P89" s="6">
        <f t="shared" si="13"/>
        <v>-66.994643999999994</v>
      </c>
    </row>
    <row r="90" spans="2:16" x14ac:dyDescent="0.25">
      <c r="B90">
        <v>10438775510.204</v>
      </c>
      <c r="C90">
        <v>-9.4150151999999991</v>
      </c>
      <c r="F90" s="6">
        <f t="shared" si="10"/>
        <v>10.80612244898</v>
      </c>
      <c r="G90" s="11">
        <f t="shared" si="14"/>
        <v>-71.589827999999997</v>
      </c>
      <c r="H90" s="6">
        <f t="shared" si="11"/>
        <v>-66.589827999999997</v>
      </c>
      <c r="J90">
        <v>10438775510.204</v>
      </c>
      <c r="K90">
        <v>-11.013479</v>
      </c>
      <c r="N90" s="6">
        <f t="shared" si="12"/>
        <v>10.80612244898</v>
      </c>
      <c r="O90" s="11">
        <f t="shared" si="15"/>
        <v>-72.320183</v>
      </c>
      <c r="P90" s="6">
        <f t="shared" si="13"/>
        <v>-67.320183</v>
      </c>
    </row>
    <row r="91" spans="2:16" x14ac:dyDescent="0.25">
      <c r="B91">
        <v>10530612244.898001</v>
      </c>
      <c r="C91">
        <v>-9.5829123999999997</v>
      </c>
      <c r="F91" s="6">
        <f t="shared" si="10"/>
        <v>10.897959183673001</v>
      </c>
      <c r="G91" s="11">
        <f t="shared" si="14"/>
        <v>-70.439933999999994</v>
      </c>
      <c r="H91" s="6">
        <f t="shared" si="11"/>
        <v>-65.439933999999994</v>
      </c>
      <c r="J91">
        <v>10530612244.898001</v>
      </c>
      <c r="K91">
        <v>-10.977639</v>
      </c>
      <c r="N91" s="6">
        <f t="shared" si="12"/>
        <v>10.897959183673001</v>
      </c>
      <c r="O91" s="11">
        <f t="shared" si="15"/>
        <v>-72.967133000000004</v>
      </c>
      <c r="P91" s="6">
        <f t="shared" si="13"/>
        <v>-67.967133000000004</v>
      </c>
    </row>
    <row r="92" spans="2:16" x14ac:dyDescent="0.25">
      <c r="B92">
        <v>10622448979.591999</v>
      </c>
      <c r="C92">
        <v>-10.233843</v>
      </c>
      <c r="F92" s="6">
        <f t="shared" si="10"/>
        <v>10.989795918367001</v>
      </c>
      <c r="G92" s="11">
        <f t="shared" si="14"/>
        <v>-69.803764000000001</v>
      </c>
      <c r="H92" s="6">
        <f t="shared" si="11"/>
        <v>-64.803764000000001</v>
      </c>
      <c r="J92">
        <v>10622448979.591999</v>
      </c>
      <c r="K92">
        <v>-11.251597</v>
      </c>
      <c r="N92" s="6">
        <f t="shared" si="12"/>
        <v>10.989795918367001</v>
      </c>
      <c r="O92" s="11">
        <f t="shared" si="15"/>
        <v>-73.029335000000003</v>
      </c>
      <c r="P92" s="6">
        <f t="shared" si="13"/>
        <v>-68.029335000000003</v>
      </c>
    </row>
    <row r="93" spans="2:16" x14ac:dyDescent="0.25">
      <c r="B93">
        <v>10714285714.285999</v>
      </c>
      <c r="C93">
        <v>-9.1323652000000006</v>
      </c>
      <c r="F93" s="6">
        <f t="shared" si="10"/>
        <v>11.081632653061002</v>
      </c>
      <c r="G93" s="11">
        <f t="shared" si="14"/>
        <v>-70.055931000000001</v>
      </c>
      <c r="H93" s="6">
        <f t="shared" si="11"/>
        <v>-65.055931000000001</v>
      </c>
      <c r="J93">
        <v>10714285714.285999</v>
      </c>
      <c r="K93">
        <v>-10.828334</v>
      </c>
      <c r="N93" s="6">
        <f t="shared" si="12"/>
        <v>11.081632653061002</v>
      </c>
      <c r="O93" s="11">
        <f t="shared" si="15"/>
        <v>-73.565132000000006</v>
      </c>
      <c r="P93" s="6">
        <f t="shared" si="13"/>
        <v>-68.565132000000006</v>
      </c>
    </row>
    <row r="94" spans="2:16" x14ac:dyDescent="0.25">
      <c r="B94">
        <v>10806122448.98</v>
      </c>
      <c r="C94">
        <v>-9.3150653999999999</v>
      </c>
      <c r="F94" s="6">
        <f t="shared" si="10"/>
        <v>11.173469387754999</v>
      </c>
      <c r="G94" s="11">
        <f t="shared" si="14"/>
        <v>-70.12191</v>
      </c>
      <c r="H94" s="6">
        <f t="shared" si="11"/>
        <v>-65.12191</v>
      </c>
      <c r="J94">
        <v>10806122448.98</v>
      </c>
      <c r="K94">
        <v>-10.964859000000001</v>
      </c>
      <c r="N94" s="6">
        <f t="shared" si="12"/>
        <v>11.173469387754999</v>
      </c>
      <c r="O94" s="11">
        <f t="shared" si="15"/>
        <v>-73.858649999999997</v>
      </c>
      <c r="P94" s="6">
        <f t="shared" si="13"/>
        <v>-68.858649999999997</v>
      </c>
    </row>
    <row r="95" spans="2:16" x14ac:dyDescent="0.25">
      <c r="B95">
        <v>10897959183.673</v>
      </c>
      <c r="C95">
        <v>-9.8408890000000007</v>
      </c>
      <c r="F95" s="6">
        <f t="shared" si="10"/>
        <v>11.265306122448999</v>
      </c>
      <c r="G95" s="11">
        <f t="shared" si="14"/>
        <v>-69.966094999999996</v>
      </c>
      <c r="H95" s="6">
        <f t="shared" si="11"/>
        <v>-64.966094999999996</v>
      </c>
      <c r="J95">
        <v>10897959183.673</v>
      </c>
      <c r="K95">
        <v>-11.342563</v>
      </c>
      <c r="N95" s="6">
        <f t="shared" si="12"/>
        <v>11.265306122448999</v>
      </c>
      <c r="O95" s="11">
        <f t="shared" si="15"/>
        <v>-73.045212000000006</v>
      </c>
      <c r="P95" s="6">
        <f t="shared" si="13"/>
        <v>-68.045212000000006</v>
      </c>
    </row>
    <row r="96" spans="2:16" x14ac:dyDescent="0.25">
      <c r="B96">
        <v>10989795918.367001</v>
      </c>
      <c r="C96">
        <v>-9.497242</v>
      </c>
      <c r="F96" s="6">
        <f t="shared" si="10"/>
        <v>11.357142857143</v>
      </c>
      <c r="G96" s="11">
        <f t="shared" si="14"/>
        <v>-69.476875000000007</v>
      </c>
      <c r="H96" s="6">
        <f t="shared" si="11"/>
        <v>-64.476875000000007</v>
      </c>
      <c r="J96">
        <v>10989795918.367001</v>
      </c>
      <c r="K96">
        <v>-10.888493</v>
      </c>
      <c r="N96" s="6">
        <f t="shared" si="12"/>
        <v>11.357142857143</v>
      </c>
      <c r="O96" s="11">
        <f t="shared" si="15"/>
        <v>-71.784278999999998</v>
      </c>
      <c r="P96" s="6">
        <f t="shared" si="13"/>
        <v>-66.784278999999998</v>
      </c>
    </row>
    <row r="97" spans="2:16" x14ac:dyDescent="0.25">
      <c r="B97">
        <v>11081632653.061001</v>
      </c>
      <c r="C97">
        <v>-9.5301971000000005</v>
      </c>
      <c r="F97" s="6">
        <f t="shared" si="10"/>
        <v>11.448979591837</v>
      </c>
      <c r="G97" s="11">
        <f t="shared" si="14"/>
        <v>-70.609177000000003</v>
      </c>
      <c r="H97" s="6">
        <f t="shared" si="11"/>
        <v>-65.609177000000003</v>
      </c>
      <c r="J97">
        <v>11081632653.061001</v>
      </c>
      <c r="K97">
        <v>-11.123780999999999</v>
      </c>
      <c r="N97" s="6">
        <f t="shared" si="12"/>
        <v>11.448979591837</v>
      </c>
      <c r="O97" s="11">
        <f t="shared" si="15"/>
        <v>-69.890045000000001</v>
      </c>
      <c r="P97" s="6">
        <f t="shared" si="13"/>
        <v>-64.890045000000001</v>
      </c>
    </row>
    <row r="98" spans="2:16" x14ac:dyDescent="0.25">
      <c r="B98">
        <v>11173469387.754999</v>
      </c>
      <c r="C98">
        <v>-9.7477903000000001</v>
      </c>
      <c r="F98" s="6">
        <f t="shared" si="10"/>
        <v>11.540816326531001</v>
      </c>
      <c r="G98" s="11">
        <f t="shared" si="14"/>
        <v>-71.964827999999997</v>
      </c>
      <c r="H98" s="6">
        <f t="shared" si="11"/>
        <v>-66.964827999999997</v>
      </c>
      <c r="J98">
        <v>11173469387.754999</v>
      </c>
      <c r="K98">
        <v>-11.166351000000001</v>
      </c>
      <c r="N98" s="6">
        <f t="shared" si="12"/>
        <v>11.540816326531001</v>
      </c>
      <c r="O98" s="11">
        <f t="shared" si="15"/>
        <v>-68.490336999999997</v>
      </c>
      <c r="P98" s="6">
        <f t="shared" si="13"/>
        <v>-63.490336999999997</v>
      </c>
    </row>
    <row r="99" spans="2:16" x14ac:dyDescent="0.25">
      <c r="B99">
        <v>11265306122.448999</v>
      </c>
      <c r="C99">
        <v>-9.4683828000000005</v>
      </c>
      <c r="F99" s="6">
        <f t="shared" si="10"/>
        <v>11.632653061224001</v>
      </c>
      <c r="G99" s="11">
        <f t="shared" si="14"/>
        <v>-74.066422000000003</v>
      </c>
      <c r="H99" s="6">
        <f t="shared" si="11"/>
        <v>-69.066422000000003</v>
      </c>
      <c r="J99">
        <v>11265306122.448999</v>
      </c>
      <c r="K99">
        <v>-10.917403</v>
      </c>
      <c r="N99" s="6">
        <f t="shared" si="12"/>
        <v>11.632653061224001</v>
      </c>
      <c r="O99" s="11">
        <f t="shared" si="15"/>
        <v>-67.097659999999991</v>
      </c>
      <c r="P99" s="6">
        <f t="shared" si="13"/>
        <v>-62.097659999999998</v>
      </c>
    </row>
    <row r="100" spans="2:16" x14ac:dyDescent="0.25">
      <c r="B100">
        <v>11357142857.143</v>
      </c>
      <c r="C100">
        <v>-9.6546754999999997</v>
      </c>
      <c r="F100" s="6">
        <f t="shared" si="10"/>
        <v>11.724489795918</v>
      </c>
      <c r="G100" s="11">
        <f t="shared" si="14"/>
        <v>-75.033882000000006</v>
      </c>
      <c r="H100" s="6">
        <f t="shared" si="11"/>
        <v>-70.033882000000006</v>
      </c>
      <c r="J100">
        <v>11357142857.143</v>
      </c>
      <c r="K100">
        <v>-11.152820999999999</v>
      </c>
      <c r="N100" s="6">
        <f t="shared" si="12"/>
        <v>11.724489795918</v>
      </c>
      <c r="O100" s="11">
        <f t="shared" si="15"/>
        <v>-66.815144000000004</v>
      </c>
      <c r="P100" s="6">
        <f t="shared" si="13"/>
        <v>-61.815143999999997</v>
      </c>
    </row>
    <row r="101" spans="2:16" x14ac:dyDescent="0.25">
      <c r="B101">
        <v>11448979591.837</v>
      </c>
      <c r="C101">
        <v>-9.5576468000000006</v>
      </c>
      <c r="F101" s="6">
        <f t="shared" ref="F101:F103" si="16">B209/1000000000</f>
        <v>11.816326530611999</v>
      </c>
      <c r="G101" s="11">
        <f t="shared" si="14"/>
        <v>-76.051361</v>
      </c>
      <c r="H101" s="6">
        <f t="shared" ref="H101:H103" si="17">D209</f>
        <v>-71.051361</v>
      </c>
      <c r="J101">
        <v>11448979591.837</v>
      </c>
      <c r="K101">
        <v>-11.110837</v>
      </c>
      <c r="N101" s="6">
        <f t="shared" ref="N101:N103" si="18">J209/1000000000</f>
        <v>11.816326530611999</v>
      </c>
      <c r="O101" s="11">
        <f t="shared" si="15"/>
        <v>-66.645695000000003</v>
      </c>
      <c r="P101" s="6">
        <f t="shared" ref="P101:P103" si="19">L209</f>
        <v>-61.645695000000003</v>
      </c>
    </row>
    <row r="102" spans="2:16" x14ac:dyDescent="0.25">
      <c r="B102">
        <v>11540816326.531</v>
      </c>
      <c r="C102">
        <v>-9.2099875999999998</v>
      </c>
      <c r="F102" s="6">
        <f t="shared" si="16"/>
        <v>11.908163265305999</v>
      </c>
      <c r="G102" s="11">
        <f t="shared" si="14"/>
        <v>-75.005356000000006</v>
      </c>
      <c r="H102" s="6">
        <f t="shared" si="17"/>
        <v>-70.005356000000006</v>
      </c>
      <c r="J102">
        <v>11540816326.531</v>
      </c>
      <c r="K102">
        <v>-10.855362</v>
      </c>
      <c r="N102" s="6">
        <f t="shared" si="18"/>
        <v>11.908163265305999</v>
      </c>
      <c r="O102" s="11">
        <f t="shared" si="15"/>
        <v>-67.164848000000006</v>
      </c>
      <c r="P102" s="6">
        <f t="shared" si="19"/>
        <v>-62.164847999999999</v>
      </c>
    </row>
    <row r="103" spans="2:16" x14ac:dyDescent="0.25">
      <c r="B103">
        <v>11632653061.224001</v>
      </c>
      <c r="C103">
        <v>-9.5187521000000004</v>
      </c>
      <c r="F103" s="6">
        <f t="shared" si="16"/>
        <v>12</v>
      </c>
      <c r="G103" s="11">
        <f t="shared" si="14"/>
        <v>-73.735291000000004</v>
      </c>
      <c r="H103" s="6">
        <f t="shared" si="17"/>
        <v>-68.735291000000004</v>
      </c>
      <c r="J103">
        <v>11632653061.224001</v>
      </c>
      <c r="K103">
        <v>-11.128586</v>
      </c>
      <c r="N103" s="6">
        <f t="shared" si="18"/>
        <v>12</v>
      </c>
      <c r="O103" s="11">
        <f t="shared" si="15"/>
        <v>-67.493697999999995</v>
      </c>
      <c r="P103" s="6">
        <f t="shared" si="19"/>
        <v>-62.493698000000002</v>
      </c>
    </row>
    <row r="104" spans="2:16" x14ac:dyDescent="0.25">
      <c r="B104">
        <v>11724489795.917999</v>
      </c>
      <c r="C104">
        <v>-9.3973379000000001</v>
      </c>
      <c r="J104">
        <v>11724489795.917999</v>
      </c>
      <c r="K104">
        <v>-11.181196999999999</v>
      </c>
      <c r="O104" s="11"/>
    </row>
    <row r="105" spans="2:16" x14ac:dyDescent="0.25">
      <c r="B105">
        <v>11816326530.612</v>
      </c>
      <c r="C105">
        <v>-9.7131518999999997</v>
      </c>
      <c r="J105">
        <v>11816326530.612</v>
      </c>
      <c r="K105">
        <v>-11.498923</v>
      </c>
    </row>
    <row r="106" spans="2:16" x14ac:dyDescent="0.25">
      <c r="B106">
        <v>11908163265.306</v>
      </c>
      <c r="C106">
        <v>-9.3159150999999998</v>
      </c>
      <c r="J106">
        <v>11908163265.306</v>
      </c>
      <c r="K106">
        <v>-11.236986999999999</v>
      </c>
    </row>
    <row r="107" spans="2:16" x14ac:dyDescent="0.25">
      <c r="B107">
        <v>12000000000</v>
      </c>
      <c r="C107">
        <v>-9.6633787000000009</v>
      </c>
      <c r="J107">
        <v>12000000000</v>
      </c>
      <c r="K107">
        <v>-11.094206</v>
      </c>
    </row>
    <row r="108" spans="2:16" x14ac:dyDescent="0.25">
      <c r="B108" t="s">
        <v>21</v>
      </c>
      <c r="J108" t="s">
        <v>21</v>
      </c>
    </row>
    <row r="111" spans="2:16" x14ac:dyDescent="0.25">
      <c r="B111" t="s">
        <v>35</v>
      </c>
      <c r="J111" t="s">
        <v>35</v>
      </c>
    </row>
    <row r="112" spans="2:16" x14ac:dyDescent="0.25">
      <c r="B112" t="s">
        <v>19</v>
      </c>
      <c r="C112" t="s">
        <v>294</v>
      </c>
      <c r="D112" t="s">
        <v>36</v>
      </c>
      <c r="J112" t="s">
        <v>19</v>
      </c>
      <c r="K112" t="s">
        <v>294</v>
      </c>
      <c r="L112" t="s">
        <v>36</v>
      </c>
    </row>
    <row r="113" spans="2:12" x14ac:dyDescent="0.25">
      <c r="B113">
        <v>3000000000</v>
      </c>
      <c r="C113">
        <v>-79.799155999999996</v>
      </c>
      <c r="D113">
        <v>-71.444564999999997</v>
      </c>
      <c r="J113">
        <v>3000000000</v>
      </c>
      <c r="K113">
        <v>-92.910110000000003</v>
      </c>
      <c r="L113">
        <v>-91.687943000000004</v>
      </c>
    </row>
    <row r="114" spans="2:12" x14ac:dyDescent="0.25">
      <c r="B114">
        <v>3091836734.6939001</v>
      </c>
      <c r="C114">
        <v>-78.784690999999995</v>
      </c>
      <c r="D114">
        <v>-73.169929999999994</v>
      </c>
      <c r="J114">
        <v>3091836734.6939001</v>
      </c>
      <c r="K114">
        <v>-113.03765</v>
      </c>
      <c r="L114">
        <v>-89.620552000000004</v>
      </c>
    </row>
    <row r="115" spans="2:12" x14ac:dyDescent="0.25">
      <c r="B115">
        <v>3183673469.3878002</v>
      </c>
      <c r="C115">
        <v>-84.424942000000001</v>
      </c>
      <c r="D115">
        <v>-74.331740999999994</v>
      </c>
      <c r="J115">
        <v>3183673469.3878002</v>
      </c>
      <c r="K115">
        <v>-87.058441000000002</v>
      </c>
      <c r="L115">
        <v>-85.011985999999993</v>
      </c>
    </row>
    <row r="116" spans="2:12" x14ac:dyDescent="0.25">
      <c r="B116">
        <v>3275510204.0816002</v>
      </c>
      <c r="C116">
        <v>-83.091117999999994</v>
      </c>
      <c r="D116">
        <v>-76.880402000000004</v>
      </c>
      <c r="J116">
        <v>3275510204.0816002</v>
      </c>
      <c r="K116">
        <v>-79.841376999999994</v>
      </c>
      <c r="L116">
        <v>-73.357422</v>
      </c>
    </row>
    <row r="117" spans="2:12" x14ac:dyDescent="0.25">
      <c r="B117">
        <v>3367346938.7754998</v>
      </c>
      <c r="C117">
        <v>-86.187209999999993</v>
      </c>
      <c r="D117">
        <v>-76.459000000000003</v>
      </c>
      <c r="J117">
        <v>3367346938.7754998</v>
      </c>
      <c r="K117">
        <v>-78.639633000000003</v>
      </c>
      <c r="L117">
        <v>-70.102585000000005</v>
      </c>
    </row>
    <row r="118" spans="2:12" x14ac:dyDescent="0.25">
      <c r="B118">
        <v>3459183673.4693999</v>
      </c>
      <c r="C118">
        <v>-83.830612000000002</v>
      </c>
      <c r="D118">
        <v>-77.311179999999993</v>
      </c>
      <c r="J118">
        <v>3459183673.4693999</v>
      </c>
      <c r="K118">
        <v>-78.214432000000002</v>
      </c>
      <c r="L118">
        <v>-69.408790999999994</v>
      </c>
    </row>
    <row r="119" spans="2:12" x14ac:dyDescent="0.25">
      <c r="B119">
        <v>3551020408.1633</v>
      </c>
      <c r="C119">
        <v>-86.149376000000004</v>
      </c>
      <c r="D119">
        <v>-76.066153999999997</v>
      </c>
      <c r="J119">
        <v>3551020408.1633</v>
      </c>
      <c r="K119">
        <v>-78.261955</v>
      </c>
      <c r="L119">
        <v>-69.018173000000004</v>
      </c>
    </row>
    <row r="120" spans="2:12" x14ac:dyDescent="0.25">
      <c r="B120">
        <v>3642857142.8571</v>
      </c>
      <c r="C120">
        <v>-82.365622999999999</v>
      </c>
      <c r="D120">
        <v>-74.488608999999997</v>
      </c>
      <c r="J120">
        <v>3642857142.8571</v>
      </c>
      <c r="K120">
        <v>-78.018462999999997</v>
      </c>
      <c r="L120">
        <v>-70.529015000000001</v>
      </c>
    </row>
    <row r="121" spans="2:12" x14ac:dyDescent="0.25">
      <c r="B121">
        <v>3734693877.5510001</v>
      </c>
      <c r="C121">
        <v>-78.901909000000003</v>
      </c>
      <c r="D121">
        <v>-72.344718999999998</v>
      </c>
      <c r="J121">
        <v>3734693877.5510001</v>
      </c>
      <c r="K121">
        <v>-83.220871000000002</v>
      </c>
      <c r="L121">
        <v>-70.688582999999994</v>
      </c>
    </row>
    <row r="122" spans="2:12" x14ac:dyDescent="0.25">
      <c r="B122">
        <v>3826530612.2449002</v>
      </c>
      <c r="C122">
        <v>-79.626227999999998</v>
      </c>
      <c r="D122">
        <v>-72.059714999999997</v>
      </c>
      <c r="J122">
        <v>3826530612.2449002</v>
      </c>
      <c r="K122">
        <v>-79.002860999999996</v>
      </c>
      <c r="L122">
        <v>-70.370566999999994</v>
      </c>
    </row>
    <row r="123" spans="2:12" x14ac:dyDescent="0.25">
      <c r="B123">
        <v>3918367346.9387999</v>
      </c>
      <c r="C123">
        <v>-81.795463999999996</v>
      </c>
      <c r="D123">
        <v>-71.635024999999999</v>
      </c>
      <c r="J123">
        <v>3918367346.9387999</v>
      </c>
      <c r="K123">
        <v>-77.127930000000006</v>
      </c>
      <c r="L123">
        <v>-68.418152000000006</v>
      </c>
    </row>
    <row r="124" spans="2:12" x14ac:dyDescent="0.25">
      <c r="B124">
        <v>4010204081.6327</v>
      </c>
      <c r="C124">
        <v>-78.145813000000004</v>
      </c>
      <c r="D124">
        <v>-72.341492000000002</v>
      </c>
      <c r="J124">
        <v>4010204081.6327</v>
      </c>
      <c r="K124">
        <v>-77.488319000000004</v>
      </c>
      <c r="L124">
        <v>-68.581276000000003</v>
      </c>
    </row>
    <row r="125" spans="2:12" x14ac:dyDescent="0.25">
      <c r="B125">
        <v>4102040816.3264999</v>
      </c>
      <c r="C125">
        <v>-82.169601</v>
      </c>
      <c r="D125">
        <v>-71.252326999999994</v>
      </c>
      <c r="J125">
        <v>4102040816.3264999</v>
      </c>
      <c r="K125">
        <v>-80.160088000000002</v>
      </c>
      <c r="L125">
        <v>-69.392532000000003</v>
      </c>
    </row>
    <row r="126" spans="2:12" x14ac:dyDescent="0.25">
      <c r="B126">
        <v>4193877551.0204</v>
      </c>
      <c r="C126">
        <v>-78.960746999999998</v>
      </c>
      <c r="D126">
        <v>-74.069534000000004</v>
      </c>
      <c r="J126">
        <v>4193877551.0204</v>
      </c>
      <c r="K126">
        <v>-80.320250999999999</v>
      </c>
      <c r="L126">
        <v>-71.371521000000001</v>
      </c>
    </row>
    <row r="127" spans="2:12" x14ac:dyDescent="0.25">
      <c r="B127">
        <v>4285714285.7143002</v>
      </c>
      <c r="C127">
        <v>-86.448830000000001</v>
      </c>
      <c r="D127">
        <v>-72.870857000000001</v>
      </c>
      <c r="J127">
        <v>4285714285.7143002</v>
      </c>
      <c r="K127">
        <v>-83.561890000000005</v>
      </c>
      <c r="L127">
        <v>-73.628028999999998</v>
      </c>
    </row>
    <row r="128" spans="2:12" x14ac:dyDescent="0.25">
      <c r="B128">
        <v>4377551020.4082003</v>
      </c>
      <c r="C128">
        <v>-78.048462000000001</v>
      </c>
      <c r="D128">
        <v>-73.799553000000003</v>
      </c>
      <c r="J128">
        <v>4377551020.4082003</v>
      </c>
      <c r="K128">
        <v>-86.678932000000003</v>
      </c>
      <c r="L128">
        <v>-73.869217000000006</v>
      </c>
    </row>
    <row r="129" spans="2:12" x14ac:dyDescent="0.25">
      <c r="B129">
        <v>4469387755.1020002</v>
      </c>
      <c r="C129">
        <v>-81.068161000000003</v>
      </c>
      <c r="D129">
        <v>-73.503310999999997</v>
      </c>
      <c r="J129">
        <v>4469387755.1020002</v>
      </c>
      <c r="K129">
        <v>-80.539955000000006</v>
      </c>
      <c r="L129">
        <v>-73.215110999999993</v>
      </c>
    </row>
    <row r="130" spans="2:12" x14ac:dyDescent="0.25">
      <c r="B130">
        <v>4561224489.7959003</v>
      </c>
      <c r="C130">
        <v>-85.014381</v>
      </c>
      <c r="D130">
        <v>-75.492676000000003</v>
      </c>
      <c r="J130">
        <v>4561224489.7959003</v>
      </c>
      <c r="K130">
        <v>-81.231369000000001</v>
      </c>
      <c r="L130">
        <v>-71.744522000000003</v>
      </c>
    </row>
    <row r="131" spans="2:12" x14ac:dyDescent="0.25">
      <c r="B131">
        <v>4653061224.4898005</v>
      </c>
      <c r="C131">
        <v>-84.156754000000006</v>
      </c>
      <c r="D131">
        <v>-78.272789000000003</v>
      </c>
      <c r="J131">
        <v>4653061224.4898005</v>
      </c>
      <c r="K131">
        <v>-82.120063999999999</v>
      </c>
      <c r="L131">
        <v>-72.624083999999996</v>
      </c>
    </row>
    <row r="132" spans="2:12" x14ac:dyDescent="0.25">
      <c r="B132">
        <v>4744897959.1836996</v>
      </c>
      <c r="C132">
        <v>-89.591301000000001</v>
      </c>
      <c r="D132">
        <v>-77.049903999999998</v>
      </c>
      <c r="J132">
        <v>4744897959.1836996</v>
      </c>
      <c r="K132">
        <v>-83.143280000000004</v>
      </c>
      <c r="L132">
        <v>-72.725616000000002</v>
      </c>
    </row>
    <row r="133" spans="2:12" x14ac:dyDescent="0.25">
      <c r="B133">
        <v>4836734693.8775997</v>
      </c>
      <c r="C133">
        <v>-81.527771000000001</v>
      </c>
      <c r="D133">
        <v>-79.743210000000005</v>
      </c>
      <c r="J133">
        <v>4836734693.8775997</v>
      </c>
      <c r="K133">
        <v>-81.347801000000004</v>
      </c>
      <c r="L133">
        <v>-74.491530999999995</v>
      </c>
    </row>
    <row r="134" spans="2:12" x14ac:dyDescent="0.25">
      <c r="B134">
        <v>4928571428.5713997</v>
      </c>
      <c r="C134">
        <v>-92.024887000000007</v>
      </c>
      <c r="D134">
        <v>-76.470695000000006</v>
      </c>
      <c r="J134">
        <v>4928571428.5713997</v>
      </c>
      <c r="K134">
        <v>-87.078018</v>
      </c>
      <c r="L134">
        <v>-73.248679999999993</v>
      </c>
    </row>
    <row r="135" spans="2:12" x14ac:dyDescent="0.25">
      <c r="B135">
        <v>5020408163.2652998</v>
      </c>
      <c r="C135">
        <v>-80.035843</v>
      </c>
      <c r="D135">
        <v>-77.422545999999997</v>
      </c>
      <c r="J135">
        <v>5020408163.2652998</v>
      </c>
      <c r="K135">
        <v>-79.230873000000003</v>
      </c>
      <c r="L135">
        <v>-72.744597999999996</v>
      </c>
    </row>
    <row r="136" spans="2:12" x14ac:dyDescent="0.25">
      <c r="B136">
        <v>5112244897.9591999</v>
      </c>
      <c r="C136">
        <v>-84.122253000000001</v>
      </c>
      <c r="D136">
        <v>-73.808502000000004</v>
      </c>
      <c r="J136">
        <v>5112244897.9591999</v>
      </c>
      <c r="K136">
        <v>-79.915633999999997</v>
      </c>
      <c r="L136">
        <v>-70.777016000000003</v>
      </c>
    </row>
    <row r="137" spans="2:12" x14ac:dyDescent="0.25">
      <c r="B137">
        <v>5204081632.6531</v>
      </c>
      <c r="C137">
        <v>-80.903480999999999</v>
      </c>
      <c r="D137">
        <v>-74.950171999999995</v>
      </c>
      <c r="J137">
        <v>5204081632.6531</v>
      </c>
      <c r="K137">
        <v>-81.251862000000003</v>
      </c>
      <c r="L137">
        <v>-71.267409999999998</v>
      </c>
    </row>
    <row r="138" spans="2:12" x14ac:dyDescent="0.25">
      <c r="B138">
        <v>5295918367.3469</v>
      </c>
      <c r="C138">
        <v>-83.231110000000001</v>
      </c>
      <c r="D138">
        <v>-74.072479000000001</v>
      </c>
      <c r="J138">
        <v>5295918367.3469</v>
      </c>
      <c r="K138">
        <v>-80.702606000000003</v>
      </c>
      <c r="L138">
        <v>-72.232185000000001</v>
      </c>
    </row>
    <row r="139" spans="2:12" x14ac:dyDescent="0.25">
      <c r="B139">
        <v>5387755102.0408001</v>
      </c>
      <c r="C139">
        <v>-81.949950999999999</v>
      </c>
      <c r="D139">
        <v>-73.891541000000004</v>
      </c>
      <c r="J139">
        <v>5387755102.0408001</v>
      </c>
      <c r="K139">
        <v>-82.834250999999995</v>
      </c>
      <c r="L139">
        <v>-72.093306999999996</v>
      </c>
    </row>
    <row r="140" spans="2:12" x14ac:dyDescent="0.25">
      <c r="B140">
        <v>5479591836.7347002</v>
      </c>
      <c r="C140">
        <v>-80.641373000000002</v>
      </c>
      <c r="D140">
        <v>-72.837326000000004</v>
      </c>
      <c r="J140">
        <v>5479591836.7347002</v>
      </c>
      <c r="K140">
        <v>-80.729042000000007</v>
      </c>
      <c r="L140">
        <v>-71.938964999999996</v>
      </c>
    </row>
    <row r="141" spans="2:12" x14ac:dyDescent="0.25">
      <c r="B141">
        <v>5571428571.4286003</v>
      </c>
      <c r="C141">
        <v>-80.387398000000005</v>
      </c>
      <c r="D141">
        <v>-73.908469999999994</v>
      </c>
      <c r="J141">
        <v>5571428571.4286003</v>
      </c>
      <c r="K141">
        <v>-80.443686999999997</v>
      </c>
      <c r="L141">
        <v>-72.184532000000004</v>
      </c>
    </row>
    <row r="142" spans="2:12" x14ac:dyDescent="0.25">
      <c r="B142">
        <v>5663265306.1224003</v>
      </c>
      <c r="C142">
        <v>-85.515090999999998</v>
      </c>
      <c r="D142">
        <v>-73.931877</v>
      </c>
      <c r="J142">
        <v>5663265306.1224003</v>
      </c>
      <c r="K142">
        <v>-83.641434000000004</v>
      </c>
      <c r="L142">
        <v>-74.083770999999999</v>
      </c>
    </row>
    <row r="143" spans="2:12" x14ac:dyDescent="0.25">
      <c r="B143">
        <v>5755102040.8163004</v>
      </c>
      <c r="C143">
        <v>-80.594443999999996</v>
      </c>
      <c r="D143">
        <v>-75.367844000000005</v>
      </c>
      <c r="J143">
        <v>5755102040.8163004</v>
      </c>
      <c r="K143">
        <v>-86.349770000000007</v>
      </c>
      <c r="L143">
        <v>-73.157188000000005</v>
      </c>
    </row>
    <row r="144" spans="2:12" x14ac:dyDescent="0.25">
      <c r="B144">
        <v>5846938775.5101995</v>
      </c>
      <c r="C144">
        <v>-84.773826999999997</v>
      </c>
      <c r="D144">
        <v>-73.242607000000007</v>
      </c>
      <c r="J144">
        <v>5846938775.5101995</v>
      </c>
      <c r="K144">
        <v>-77.625984000000003</v>
      </c>
      <c r="L144">
        <v>-71.416602999999995</v>
      </c>
    </row>
    <row r="145" spans="2:12" x14ac:dyDescent="0.25">
      <c r="B145">
        <v>5938775510.2040997</v>
      </c>
      <c r="C145">
        <v>-78.869713000000004</v>
      </c>
      <c r="D145">
        <v>-72.352371000000005</v>
      </c>
      <c r="J145">
        <v>5938775510.2040997</v>
      </c>
      <c r="K145">
        <v>-78.408141999999998</v>
      </c>
      <c r="L145">
        <v>-71.013351</v>
      </c>
    </row>
    <row r="146" spans="2:12" x14ac:dyDescent="0.25">
      <c r="B146">
        <v>6030612244.8979998</v>
      </c>
      <c r="C146">
        <v>-78.285506999999996</v>
      </c>
      <c r="D146">
        <v>-71.936768000000001</v>
      </c>
      <c r="J146">
        <v>6030612244.8979998</v>
      </c>
      <c r="K146">
        <v>-85.749968999999993</v>
      </c>
      <c r="L146">
        <v>-78.140770000000003</v>
      </c>
    </row>
    <row r="147" spans="2:12" x14ac:dyDescent="0.25">
      <c r="B147">
        <v>6122448979.5917997</v>
      </c>
      <c r="C147">
        <v>-83.037384000000003</v>
      </c>
      <c r="D147">
        <v>-76.733170000000001</v>
      </c>
      <c r="J147">
        <v>6122448979.5917997</v>
      </c>
      <c r="K147">
        <v>-99.364609000000002</v>
      </c>
      <c r="L147">
        <v>-80.944732999999999</v>
      </c>
    </row>
    <row r="148" spans="2:12" x14ac:dyDescent="0.25">
      <c r="B148">
        <v>6214285714.2856998</v>
      </c>
      <c r="C148">
        <v>-93.063225000000003</v>
      </c>
      <c r="D148">
        <v>-83.966644000000002</v>
      </c>
      <c r="J148">
        <v>6214285714.2856998</v>
      </c>
      <c r="K148">
        <v>-87.078186000000002</v>
      </c>
      <c r="L148">
        <v>-79.761116000000001</v>
      </c>
    </row>
    <row r="149" spans="2:12" x14ac:dyDescent="0.25">
      <c r="B149">
        <v>6306122448.9796</v>
      </c>
      <c r="C149">
        <v>-100.16678</v>
      </c>
      <c r="D149">
        <v>-86.586226999999994</v>
      </c>
      <c r="J149">
        <v>6306122448.9796</v>
      </c>
      <c r="K149">
        <v>-82.509270000000001</v>
      </c>
      <c r="L149">
        <v>-72.680954</v>
      </c>
    </row>
    <row r="150" spans="2:12" x14ac:dyDescent="0.25">
      <c r="B150">
        <v>6397959183.6735001</v>
      </c>
      <c r="C150">
        <v>-91.357902999999993</v>
      </c>
      <c r="D150">
        <v>-83.246216000000004</v>
      </c>
      <c r="J150">
        <v>6397959183.6735001</v>
      </c>
      <c r="K150">
        <v>-78.132095000000007</v>
      </c>
      <c r="L150">
        <v>-68.132392999999993</v>
      </c>
    </row>
    <row r="151" spans="2:12" x14ac:dyDescent="0.25">
      <c r="B151">
        <v>6489795918.3673</v>
      </c>
      <c r="C151">
        <v>-83.312820000000002</v>
      </c>
      <c r="D151">
        <v>-75.875168000000002</v>
      </c>
      <c r="J151">
        <v>6489795918.3673</v>
      </c>
      <c r="K151">
        <v>-73.351662000000005</v>
      </c>
      <c r="L151">
        <v>-65.142409999999998</v>
      </c>
    </row>
    <row r="152" spans="2:12" x14ac:dyDescent="0.25">
      <c r="B152">
        <v>6581632653.0612001</v>
      </c>
      <c r="C152">
        <v>-77.889420000000001</v>
      </c>
      <c r="D152">
        <v>-71.566032000000007</v>
      </c>
      <c r="J152">
        <v>6581632653.0612001</v>
      </c>
      <c r="K152">
        <v>-73.043602000000007</v>
      </c>
      <c r="L152">
        <v>-64.154731999999996</v>
      </c>
    </row>
    <row r="153" spans="2:12" x14ac:dyDescent="0.25">
      <c r="B153">
        <v>6673469387.7551003</v>
      </c>
      <c r="C153">
        <v>-78.416252</v>
      </c>
      <c r="D153">
        <v>-69.315619999999996</v>
      </c>
      <c r="J153">
        <v>6673469387.7551003</v>
      </c>
      <c r="K153">
        <v>-75.257453999999996</v>
      </c>
      <c r="L153">
        <v>-65.123733999999999</v>
      </c>
    </row>
    <row r="154" spans="2:12" x14ac:dyDescent="0.25">
      <c r="B154">
        <v>6765306122.4490004</v>
      </c>
      <c r="C154">
        <v>-76.566436999999993</v>
      </c>
      <c r="D154">
        <v>-68.615913000000006</v>
      </c>
      <c r="J154">
        <v>6765306122.4490004</v>
      </c>
      <c r="K154">
        <v>-76.665779000000001</v>
      </c>
      <c r="L154">
        <v>-66.819382000000004</v>
      </c>
    </row>
    <row r="155" spans="2:12" x14ac:dyDescent="0.25">
      <c r="B155">
        <v>6857142857.1429005</v>
      </c>
      <c r="C155">
        <v>-75.392311000000007</v>
      </c>
      <c r="D155">
        <v>-67.546501000000006</v>
      </c>
      <c r="J155">
        <v>6857142857.1429005</v>
      </c>
      <c r="K155">
        <v>-77.939346</v>
      </c>
      <c r="L155">
        <v>-67.777313000000007</v>
      </c>
    </row>
    <row r="156" spans="2:12" x14ac:dyDescent="0.25">
      <c r="B156">
        <v>6948979591.8367004</v>
      </c>
      <c r="C156">
        <v>-75.261229999999998</v>
      </c>
      <c r="D156">
        <v>-67.238219999999998</v>
      </c>
      <c r="J156">
        <v>6948979591.8367004</v>
      </c>
      <c r="K156">
        <v>-78.258217000000002</v>
      </c>
      <c r="L156">
        <v>-68.705048000000005</v>
      </c>
    </row>
    <row r="157" spans="2:12" x14ac:dyDescent="0.25">
      <c r="B157">
        <v>7040816326.5305996</v>
      </c>
      <c r="C157">
        <v>-75.992546000000004</v>
      </c>
      <c r="D157">
        <v>-67.510506000000007</v>
      </c>
      <c r="J157">
        <v>7040816326.5305996</v>
      </c>
      <c r="K157">
        <v>-79.811424000000002</v>
      </c>
      <c r="L157">
        <v>-70.840819999999994</v>
      </c>
    </row>
    <row r="158" spans="2:12" x14ac:dyDescent="0.25">
      <c r="B158">
        <v>7132653061.2244997</v>
      </c>
      <c r="C158">
        <v>-76.551720000000003</v>
      </c>
      <c r="D158">
        <v>-67.483810000000005</v>
      </c>
      <c r="J158">
        <v>7132653061.2244997</v>
      </c>
      <c r="K158">
        <v>-85.062011999999996</v>
      </c>
      <c r="L158">
        <v>-72.177916999999994</v>
      </c>
    </row>
    <row r="159" spans="2:12" x14ac:dyDescent="0.25">
      <c r="B159">
        <v>7224489795.9183998</v>
      </c>
      <c r="C159">
        <v>-75.022780999999995</v>
      </c>
      <c r="D159">
        <v>-67.868094999999997</v>
      </c>
      <c r="J159">
        <v>7224489795.9183998</v>
      </c>
      <c r="K159">
        <v>-82.144858999999997</v>
      </c>
      <c r="L159">
        <v>-72.980934000000005</v>
      </c>
    </row>
    <row r="160" spans="2:12" x14ac:dyDescent="0.25">
      <c r="B160">
        <v>7316326530.6121998</v>
      </c>
      <c r="C160">
        <v>-77.231330999999997</v>
      </c>
      <c r="D160">
        <v>-67.749474000000006</v>
      </c>
      <c r="J160">
        <v>7316326530.6121998</v>
      </c>
      <c r="K160">
        <v>-82.169960000000003</v>
      </c>
      <c r="L160">
        <v>-71.507949999999994</v>
      </c>
    </row>
    <row r="161" spans="2:12" x14ac:dyDescent="0.25">
      <c r="B161">
        <v>7408163265.3060999</v>
      </c>
      <c r="C161">
        <v>-76.723549000000006</v>
      </c>
      <c r="D161">
        <v>-68.830703999999997</v>
      </c>
      <c r="J161">
        <v>7408163265.3060999</v>
      </c>
      <c r="K161">
        <v>-81.245582999999996</v>
      </c>
      <c r="L161">
        <v>-70.887603999999996</v>
      </c>
    </row>
    <row r="162" spans="2:12" x14ac:dyDescent="0.25">
      <c r="B162">
        <v>7500000000</v>
      </c>
      <c r="C162">
        <v>-78.494202000000001</v>
      </c>
      <c r="D162">
        <v>-69.147316000000004</v>
      </c>
      <c r="J162">
        <v>7500000000</v>
      </c>
      <c r="K162">
        <v>-80.876068000000004</v>
      </c>
      <c r="L162">
        <v>-69.761955</v>
      </c>
    </row>
    <row r="163" spans="2:12" x14ac:dyDescent="0.25">
      <c r="B163">
        <v>7591836734.6939001</v>
      </c>
      <c r="C163">
        <v>-78.383255000000005</v>
      </c>
      <c r="D163">
        <v>-69.442352</v>
      </c>
      <c r="J163">
        <v>7591836734.6939001</v>
      </c>
      <c r="K163">
        <v>-79.221230000000006</v>
      </c>
      <c r="L163">
        <v>-69.001853999999994</v>
      </c>
    </row>
    <row r="164" spans="2:12" x14ac:dyDescent="0.25">
      <c r="B164">
        <v>7683673469.3878002</v>
      </c>
      <c r="C164">
        <v>-77.721130000000002</v>
      </c>
      <c r="D164">
        <v>-69.099013999999997</v>
      </c>
      <c r="J164">
        <v>7683673469.3878002</v>
      </c>
      <c r="K164">
        <v>-78.812850999999995</v>
      </c>
      <c r="L164">
        <v>-68.863892000000007</v>
      </c>
    </row>
    <row r="165" spans="2:12" x14ac:dyDescent="0.25">
      <c r="B165">
        <v>7775510204.0816002</v>
      </c>
      <c r="C165">
        <v>-77.620461000000006</v>
      </c>
      <c r="D165">
        <v>-68.355118000000004</v>
      </c>
      <c r="J165">
        <v>7775510204.0816002</v>
      </c>
      <c r="K165">
        <v>-81.033423999999997</v>
      </c>
      <c r="L165">
        <v>-69.405868999999996</v>
      </c>
    </row>
    <row r="166" spans="2:12" x14ac:dyDescent="0.25">
      <c r="B166">
        <v>7867346938.7755003</v>
      </c>
      <c r="C166">
        <v>-75.988845999999995</v>
      </c>
      <c r="D166">
        <v>-67.398292999999995</v>
      </c>
      <c r="J166">
        <v>7867346938.7755003</v>
      </c>
      <c r="K166">
        <v>-81.221496999999999</v>
      </c>
      <c r="L166">
        <v>-70.652869999999993</v>
      </c>
    </row>
    <row r="167" spans="2:12" x14ac:dyDescent="0.25">
      <c r="B167">
        <v>7959183673.4694004</v>
      </c>
      <c r="C167">
        <v>-74.965728999999996</v>
      </c>
      <c r="D167">
        <v>-67.142204000000007</v>
      </c>
      <c r="J167">
        <v>7959183673.4694004</v>
      </c>
      <c r="K167">
        <v>-83.363990999999999</v>
      </c>
      <c r="L167">
        <v>-71.069191000000004</v>
      </c>
    </row>
    <row r="168" spans="2:12" x14ac:dyDescent="0.25">
      <c r="B168">
        <v>8051020408.1632996</v>
      </c>
      <c r="C168">
        <v>-76.961189000000005</v>
      </c>
      <c r="D168">
        <v>-67.216094999999996</v>
      </c>
      <c r="J168">
        <v>8051020408.1632996</v>
      </c>
      <c r="K168">
        <v>-81.700965999999994</v>
      </c>
      <c r="L168">
        <v>-72.057548999999995</v>
      </c>
    </row>
    <row r="169" spans="2:12" x14ac:dyDescent="0.25">
      <c r="B169">
        <v>8142857142.8570995</v>
      </c>
      <c r="C169">
        <v>-76.487350000000006</v>
      </c>
      <c r="D169">
        <v>-67.132598999999999</v>
      </c>
      <c r="J169">
        <v>8142857142.8570995</v>
      </c>
      <c r="K169">
        <v>-83.995795999999999</v>
      </c>
      <c r="L169">
        <v>-71.208602999999997</v>
      </c>
    </row>
    <row r="170" spans="2:12" x14ac:dyDescent="0.25">
      <c r="B170">
        <v>8234693877.5509996</v>
      </c>
      <c r="C170">
        <v>-74.636803</v>
      </c>
      <c r="D170">
        <v>-66.921349000000006</v>
      </c>
      <c r="J170">
        <v>8234693877.5509996</v>
      </c>
      <c r="K170">
        <v>-80.457488999999995</v>
      </c>
      <c r="L170">
        <v>-72.389922999999996</v>
      </c>
    </row>
    <row r="171" spans="2:12" x14ac:dyDescent="0.25">
      <c r="B171">
        <v>8326530612.2448997</v>
      </c>
      <c r="C171">
        <v>-76.500473</v>
      </c>
      <c r="D171">
        <v>-67.122619999999998</v>
      </c>
      <c r="J171">
        <v>8326530612.2448997</v>
      </c>
      <c r="K171">
        <v>-85.640822999999997</v>
      </c>
      <c r="L171">
        <v>-70.980255</v>
      </c>
    </row>
    <row r="172" spans="2:12" x14ac:dyDescent="0.25">
      <c r="B172">
        <v>8418367346.9387999</v>
      </c>
      <c r="C172">
        <v>-77.012718000000007</v>
      </c>
      <c r="D172">
        <v>-68.313209999999998</v>
      </c>
      <c r="J172">
        <v>8418367346.9387999</v>
      </c>
      <c r="K172">
        <v>-79.954391000000001</v>
      </c>
      <c r="L172">
        <v>-70.387383</v>
      </c>
    </row>
    <row r="173" spans="2:12" x14ac:dyDescent="0.25">
      <c r="B173">
        <v>8510204081.6327</v>
      </c>
      <c r="C173">
        <v>-78.407500999999996</v>
      </c>
      <c r="D173">
        <v>-68.832358999999997</v>
      </c>
      <c r="J173">
        <v>8510204081.6327</v>
      </c>
      <c r="K173">
        <v>-78.907707000000002</v>
      </c>
      <c r="L173">
        <v>-69.032059000000004</v>
      </c>
    </row>
    <row r="174" spans="2:12" x14ac:dyDescent="0.25">
      <c r="B174">
        <v>8602040816.3264999</v>
      </c>
      <c r="C174">
        <v>-77.849731000000006</v>
      </c>
      <c r="D174">
        <v>-69.983688000000001</v>
      </c>
      <c r="J174">
        <v>8602040816.3264999</v>
      </c>
      <c r="K174">
        <v>-81.764213999999996</v>
      </c>
      <c r="L174">
        <v>-69.042061000000004</v>
      </c>
    </row>
    <row r="175" spans="2:12" x14ac:dyDescent="0.25">
      <c r="B175">
        <v>8693877551.0203991</v>
      </c>
      <c r="C175">
        <v>-80.449439999999996</v>
      </c>
      <c r="D175">
        <v>-71.229652000000002</v>
      </c>
      <c r="J175">
        <v>8693877551.0203991</v>
      </c>
      <c r="K175">
        <v>-79.817688000000004</v>
      </c>
      <c r="L175">
        <v>-69.919334000000006</v>
      </c>
    </row>
    <row r="176" spans="2:12" x14ac:dyDescent="0.25">
      <c r="B176">
        <v>8785714285.7143002</v>
      </c>
      <c r="C176">
        <v>-82.283294999999995</v>
      </c>
      <c r="D176">
        <v>-71.346939000000006</v>
      </c>
      <c r="J176">
        <v>8785714285.7143002</v>
      </c>
      <c r="K176">
        <v>-81.737067999999994</v>
      </c>
      <c r="L176">
        <v>-68.680228999999997</v>
      </c>
    </row>
    <row r="177" spans="2:12" x14ac:dyDescent="0.25">
      <c r="B177">
        <v>8877551020.4081993</v>
      </c>
      <c r="C177">
        <v>-78.502075000000005</v>
      </c>
      <c r="D177">
        <v>-70.588875000000002</v>
      </c>
      <c r="J177">
        <v>8877551020.4081993</v>
      </c>
      <c r="K177">
        <v>-77.751700999999997</v>
      </c>
      <c r="L177">
        <v>-69.19323</v>
      </c>
    </row>
    <row r="178" spans="2:12" x14ac:dyDescent="0.25">
      <c r="B178">
        <v>8969387755.1019993</v>
      </c>
      <c r="C178">
        <v>-78.435485999999997</v>
      </c>
      <c r="D178">
        <v>-70.056884999999994</v>
      </c>
      <c r="J178">
        <v>8969387755.1019993</v>
      </c>
      <c r="K178">
        <v>-81.227706999999995</v>
      </c>
      <c r="L178">
        <v>-70.076385000000002</v>
      </c>
    </row>
    <row r="179" spans="2:12" x14ac:dyDescent="0.25">
      <c r="B179">
        <v>9061224489.7959003</v>
      </c>
      <c r="C179">
        <v>-80.908585000000002</v>
      </c>
      <c r="D179">
        <v>-69.209014999999994</v>
      </c>
      <c r="J179">
        <v>9061224489.7959003</v>
      </c>
      <c r="K179">
        <v>-83.765106000000003</v>
      </c>
      <c r="L179">
        <v>-72.770843999999997</v>
      </c>
    </row>
    <row r="180" spans="2:12" x14ac:dyDescent="0.25">
      <c r="B180">
        <v>9153061224.4897995</v>
      </c>
      <c r="C180">
        <v>-76.395454000000001</v>
      </c>
      <c r="D180">
        <v>-68.249458000000004</v>
      </c>
      <c r="J180">
        <v>9153061224.4897995</v>
      </c>
      <c r="K180">
        <v>-86.190337999999997</v>
      </c>
      <c r="L180">
        <v>-73.852988999999994</v>
      </c>
    </row>
    <row r="181" spans="2:12" x14ac:dyDescent="0.25">
      <c r="B181">
        <v>9244897959.1837006</v>
      </c>
      <c r="C181">
        <v>-75.548355000000001</v>
      </c>
      <c r="D181">
        <v>-66.637298999999999</v>
      </c>
      <c r="J181">
        <v>9244897959.1837006</v>
      </c>
      <c r="K181">
        <v>-84.930160999999998</v>
      </c>
      <c r="L181">
        <v>-72.770615000000006</v>
      </c>
    </row>
    <row r="182" spans="2:12" x14ac:dyDescent="0.25">
      <c r="B182">
        <v>9336734693.8775997</v>
      </c>
      <c r="C182">
        <v>-75.232346000000007</v>
      </c>
      <c r="D182">
        <v>-66.737930000000006</v>
      </c>
      <c r="J182">
        <v>9336734693.8775997</v>
      </c>
      <c r="K182">
        <v>-80.492431999999994</v>
      </c>
      <c r="L182">
        <v>-73.003165999999993</v>
      </c>
    </row>
    <row r="183" spans="2:12" x14ac:dyDescent="0.25">
      <c r="B183">
        <v>9428571428.5713997</v>
      </c>
      <c r="C183">
        <v>-77.093681000000004</v>
      </c>
      <c r="D183">
        <v>-66.527077000000006</v>
      </c>
      <c r="J183">
        <v>9428571428.5713997</v>
      </c>
      <c r="K183">
        <v>-87.211899000000003</v>
      </c>
      <c r="L183">
        <v>-73.830933000000002</v>
      </c>
    </row>
    <row r="184" spans="2:12" x14ac:dyDescent="0.25">
      <c r="B184">
        <v>9520408163.2653008</v>
      </c>
      <c r="C184">
        <v>-75.326744000000005</v>
      </c>
      <c r="D184">
        <v>-66.517600999999999</v>
      </c>
      <c r="J184">
        <v>9520408163.2653008</v>
      </c>
      <c r="K184">
        <v>-87.309769000000003</v>
      </c>
      <c r="L184">
        <v>-77.425072</v>
      </c>
    </row>
    <row r="185" spans="2:12" x14ac:dyDescent="0.25">
      <c r="B185">
        <v>9612244897.9591999</v>
      </c>
      <c r="C185">
        <v>-75.328559999999996</v>
      </c>
      <c r="D185">
        <v>-65.744956999999999</v>
      </c>
      <c r="J185">
        <v>9612244897.9591999</v>
      </c>
      <c r="K185">
        <v>-91.133751000000004</v>
      </c>
      <c r="L185">
        <v>-76.896773999999994</v>
      </c>
    </row>
    <row r="186" spans="2:12" x14ac:dyDescent="0.25">
      <c r="B186">
        <v>9704081632.6530991</v>
      </c>
      <c r="C186">
        <v>-74.487907000000007</v>
      </c>
      <c r="D186">
        <v>-65.313072000000005</v>
      </c>
      <c r="J186">
        <v>9704081632.6530991</v>
      </c>
      <c r="K186">
        <v>-85.455391000000006</v>
      </c>
      <c r="L186">
        <v>-76.444687000000002</v>
      </c>
    </row>
    <row r="187" spans="2:12" x14ac:dyDescent="0.25">
      <c r="B187">
        <v>9795918367.3469009</v>
      </c>
      <c r="C187">
        <v>-73.897086999999999</v>
      </c>
      <c r="D187">
        <v>-64.614234999999994</v>
      </c>
      <c r="J187">
        <v>9795918367.3469009</v>
      </c>
      <c r="K187">
        <v>-85.781822000000005</v>
      </c>
      <c r="L187">
        <v>-73.497353000000004</v>
      </c>
    </row>
    <row r="188" spans="2:12" x14ac:dyDescent="0.25">
      <c r="B188">
        <v>9887755102.0408001</v>
      </c>
      <c r="C188">
        <v>-74.011612</v>
      </c>
      <c r="D188">
        <v>-64.618651999999997</v>
      </c>
      <c r="J188">
        <v>9887755102.0408001</v>
      </c>
      <c r="K188">
        <v>-82.916122000000001</v>
      </c>
      <c r="L188">
        <v>-73.903037999999995</v>
      </c>
    </row>
    <row r="189" spans="2:12" x14ac:dyDescent="0.25">
      <c r="B189">
        <v>9979591836.7346992</v>
      </c>
      <c r="C189">
        <v>-74.176697000000004</v>
      </c>
      <c r="D189">
        <v>-64.800803999999999</v>
      </c>
      <c r="J189">
        <v>9979591836.7346992</v>
      </c>
      <c r="K189">
        <v>-86.360298</v>
      </c>
      <c r="L189">
        <v>-72.025833000000006</v>
      </c>
    </row>
    <row r="190" spans="2:12" x14ac:dyDescent="0.25">
      <c r="B190">
        <v>10071428571.429001</v>
      </c>
      <c r="C190">
        <v>-74.151611000000003</v>
      </c>
      <c r="D190">
        <v>-64.863517999999999</v>
      </c>
      <c r="J190">
        <v>10071428571.429001</v>
      </c>
      <c r="K190">
        <v>-80.393935999999997</v>
      </c>
      <c r="L190">
        <v>-71.151245000000003</v>
      </c>
    </row>
    <row r="191" spans="2:12" x14ac:dyDescent="0.25">
      <c r="B191">
        <v>10163265306.122</v>
      </c>
      <c r="C191">
        <v>-74.216080000000005</v>
      </c>
      <c r="D191">
        <v>-64.946297000000001</v>
      </c>
      <c r="J191">
        <v>10163265306.122</v>
      </c>
      <c r="K191">
        <v>-80.353493</v>
      </c>
      <c r="L191">
        <v>-69.026381999999998</v>
      </c>
    </row>
    <row r="192" spans="2:12" x14ac:dyDescent="0.25">
      <c r="B192">
        <v>10255102040.816</v>
      </c>
      <c r="C192">
        <v>-74.720130999999995</v>
      </c>
      <c r="D192">
        <v>-64.651802000000004</v>
      </c>
      <c r="J192">
        <v>10255102040.816</v>
      </c>
      <c r="K192">
        <v>-80.340064999999996</v>
      </c>
      <c r="L192">
        <v>-68.601257000000004</v>
      </c>
    </row>
    <row r="193" spans="2:12" x14ac:dyDescent="0.25">
      <c r="B193">
        <v>10346938775.51</v>
      </c>
      <c r="C193">
        <v>-73.427704000000006</v>
      </c>
      <c r="D193">
        <v>-64.778655999999998</v>
      </c>
      <c r="J193">
        <v>10346938775.51</v>
      </c>
      <c r="K193">
        <v>-79.038216000000006</v>
      </c>
      <c r="L193">
        <v>-67.872337000000002</v>
      </c>
    </row>
    <row r="194" spans="2:12" x14ac:dyDescent="0.25">
      <c r="B194">
        <v>10438775510.204</v>
      </c>
      <c r="C194">
        <v>-74.484131000000005</v>
      </c>
      <c r="D194">
        <v>-64.815665999999993</v>
      </c>
      <c r="J194">
        <v>10438775510.204</v>
      </c>
      <c r="K194">
        <v>-77.828873000000002</v>
      </c>
      <c r="L194">
        <v>-67.275238000000002</v>
      </c>
    </row>
    <row r="195" spans="2:12" x14ac:dyDescent="0.25">
      <c r="B195">
        <v>10530612244.898001</v>
      </c>
      <c r="C195">
        <v>-74.837181000000001</v>
      </c>
      <c r="D195">
        <v>-64.704659000000007</v>
      </c>
      <c r="J195">
        <v>10530612244.898001</v>
      </c>
      <c r="K195">
        <v>-78.140647999999999</v>
      </c>
      <c r="L195">
        <v>-66.987235999999996</v>
      </c>
    </row>
    <row r="196" spans="2:12" x14ac:dyDescent="0.25">
      <c r="B196">
        <v>10622448979.591999</v>
      </c>
      <c r="C196">
        <v>-74.024437000000006</v>
      </c>
      <c r="D196">
        <v>-65.188507000000001</v>
      </c>
      <c r="J196">
        <v>10622448979.591999</v>
      </c>
      <c r="K196">
        <v>-78.234900999999994</v>
      </c>
      <c r="L196">
        <v>-66.677520999999999</v>
      </c>
    </row>
    <row r="197" spans="2:12" x14ac:dyDescent="0.25">
      <c r="B197">
        <v>10714285714.285999</v>
      </c>
      <c r="C197">
        <v>-75.653037999999995</v>
      </c>
      <c r="D197">
        <v>-65.649283999999994</v>
      </c>
      <c r="J197">
        <v>10714285714.285999</v>
      </c>
      <c r="K197">
        <v>-76.714577000000006</v>
      </c>
      <c r="L197">
        <v>-66.994643999999994</v>
      </c>
    </row>
    <row r="198" spans="2:12" x14ac:dyDescent="0.25">
      <c r="B198">
        <v>10806122448.98</v>
      </c>
      <c r="C198">
        <v>-75.951660000000004</v>
      </c>
      <c r="D198">
        <v>-66.589827999999997</v>
      </c>
      <c r="J198">
        <v>10806122448.98</v>
      </c>
      <c r="K198">
        <v>-79.079239000000001</v>
      </c>
      <c r="L198">
        <v>-67.320183</v>
      </c>
    </row>
    <row r="199" spans="2:12" x14ac:dyDescent="0.25">
      <c r="B199">
        <v>10897959183.673</v>
      </c>
      <c r="C199">
        <v>-76.453109999999995</v>
      </c>
      <c r="D199">
        <v>-65.439933999999994</v>
      </c>
      <c r="J199">
        <v>10897959183.673</v>
      </c>
      <c r="K199">
        <v>-79.302504999999996</v>
      </c>
      <c r="L199">
        <v>-67.967133000000004</v>
      </c>
    </row>
    <row r="200" spans="2:12" x14ac:dyDescent="0.25">
      <c r="B200">
        <v>10989795918.367001</v>
      </c>
      <c r="C200">
        <v>-72.56823</v>
      </c>
      <c r="D200">
        <v>-64.803764000000001</v>
      </c>
      <c r="J200">
        <v>10989795918.367001</v>
      </c>
      <c r="K200">
        <v>-78.715575999999999</v>
      </c>
      <c r="L200">
        <v>-68.029335000000003</v>
      </c>
    </row>
    <row r="201" spans="2:12" x14ac:dyDescent="0.25">
      <c r="B201">
        <v>11081632653.061001</v>
      </c>
      <c r="C201">
        <v>-74.258285999999998</v>
      </c>
      <c r="D201">
        <v>-65.055931000000001</v>
      </c>
      <c r="J201">
        <v>11081632653.061001</v>
      </c>
      <c r="K201">
        <v>-79.424767000000003</v>
      </c>
      <c r="L201">
        <v>-68.565132000000006</v>
      </c>
    </row>
    <row r="202" spans="2:12" x14ac:dyDescent="0.25">
      <c r="B202">
        <v>11173469387.754999</v>
      </c>
      <c r="C202">
        <v>-75.170379999999994</v>
      </c>
      <c r="D202">
        <v>-65.12191</v>
      </c>
      <c r="J202">
        <v>11173469387.754999</v>
      </c>
      <c r="K202">
        <v>-80.733672999999996</v>
      </c>
      <c r="L202">
        <v>-68.858649999999997</v>
      </c>
    </row>
    <row r="203" spans="2:12" x14ac:dyDescent="0.25">
      <c r="B203">
        <v>11265306122.448999</v>
      </c>
      <c r="C203">
        <v>-74.101005999999998</v>
      </c>
      <c r="D203">
        <v>-64.966094999999996</v>
      </c>
      <c r="J203">
        <v>11265306122.448999</v>
      </c>
      <c r="K203">
        <v>-79.625038000000004</v>
      </c>
      <c r="L203">
        <v>-68.045212000000006</v>
      </c>
    </row>
    <row r="204" spans="2:12" x14ac:dyDescent="0.25">
      <c r="B204">
        <v>11357142857.143</v>
      </c>
      <c r="C204">
        <v>-74.497748999999999</v>
      </c>
      <c r="D204">
        <v>-64.476875000000007</v>
      </c>
      <c r="J204">
        <v>11357142857.143</v>
      </c>
      <c r="K204">
        <v>-77.013496000000004</v>
      </c>
      <c r="L204">
        <v>-66.784278999999998</v>
      </c>
    </row>
    <row r="205" spans="2:12" x14ac:dyDescent="0.25">
      <c r="B205">
        <v>11448979591.837</v>
      </c>
      <c r="C205">
        <v>-73.512589000000006</v>
      </c>
      <c r="D205">
        <v>-65.609177000000003</v>
      </c>
      <c r="J205">
        <v>11448979591.837</v>
      </c>
      <c r="K205">
        <v>-76.895354999999995</v>
      </c>
      <c r="L205">
        <v>-64.890045000000001</v>
      </c>
    </row>
    <row r="206" spans="2:12" x14ac:dyDescent="0.25">
      <c r="B206">
        <v>11540816326.531</v>
      </c>
      <c r="C206">
        <v>-77.239509999999996</v>
      </c>
      <c r="D206">
        <v>-66.964827999999997</v>
      </c>
      <c r="J206">
        <v>11540816326.531</v>
      </c>
      <c r="K206">
        <v>-73.880295000000004</v>
      </c>
      <c r="L206">
        <v>-63.490336999999997</v>
      </c>
    </row>
    <row r="207" spans="2:12" x14ac:dyDescent="0.25">
      <c r="B207">
        <v>11632653061.224001</v>
      </c>
      <c r="C207">
        <v>-78.428771999999995</v>
      </c>
      <c r="D207">
        <v>-69.066422000000003</v>
      </c>
      <c r="J207">
        <v>11632653061.224001</v>
      </c>
      <c r="K207">
        <v>-72.790137999999999</v>
      </c>
      <c r="L207">
        <v>-62.097659999999998</v>
      </c>
    </row>
    <row r="208" spans="2:12" x14ac:dyDescent="0.25">
      <c r="B208">
        <v>11724489795.917999</v>
      </c>
      <c r="C208">
        <v>-79.657066</v>
      </c>
      <c r="D208">
        <v>-70.033882000000006</v>
      </c>
      <c r="J208">
        <v>11724489795.917999</v>
      </c>
      <c r="K208">
        <v>-72.787682000000004</v>
      </c>
      <c r="L208">
        <v>-61.815143999999997</v>
      </c>
    </row>
    <row r="209" spans="2:12" x14ac:dyDescent="0.25">
      <c r="B209">
        <v>11816326530.612</v>
      </c>
      <c r="C209">
        <v>-80.645058000000006</v>
      </c>
      <c r="D209">
        <v>-71.051361</v>
      </c>
      <c r="J209">
        <v>11816326530.612</v>
      </c>
      <c r="K209">
        <v>-73.676315000000002</v>
      </c>
      <c r="L209">
        <v>-61.645695000000003</v>
      </c>
    </row>
    <row r="210" spans="2:12" x14ac:dyDescent="0.25">
      <c r="B210">
        <v>11908163265.306</v>
      </c>
      <c r="C210">
        <v>-81.278373999999999</v>
      </c>
      <c r="D210">
        <v>-70.005356000000006</v>
      </c>
      <c r="J210">
        <v>11908163265.306</v>
      </c>
      <c r="K210">
        <v>-72.390190000000004</v>
      </c>
      <c r="L210">
        <v>-62.164847999999999</v>
      </c>
    </row>
    <row r="211" spans="2:12" x14ac:dyDescent="0.25">
      <c r="B211">
        <v>12000000000</v>
      </c>
      <c r="C211">
        <v>-76.785088000000002</v>
      </c>
      <c r="D211">
        <v>-68.735291000000004</v>
      </c>
      <c r="J211">
        <v>12000000000</v>
      </c>
      <c r="K211">
        <v>-74.258148000000006</v>
      </c>
      <c r="L211">
        <v>-62.493698000000002</v>
      </c>
    </row>
    <row r="212" spans="2:12" x14ac:dyDescent="0.25">
      <c r="B212" t="s">
        <v>21</v>
      </c>
      <c r="J212" t="s">
        <v>21</v>
      </c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212"/>
  <sheetViews>
    <sheetView workbookViewId="0">
      <selection activeCell="J1" sqref="J1:L1048576"/>
    </sheetView>
  </sheetViews>
  <sheetFormatPr defaultRowHeight="15" x14ac:dyDescent="0.25"/>
  <cols>
    <col min="1" max="1" width="13.7109375" style="40" customWidth="1"/>
    <col min="5" max="5" width="2.7109375" style="9" customWidth="1"/>
    <col min="6" max="6" width="12.85546875" style="6" bestFit="1" customWidth="1"/>
    <col min="7" max="7" width="18.5703125" style="12" bestFit="1" customWidth="1"/>
    <col min="8" max="8" width="20.5703125" style="12" bestFit="1" customWidth="1"/>
    <col min="9" max="9" width="13.7109375" style="40" customWidth="1"/>
    <col min="13" max="13" width="2.7109375" style="9" customWidth="1"/>
    <col min="14" max="14" width="12.85546875" style="6" bestFit="1" customWidth="1"/>
    <col min="15" max="15" width="18.5703125" style="12" bestFit="1" customWidth="1"/>
    <col min="16" max="16" width="20.5703125" style="12" bestFit="1" customWidth="1"/>
    <col min="17" max="17" width="2.7109375" style="9" customWidth="1"/>
  </cols>
  <sheetData>
    <row r="1" spans="1:17" x14ac:dyDescent="0.25">
      <c r="B1" t="s">
        <v>95</v>
      </c>
      <c r="F1" s="6" t="s">
        <v>2</v>
      </c>
      <c r="G1" s="13" t="s">
        <v>112</v>
      </c>
      <c r="H1" s="44" t="str">
        <f>D112</f>
        <v>2Ix1L dBc Log Mag(dB)</v>
      </c>
      <c r="J1" t="s">
        <v>95</v>
      </c>
      <c r="N1" s="6" t="s">
        <v>2</v>
      </c>
      <c r="O1" s="13" t="s">
        <v>112</v>
      </c>
      <c r="P1" s="44" t="str">
        <f>L112</f>
        <v>2Ix1L dBc Log Mag(dB)</v>
      </c>
    </row>
    <row r="2" spans="1:17" x14ac:dyDescent="0.25">
      <c r="A2" s="50" t="s">
        <v>111</v>
      </c>
      <c r="B2" t="s">
        <v>267</v>
      </c>
      <c r="C2" t="s">
        <v>262</v>
      </c>
      <c r="D2" t="s">
        <v>263</v>
      </c>
      <c r="H2" s="11"/>
      <c r="I2" s="50" t="s">
        <v>108</v>
      </c>
      <c r="J2" t="s">
        <v>267</v>
      </c>
      <c r="K2" t="s">
        <v>262</v>
      </c>
      <c r="L2" t="s">
        <v>263</v>
      </c>
      <c r="P2" s="11"/>
    </row>
    <row r="3" spans="1:17" s="15" customFormat="1" x14ac:dyDescent="0.25">
      <c r="A3" s="40"/>
      <c r="B3" t="s">
        <v>215</v>
      </c>
      <c r="C3" t="s">
        <v>289</v>
      </c>
      <c r="D3" t="s">
        <v>304</v>
      </c>
      <c r="E3" s="14"/>
      <c r="F3" s="13" t="s">
        <v>12</v>
      </c>
      <c r="G3" s="13">
        <f>ABS(AVERAGE(G5:G103))</f>
        <v>76.135891656565633</v>
      </c>
      <c r="H3" s="13" t="s">
        <v>230</v>
      </c>
      <c r="I3" s="40"/>
      <c r="J3" t="s">
        <v>215</v>
      </c>
      <c r="K3" t="s">
        <v>289</v>
      </c>
      <c r="L3" t="s">
        <v>306</v>
      </c>
      <c r="M3" s="14"/>
      <c r="N3" s="13" t="s">
        <v>12</v>
      </c>
      <c r="O3" s="13">
        <f>ABS(AVERAGE(O5:O103))</f>
        <v>75.341653373737373</v>
      </c>
      <c r="P3" s="13" t="s">
        <v>230</v>
      </c>
      <c r="Q3" s="14"/>
    </row>
    <row r="4" spans="1:17" x14ac:dyDescent="0.25">
      <c r="B4" t="s">
        <v>98</v>
      </c>
      <c r="G4" s="11"/>
      <c r="H4" s="11"/>
      <c r="J4" t="s">
        <v>98</v>
      </c>
      <c r="O4" s="11"/>
      <c r="P4" s="11"/>
    </row>
    <row r="5" spans="1:17" x14ac:dyDescent="0.25">
      <c r="F5" s="6">
        <f t="shared" ref="F5:F36" si="0">B113/1000000000</f>
        <v>3</v>
      </c>
      <c r="G5" s="11">
        <f>H5-10</f>
        <v>-69.435904999999991</v>
      </c>
      <c r="H5" s="6">
        <f t="shared" ref="H5:H36" si="1">D113</f>
        <v>-59.435904999999998</v>
      </c>
      <c r="N5" s="6">
        <f t="shared" ref="N5:N36" si="2">J113/1000000000</f>
        <v>3</v>
      </c>
      <c r="O5" s="11">
        <f>P5-10</f>
        <v>-64.060164999999998</v>
      </c>
      <c r="P5" s="6">
        <f t="shared" ref="P5:P36" si="3">L113</f>
        <v>-54.060164999999998</v>
      </c>
    </row>
    <row r="6" spans="1:17" x14ac:dyDescent="0.25">
      <c r="F6" s="6">
        <f t="shared" si="0"/>
        <v>3.0918367346939002</v>
      </c>
      <c r="G6" s="11">
        <f t="shared" ref="G6:G69" si="4">H6-10</f>
        <v>-69.743281999999994</v>
      </c>
      <c r="H6" s="6">
        <f t="shared" si="1"/>
        <v>-59.743282000000001</v>
      </c>
      <c r="N6" s="6">
        <f t="shared" si="2"/>
        <v>3.0918367346939002</v>
      </c>
      <c r="O6" s="11">
        <f t="shared" ref="O6:O69" si="5">P6-10</f>
        <v>-64.714663999999999</v>
      </c>
      <c r="P6" s="6">
        <f t="shared" si="3"/>
        <v>-54.714663999999999</v>
      </c>
    </row>
    <row r="7" spans="1:17" x14ac:dyDescent="0.25">
      <c r="B7" t="s">
        <v>99</v>
      </c>
      <c r="F7" s="6">
        <f t="shared" si="0"/>
        <v>3.1836734693878004</v>
      </c>
      <c r="G7" s="11">
        <f t="shared" si="4"/>
        <v>-71.750740000000008</v>
      </c>
      <c r="H7" s="6">
        <f t="shared" si="1"/>
        <v>-61.75074</v>
      </c>
      <c r="J7" t="s">
        <v>99</v>
      </c>
      <c r="N7" s="6">
        <f t="shared" si="2"/>
        <v>3.1836734693878004</v>
      </c>
      <c r="O7" s="11">
        <f t="shared" si="5"/>
        <v>-65.009952999999996</v>
      </c>
      <c r="P7" s="6">
        <f t="shared" si="3"/>
        <v>-55.009953000000003</v>
      </c>
    </row>
    <row r="8" spans="1:17" x14ac:dyDescent="0.25">
      <c r="B8" t="s">
        <v>19</v>
      </c>
      <c r="C8" t="s">
        <v>116</v>
      </c>
      <c r="F8" s="6">
        <f t="shared" si="0"/>
        <v>3.2755102040816002</v>
      </c>
      <c r="G8" s="11">
        <f t="shared" si="4"/>
        <v>-71.792538000000008</v>
      </c>
      <c r="H8" s="6">
        <f t="shared" si="1"/>
        <v>-61.792538</v>
      </c>
      <c r="J8" t="s">
        <v>19</v>
      </c>
      <c r="K8" t="s">
        <v>116</v>
      </c>
      <c r="N8" s="6">
        <f t="shared" si="2"/>
        <v>3.2755102040816002</v>
      </c>
      <c r="O8" s="11">
        <f t="shared" si="5"/>
        <v>-65.176673999999991</v>
      </c>
      <c r="P8" s="6">
        <f t="shared" si="3"/>
        <v>-55.176673999999998</v>
      </c>
    </row>
    <row r="9" spans="1:17" x14ac:dyDescent="0.25">
      <c r="B9">
        <v>3000000000</v>
      </c>
      <c r="C9">
        <v>-5.8291215999999997</v>
      </c>
      <c r="F9" s="6">
        <f t="shared" si="0"/>
        <v>3.3673469387755</v>
      </c>
      <c r="G9" s="11">
        <f t="shared" si="4"/>
        <v>-72.893604000000011</v>
      </c>
      <c r="H9" s="6">
        <f t="shared" si="1"/>
        <v>-62.893604000000003</v>
      </c>
      <c r="J9">
        <v>3000000000</v>
      </c>
      <c r="K9">
        <v>-6.6126665999999998</v>
      </c>
      <c r="N9" s="6">
        <f t="shared" si="2"/>
        <v>3.3673469387755</v>
      </c>
      <c r="O9" s="11">
        <f t="shared" si="5"/>
        <v>-66.040531000000001</v>
      </c>
      <c r="P9" s="6">
        <f t="shared" si="3"/>
        <v>-56.040531000000001</v>
      </c>
    </row>
    <row r="10" spans="1:17" x14ac:dyDescent="0.25">
      <c r="B10">
        <v>3091836734.6939001</v>
      </c>
      <c r="C10">
        <v>-5.7514253000000002</v>
      </c>
      <c r="F10" s="6">
        <f t="shared" si="0"/>
        <v>3.4591836734694001</v>
      </c>
      <c r="G10" s="11">
        <f t="shared" si="4"/>
        <v>-71.38139000000001</v>
      </c>
      <c r="H10" s="6">
        <f t="shared" si="1"/>
        <v>-61.381390000000003</v>
      </c>
      <c r="J10">
        <v>3091836734.6939001</v>
      </c>
      <c r="K10">
        <v>-6.4795050999999999</v>
      </c>
      <c r="N10" s="6">
        <f t="shared" si="2"/>
        <v>3.4591836734694001</v>
      </c>
      <c r="O10" s="11">
        <f t="shared" si="5"/>
        <v>-68.061176000000003</v>
      </c>
      <c r="P10" s="6">
        <f t="shared" si="3"/>
        <v>-58.061176000000003</v>
      </c>
    </row>
    <row r="11" spans="1:17" x14ac:dyDescent="0.25">
      <c r="B11">
        <v>3183673469.3878002</v>
      </c>
      <c r="C11">
        <v>-5.6527070999999998</v>
      </c>
      <c r="F11" s="6">
        <f t="shared" si="0"/>
        <v>3.5510204081632999</v>
      </c>
      <c r="G11" s="11">
        <f t="shared" si="4"/>
        <v>-71.703384</v>
      </c>
      <c r="H11" s="6">
        <f t="shared" si="1"/>
        <v>-61.703384</v>
      </c>
      <c r="J11">
        <v>3183673469.3878002</v>
      </c>
      <c r="K11">
        <v>-6.5879431000000004</v>
      </c>
      <c r="N11" s="6">
        <f t="shared" si="2"/>
        <v>3.5510204081632999</v>
      </c>
      <c r="O11" s="11">
        <f t="shared" si="5"/>
        <v>-72.627182000000005</v>
      </c>
      <c r="P11" s="6">
        <f t="shared" si="3"/>
        <v>-62.627181999999998</v>
      </c>
    </row>
    <row r="12" spans="1:17" x14ac:dyDescent="0.25">
      <c r="B12">
        <v>3275510204.0816002</v>
      </c>
      <c r="C12">
        <v>-5.9928470000000003</v>
      </c>
      <c r="F12" s="6">
        <f t="shared" si="0"/>
        <v>3.6428571428571002</v>
      </c>
      <c r="G12" s="11">
        <f t="shared" si="4"/>
        <v>-71.076037999999997</v>
      </c>
      <c r="H12" s="6">
        <f t="shared" si="1"/>
        <v>-61.076037999999997</v>
      </c>
      <c r="J12">
        <v>3275510204.0816002</v>
      </c>
      <c r="K12">
        <v>-7.0760683999999996</v>
      </c>
      <c r="N12" s="6">
        <f t="shared" si="2"/>
        <v>3.6428571428571002</v>
      </c>
      <c r="O12" s="11">
        <f t="shared" si="5"/>
        <v>-75.612922999999995</v>
      </c>
      <c r="P12" s="6">
        <f t="shared" si="3"/>
        <v>-65.612922999999995</v>
      </c>
    </row>
    <row r="13" spans="1:17" x14ac:dyDescent="0.25">
      <c r="B13">
        <v>3367346938.7754998</v>
      </c>
      <c r="C13">
        <v>-6.0343527999999997</v>
      </c>
      <c r="F13" s="6">
        <f t="shared" si="0"/>
        <v>3.7346938775509999</v>
      </c>
      <c r="G13" s="11">
        <f t="shared" si="4"/>
        <v>-72.797386000000003</v>
      </c>
      <c r="H13" s="6">
        <f t="shared" si="1"/>
        <v>-62.797386000000003</v>
      </c>
      <c r="J13">
        <v>3367346938.7754998</v>
      </c>
      <c r="K13">
        <v>-7.4046779000000003</v>
      </c>
      <c r="N13" s="6">
        <f t="shared" si="2"/>
        <v>3.7346938775509999</v>
      </c>
      <c r="O13" s="11">
        <f t="shared" si="5"/>
        <v>-77.518150000000006</v>
      </c>
      <c r="P13" s="6">
        <f t="shared" si="3"/>
        <v>-67.518150000000006</v>
      </c>
    </row>
    <row r="14" spans="1:17" x14ac:dyDescent="0.25">
      <c r="B14">
        <v>3459183673.4693999</v>
      </c>
      <c r="C14">
        <v>-6.0897179000000001</v>
      </c>
      <c r="F14" s="6">
        <f t="shared" si="0"/>
        <v>3.8265306122449001</v>
      </c>
      <c r="G14" s="11">
        <f t="shared" si="4"/>
        <v>-72.956233999999995</v>
      </c>
      <c r="H14" s="6">
        <f t="shared" si="1"/>
        <v>-62.956234000000002</v>
      </c>
      <c r="J14">
        <v>3459183673.4693999</v>
      </c>
      <c r="K14">
        <v>-7.5553656</v>
      </c>
      <c r="N14" s="6">
        <f t="shared" si="2"/>
        <v>3.8265306122449001</v>
      </c>
      <c r="O14" s="11">
        <f t="shared" si="5"/>
        <v>-78.737144000000001</v>
      </c>
      <c r="P14" s="6">
        <f t="shared" si="3"/>
        <v>-68.737144000000001</v>
      </c>
    </row>
    <row r="15" spans="1:17" x14ac:dyDescent="0.25">
      <c r="B15">
        <v>3551020408.1633</v>
      </c>
      <c r="C15">
        <v>-6.4860973</v>
      </c>
      <c r="F15" s="6">
        <f t="shared" si="0"/>
        <v>3.9183673469387998</v>
      </c>
      <c r="G15" s="11">
        <f t="shared" si="4"/>
        <v>-73.314048999999997</v>
      </c>
      <c r="H15" s="6">
        <f t="shared" si="1"/>
        <v>-63.314048999999997</v>
      </c>
      <c r="J15">
        <v>3551020408.1633</v>
      </c>
      <c r="K15">
        <v>-7.8541093000000002</v>
      </c>
      <c r="N15" s="6">
        <f t="shared" si="2"/>
        <v>3.9183673469387998</v>
      </c>
      <c r="O15" s="11">
        <f t="shared" si="5"/>
        <v>-76.787132</v>
      </c>
      <c r="P15" s="6">
        <f t="shared" si="3"/>
        <v>-66.787132</v>
      </c>
    </row>
    <row r="16" spans="1:17" x14ac:dyDescent="0.25">
      <c r="B16">
        <v>3642857142.8571</v>
      </c>
      <c r="C16">
        <v>-6.3902454000000004</v>
      </c>
      <c r="F16" s="6">
        <f t="shared" si="0"/>
        <v>4.0102040816326996</v>
      </c>
      <c r="G16" s="11">
        <f t="shared" si="4"/>
        <v>-72.529324000000003</v>
      </c>
      <c r="H16" s="6">
        <f t="shared" si="1"/>
        <v>-62.529324000000003</v>
      </c>
      <c r="J16">
        <v>3642857142.8571</v>
      </c>
      <c r="K16">
        <v>-8.0038271000000005</v>
      </c>
      <c r="N16" s="6">
        <f t="shared" si="2"/>
        <v>4.0102040816326996</v>
      </c>
      <c r="O16" s="11">
        <f t="shared" si="5"/>
        <v>-75.129790999999997</v>
      </c>
      <c r="P16" s="6">
        <f t="shared" si="3"/>
        <v>-65.129790999999997</v>
      </c>
    </row>
    <row r="17" spans="2:16" x14ac:dyDescent="0.25">
      <c r="B17">
        <v>3734693877.5510001</v>
      </c>
      <c r="C17">
        <v>-6.4881840000000004</v>
      </c>
      <c r="F17" s="6">
        <f t="shared" si="0"/>
        <v>4.1020408163265003</v>
      </c>
      <c r="G17" s="11">
        <f t="shared" si="4"/>
        <v>-74.874206999999998</v>
      </c>
      <c r="H17" s="6">
        <f t="shared" si="1"/>
        <v>-64.874206999999998</v>
      </c>
      <c r="J17">
        <v>3734693877.5510001</v>
      </c>
      <c r="K17">
        <v>-8.1090716999999994</v>
      </c>
      <c r="N17" s="6">
        <f t="shared" si="2"/>
        <v>4.1020408163265003</v>
      </c>
      <c r="O17" s="11">
        <f t="shared" si="5"/>
        <v>-71.683109000000002</v>
      </c>
      <c r="P17" s="6">
        <f t="shared" si="3"/>
        <v>-61.683109000000002</v>
      </c>
    </row>
    <row r="18" spans="2:16" x14ac:dyDescent="0.25">
      <c r="B18">
        <v>3826530612.2449002</v>
      </c>
      <c r="C18">
        <v>-6.6686791999999997</v>
      </c>
      <c r="F18" s="6">
        <f t="shared" si="0"/>
        <v>4.1938775510203996</v>
      </c>
      <c r="G18" s="11">
        <f t="shared" si="4"/>
        <v>-76.299216999999999</v>
      </c>
      <c r="H18" s="6">
        <f t="shared" si="1"/>
        <v>-66.299216999999999</v>
      </c>
      <c r="J18">
        <v>3826530612.2449002</v>
      </c>
      <c r="K18">
        <v>-8.1659336000000007</v>
      </c>
      <c r="N18" s="6">
        <f t="shared" si="2"/>
        <v>4.1938775510203996</v>
      </c>
      <c r="O18" s="11">
        <f t="shared" si="5"/>
        <v>-75.424369999999996</v>
      </c>
      <c r="P18" s="6">
        <f t="shared" si="3"/>
        <v>-65.424369999999996</v>
      </c>
    </row>
    <row r="19" spans="2:16" x14ac:dyDescent="0.25">
      <c r="B19">
        <v>3918367346.9387999</v>
      </c>
      <c r="C19">
        <v>-6.7106637999999998</v>
      </c>
      <c r="F19" s="6">
        <f t="shared" si="0"/>
        <v>4.2857142857142998</v>
      </c>
      <c r="G19" s="11">
        <f t="shared" si="4"/>
        <v>-76.074455</v>
      </c>
      <c r="H19" s="6">
        <f t="shared" si="1"/>
        <v>-66.074455</v>
      </c>
      <c r="J19">
        <v>3918367346.9387999</v>
      </c>
      <c r="K19">
        <v>-8.1757001999999996</v>
      </c>
      <c r="N19" s="6">
        <f t="shared" si="2"/>
        <v>4.2857142857142998</v>
      </c>
      <c r="O19" s="11">
        <f t="shared" si="5"/>
        <v>-80.780845999999997</v>
      </c>
      <c r="P19" s="6">
        <f t="shared" si="3"/>
        <v>-70.780845999999997</v>
      </c>
    </row>
    <row r="20" spans="2:16" x14ac:dyDescent="0.25">
      <c r="B20">
        <v>4010204081.6327</v>
      </c>
      <c r="C20">
        <v>-6.7890262999999997</v>
      </c>
      <c r="F20" s="6">
        <f t="shared" si="0"/>
        <v>4.3775510204082</v>
      </c>
      <c r="G20" s="11">
        <f t="shared" si="4"/>
        <v>-74.486403999999993</v>
      </c>
      <c r="H20" s="6">
        <f t="shared" si="1"/>
        <v>-64.486403999999993</v>
      </c>
      <c r="J20">
        <v>4010204081.6327</v>
      </c>
      <c r="K20">
        <v>-8.2975721</v>
      </c>
      <c r="N20" s="6">
        <f t="shared" si="2"/>
        <v>4.3775510204082</v>
      </c>
      <c r="O20" s="11">
        <f t="shared" si="5"/>
        <v>-89.140548999999993</v>
      </c>
      <c r="P20" s="6">
        <f t="shared" si="3"/>
        <v>-79.140548999999993</v>
      </c>
    </row>
    <row r="21" spans="2:16" x14ac:dyDescent="0.25">
      <c r="B21">
        <v>4102040816.3264999</v>
      </c>
      <c r="C21">
        <v>-6.7678633000000001</v>
      </c>
      <c r="F21" s="6">
        <f t="shared" si="0"/>
        <v>4.4693877551019998</v>
      </c>
      <c r="G21" s="11">
        <f t="shared" si="4"/>
        <v>-74.785072</v>
      </c>
      <c r="H21" s="6">
        <f t="shared" si="1"/>
        <v>-64.785072</v>
      </c>
      <c r="J21">
        <v>4102040816.3264999</v>
      </c>
      <c r="K21">
        <v>-8.2944393000000005</v>
      </c>
      <c r="N21" s="6">
        <f t="shared" si="2"/>
        <v>4.4693877551019998</v>
      </c>
      <c r="O21" s="11">
        <f t="shared" si="5"/>
        <v>-88.260459999999995</v>
      </c>
      <c r="P21" s="6">
        <f t="shared" si="3"/>
        <v>-78.260459999999995</v>
      </c>
    </row>
    <row r="22" spans="2:16" x14ac:dyDescent="0.25">
      <c r="B22">
        <v>4193877551.0204</v>
      </c>
      <c r="C22">
        <v>-6.7146739999999996</v>
      </c>
      <c r="F22" s="6">
        <f t="shared" si="0"/>
        <v>4.5612244897959</v>
      </c>
      <c r="G22" s="11">
        <f t="shared" si="4"/>
        <v>-77.273933</v>
      </c>
      <c r="H22" s="6">
        <f t="shared" si="1"/>
        <v>-67.273933</v>
      </c>
      <c r="J22">
        <v>4193877551.0204</v>
      </c>
      <c r="K22">
        <v>-8.3437719000000001</v>
      </c>
      <c r="N22" s="6">
        <f t="shared" si="2"/>
        <v>4.5612244897959</v>
      </c>
      <c r="O22" s="11">
        <f t="shared" si="5"/>
        <v>-86.691231000000002</v>
      </c>
      <c r="P22" s="6">
        <f t="shared" si="3"/>
        <v>-76.691231000000002</v>
      </c>
    </row>
    <row r="23" spans="2:16" x14ac:dyDescent="0.25">
      <c r="B23">
        <v>4285714285.7143002</v>
      </c>
      <c r="C23">
        <v>-6.7739162000000004</v>
      </c>
      <c r="F23" s="6">
        <f t="shared" si="0"/>
        <v>4.6530612244898002</v>
      </c>
      <c r="G23" s="11">
        <f t="shared" si="4"/>
        <v>-81.306030000000007</v>
      </c>
      <c r="H23" s="6">
        <f t="shared" si="1"/>
        <v>-71.306030000000007</v>
      </c>
      <c r="J23">
        <v>4285714285.7143002</v>
      </c>
      <c r="K23">
        <v>-8.2981938999999993</v>
      </c>
      <c r="N23" s="6">
        <f t="shared" si="2"/>
        <v>4.6530612244898002</v>
      </c>
      <c r="O23" s="11">
        <f t="shared" si="5"/>
        <v>-83.024437000000006</v>
      </c>
      <c r="P23" s="6">
        <f t="shared" si="3"/>
        <v>-73.024437000000006</v>
      </c>
    </row>
    <row r="24" spans="2:16" x14ac:dyDescent="0.25">
      <c r="B24">
        <v>4377551020.4082003</v>
      </c>
      <c r="C24">
        <v>-6.767004</v>
      </c>
      <c r="F24" s="6">
        <f t="shared" si="0"/>
        <v>4.7448979591836995</v>
      </c>
      <c r="G24" s="11">
        <f t="shared" si="4"/>
        <v>-83.144576999999998</v>
      </c>
      <c r="H24" s="6">
        <f t="shared" si="1"/>
        <v>-73.144576999999998</v>
      </c>
      <c r="J24">
        <v>4377551020.4082003</v>
      </c>
      <c r="K24">
        <v>-8.3186274000000004</v>
      </c>
      <c r="N24" s="6">
        <f t="shared" si="2"/>
        <v>4.7448979591836995</v>
      </c>
      <c r="O24" s="11">
        <f t="shared" si="5"/>
        <v>-83.781029000000004</v>
      </c>
      <c r="P24" s="6">
        <f t="shared" si="3"/>
        <v>-73.781029000000004</v>
      </c>
    </row>
    <row r="25" spans="2:16" x14ac:dyDescent="0.25">
      <c r="B25">
        <v>4469387755.1020002</v>
      </c>
      <c r="C25">
        <v>-6.7886461999999996</v>
      </c>
      <c r="F25" s="6">
        <f t="shared" si="0"/>
        <v>4.8367346938775997</v>
      </c>
      <c r="G25" s="11">
        <f t="shared" si="4"/>
        <v>-82.411727999999997</v>
      </c>
      <c r="H25" s="6">
        <f t="shared" si="1"/>
        <v>-72.411727999999997</v>
      </c>
      <c r="J25">
        <v>4469387755.1020002</v>
      </c>
      <c r="K25">
        <v>-8.3121442999999999</v>
      </c>
      <c r="N25" s="6">
        <f t="shared" si="2"/>
        <v>4.8367346938775997</v>
      </c>
      <c r="O25" s="11">
        <f t="shared" si="5"/>
        <v>-84.682220000000001</v>
      </c>
      <c r="P25" s="6">
        <f t="shared" si="3"/>
        <v>-74.682220000000001</v>
      </c>
    </row>
    <row r="26" spans="2:16" x14ac:dyDescent="0.25">
      <c r="B26">
        <v>4561224489.7959003</v>
      </c>
      <c r="C26">
        <v>-6.775671</v>
      </c>
      <c r="F26" s="6">
        <f t="shared" si="0"/>
        <v>4.9285714285713995</v>
      </c>
      <c r="G26" s="11">
        <f t="shared" si="4"/>
        <v>-78.245705000000001</v>
      </c>
      <c r="H26" s="6">
        <f t="shared" si="1"/>
        <v>-68.245705000000001</v>
      </c>
      <c r="J26">
        <v>4561224489.7959003</v>
      </c>
      <c r="K26">
        <v>-8.2658100000000001</v>
      </c>
      <c r="N26" s="6">
        <f t="shared" si="2"/>
        <v>4.9285714285713995</v>
      </c>
      <c r="O26" s="11">
        <f t="shared" si="5"/>
        <v>-84.467911000000001</v>
      </c>
      <c r="P26" s="6">
        <f t="shared" si="3"/>
        <v>-74.467911000000001</v>
      </c>
    </row>
    <row r="27" spans="2:16" x14ac:dyDescent="0.25">
      <c r="B27">
        <v>4653061224.4898005</v>
      </c>
      <c r="C27">
        <v>-6.7201576000000003</v>
      </c>
      <c r="F27" s="6">
        <f t="shared" si="0"/>
        <v>5.0204081632652997</v>
      </c>
      <c r="G27" s="11">
        <f t="shared" si="4"/>
        <v>-76.549187000000003</v>
      </c>
      <c r="H27" s="6">
        <f t="shared" si="1"/>
        <v>-66.549187000000003</v>
      </c>
      <c r="J27">
        <v>4653061224.4898005</v>
      </c>
      <c r="K27">
        <v>-8.1780185999999997</v>
      </c>
      <c r="N27" s="6">
        <f t="shared" si="2"/>
        <v>5.0204081632652997</v>
      </c>
      <c r="O27" s="11">
        <f t="shared" si="5"/>
        <v>-86.392273000000003</v>
      </c>
      <c r="P27" s="6">
        <f t="shared" si="3"/>
        <v>-76.392273000000003</v>
      </c>
    </row>
    <row r="28" spans="2:16" x14ac:dyDescent="0.25">
      <c r="B28">
        <v>4744897959.1836996</v>
      </c>
      <c r="C28">
        <v>-6.7550477999999998</v>
      </c>
      <c r="F28" s="6">
        <f t="shared" si="0"/>
        <v>5.1122448979591999</v>
      </c>
      <c r="G28" s="11">
        <f t="shared" si="4"/>
        <v>-79.553298999999996</v>
      </c>
      <c r="H28" s="6">
        <f t="shared" si="1"/>
        <v>-69.553298999999996</v>
      </c>
      <c r="J28">
        <v>4744897959.1836996</v>
      </c>
      <c r="K28">
        <v>-8.1945505000000001</v>
      </c>
      <c r="N28" s="6">
        <f t="shared" si="2"/>
        <v>5.1122448979591999</v>
      </c>
      <c r="O28" s="11">
        <f t="shared" si="5"/>
        <v>-83.525215000000003</v>
      </c>
      <c r="P28" s="6">
        <f t="shared" si="3"/>
        <v>-73.525215000000003</v>
      </c>
    </row>
    <row r="29" spans="2:16" x14ac:dyDescent="0.25">
      <c r="B29">
        <v>4836734693.8775997</v>
      </c>
      <c r="C29">
        <v>-6.7378882999999998</v>
      </c>
      <c r="F29" s="6">
        <f t="shared" si="0"/>
        <v>5.2040816326531001</v>
      </c>
      <c r="G29" s="11">
        <f t="shared" si="4"/>
        <v>-84.84169</v>
      </c>
      <c r="H29" s="6">
        <f t="shared" si="1"/>
        <v>-74.84169</v>
      </c>
      <c r="J29">
        <v>4836734693.8775997</v>
      </c>
      <c r="K29">
        <v>-8.1571502999999996</v>
      </c>
      <c r="N29" s="6">
        <f t="shared" si="2"/>
        <v>5.2040816326531001</v>
      </c>
      <c r="O29" s="11">
        <f t="shared" si="5"/>
        <v>-80.278319999999994</v>
      </c>
      <c r="P29" s="6">
        <f t="shared" si="3"/>
        <v>-70.278319999999994</v>
      </c>
    </row>
    <row r="30" spans="2:16" x14ac:dyDescent="0.25">
      <c r="B30">
        <v>4928571428.5713997</v>
      </c>
      <c r="C30">
        <v>-6.7781004999999999</v>
      </c>
      <c r="F30" s="6">
        <f t="shared" si="0"/>
        <v>5.2959183673468999</v>
      </c>
      <c r="G30" s="11">
        <f t="shared" si="4"/>
        <v>-88.847945999999993</v>
      </c>
      <c r="H30" s="6">
        <f t="shared" si="1"/>
        <v>-78.847945999999993</v>
      </c>
      <c r="J30">
        <v>4928571428.5713997</v>
      </c>
      <c r="K30">
        <v>-8.1468963999999993</v>
      </c>
      <c r="N30" s="6">
        <f t="shared" si="2"/>
        <v>5.2959183673468999</v>
      </c>
      <c r="O30" s="11">
        <f t="shared" si="5"/>
        <v>-78.954453000000001</v>
      </c>
      <c r="P30" s="6">
        <f t="shared" si="3"/>
        <v>-68.954453000000001</v>
      </c>
    </row>
    <row r="31" spans="2:16" x14ac:dyDescent="0.25">
      <c r="B31">
        <v>5020408163.2652998</v>
      </c>
      <c r="C31">
        <v>-6.7562037000000004</v>
      </c>
      <c r="F31" s="6">
        <f t="shared" si="0"/>
        <v>5.3877551020408001</v>
      </c>
      <c r="G31" s="11">
        <f t="shared" si="4"/>
        <v>-90.696892000000005</v>
      </c>
      <c r="H31" s="6">
        <f t="shared" si="1"/>
        <v>-80.696892000000005</v>
      </c>
      <c r="J31">
        <v>5020408163.2652998</v>
      </c>
      <c r="K31">
        <v>-8.1666182999999997</v>
      </c>
      <c r="N31" s="6">
        <f t="shared" si="2"/>
        <v>5.3877551020408001</v>
      </c>
      <c r="O31" s="11">
        <f t="shared" si="5"/>
        <v>-81.938225000000003</v>
      </c>
      <c r="P31" s="6">
        <f t="shared" si="3"/>
        <v>-71.938225000000003</v>
      </c>
    </row>
    <row r="32" spans="2:16" x14ac:dyDescent="0.25">
      <c r="B32">
        <v>5112244897.9591999</v>
      </c>
      <c r="C32">
        <v>-6.7308588</v>
      </c>
      <c r="F32" s="6">
        <f t="shared" si="0"/>
        <v>5.4795918367347003</v>
      </c>
      <c r="G32" s="11">
        <f t="shared" si="4"/>
        <v>-90.490691999999996</v>
      </c>
      <c r="H32" s="6">
        <f t="shared" si="1"/>
        <v>-80.490691999999996</v>
      </c>
      <c r="J32">
        <v>5112244897.9591999</v>
      </c>
      <c r="K32">
        <v>-8.1579647000000008</v>
      </c>
      <c r="N32" s="6">
        <f t="shared" si="2"/>
        <v>5.4795918367347003</v>
      </c>
      <c r="O32" s="11">
        <f t="shared" si="5"/>
        <v>-86.257614000000004</v>
      </c>
      <c r="P32" s="6">
        <f t="shared" si="3"/>
        <v>-76.257614000000004</v>
      </c>
    </row>
    <row r="33" spans="2:16" x14ac:dyDescent="0.25">
      <c r="B33">
        <v>5204081632.6531</v>
      </c>
      <c r="C33">
        <v>-6.7880316000000001</v>
      </c>
      <c r="F33" s="6">
        <f t="shared" si="0"/>
        <v>5.5714285714286005</v>
      </c>
      <c r="G33" s="11">
        <f t="shared" si="4"/>
        <v>-86.810692000000003</v>
      </c>
      <c r="H33" s="6">
        <f t="shared" si="1"/>
        <v>-76.810692000000003</v>
      </c>
      <c r="J33">
        <v>5204081632.6531</v>
      </c>
      <c r="K33">
        <v>-8.1649121999999998</v>
      </c>
      <c r="N33" s="6">
        <f t="shared" si="2"/>
        <v>5.5714285714286005</v>
      </c>
      <c r="O33" s="11">
        <f t="shared" si="5"/>
        <v>-87.088181000000006</v>
      </c>
      <c r="P33" s="6">
        <f t="shared" si="3"/>
        <v>-77.088181000000006</v>
      </c>
    </row>
    <row r="34" spans="2:16" x14ac:dyDescent="0.25">
      <c r="B34">
        <v>5295918367.3469</v>
      </c>
      <c r="C34">
        <v>-6.8307184999999997</v>
      </c>
      <c r="F34" s="6">
        <f t="shared" si="0"/>
        <v>5.6632653061224003</v>
      </c>
      <c r="G34" s="11">
        <f t="shared" si="4"/>
        <v>-83.202911</v>
      </c>
      <c r="H34" s="6">
        <f t="shared" si="1"/>
        <v>-73.202911</v>
      </c>
      <c r="J34">
        <v>5295918367.3469</v>
      </c>
      <c r="K34">
        <v>-8.1762104000000004</v>
      </c>
      <c r="N34" s="6">
        <f t="shared" si="2"/>
        <v>5.6632653061224003</v>
      </c>
      <c r="O34" s="11">
        <f t="shared" si="5"/>
        <v>-87.808693000000005</v>
      </c>
      <c r="P34" s="6">
        <f t="shared" si="3"/>
        <v>-77.808693000000005</v>
      </c>
    </row>
    <row r="35" spans="2:16" x14ac:dyDescent="0.25">
      <c r="B35">
        <v>5387755102.0408001</v>
      </c>
      <c r="C35">
        <v>-6.7711873000000002</v>
      </c>
      <c r="F35" s="6">
        <f t="shared" si="0"/>
        <v>5.7551020408163005</v>
      </c>
      <c r="G35" s="11">
        <f t="shared" si="4"/>
        <v>-80.520736999999997</v>
      </c>
      <c r="H35" s="6">
        <f t="shared" si="1"/>
        <v>-70.520736999999997</v>
      </c>
      <c r="J35">
        <v>5387755102.0408001</v>
      </c>
      <c r="K35">
        <v>-8.1702508999999992</v>
      </c>
      <c r="N35" s="6">
        <f t="shared" si="2"/>
        <v>5.7551020408163005</v>
      </c>
      <c r="O35" s="11">
        <f t="shared" si="5"/>
        <v>-86.386359999999996</v>
      </c>
      <c r="P35" s="6">
        <f t="shared" si="3"/>
        <v>-76.386359999999996</v>
      </c>
    </row>
    <row r="36" spans="2:16" x14ac:dyDescent="0.25">
      <c r="B36">
        <v>5479591836.7347002</v>
      </c>
      <c r="C36">
        <v>-6.8358216000000001</v>
      </c>
      <c r="F36" s="6">
        <f t="shared" si="0"/>
        <v>5.8469387755101998</v>
      </c>
      <c r="G36" s="11">
        <f t="shared" si="4"/>
        <v>-80.076279</v>
      </c>
      <c r="H36" s="6">
        <f t="shared" si="1"/>
        <v>-70.076279</v>
      </c>
      <c r="J36">
        <v>5479591836.7347002</v>
      </c>
      <c r="K36">
        <v>-8.2052917000000001</v>
      </c>
      <c r="N36" s="6">
        <f t="shared" si="2"/>
        <v>5.8469387755101998</v>
      </c>
      <c r="O36" s="11">
        <f t="shared" si="5"/>
        <v>-86.198952000000006</v>
      </c>
      <c r="P36" s="6">
        <f t="shared" si="3"/>
        <v>-76.198952000000006</v>
      </c>
    </row>
    <row r="37" spans="2:16" x14ac:dyDescent="0.25">
      <c r="B37">
        <v>5571428571.4286003</v>
      </c>
      <c r="C37">
        <v>-6.7988666999999996</v>
      </c>
      <c r="F37" s="6">
        <f t="shared" ref="F37:F68" si="6">B145/1000000000</f>
        <v>5.9387755102041</v>
      </c>
      <c r="G37" s="11">
        <f t="shared" si="4"/>
        <v>-76.866821000000002</v>
      </c>
      <c r="H37" s="6">
        <f t="shared" ref="H37:H68" si="7">D145</f>
        <v>-66.866821000000002</v>
      </c>
      <c r="J37">
        <v>5571428571.4286003</v>
      </c>
      <c r="K37">
        <v>-8.1973991000000002</v>
      </c>
      <c r="N37" s="6">
        <f t="shared" ref="N37:N68" si="8">J145/1000000000</f>
        <v>5.9387755102041</v>
      </c>
      <c r="O37" s="11">
        <f t="shared" si="5"/>
        <v>-81.536629000000005</v>
      </c>
      <c r="P37" s="6">
        <f t="shared" ref="P37:P68" si="9">L145</f>
        <v>-71.536629000000005</v>
      </c>
    </row>
    <row r="38" spans="2:16" x14ac:dyDescent="0.25">
      <c r="B38">
        <v>5663265306.1224003</v>
      </c>
      <c r="C38">
        <v>-6.8474196999999997</v>
      </c>
      <c r="F38" s="6">
        <f t="shared" si="6"/>
        <v>6.0306122448980002</v>
      </c>
      <c r="G38" s="11">
        <f t="shared" si="4"/>
        <v>-73.126587000000001</v>
      </c>
      <c r="H38" s="6">
        <f t="shared" si="7"/>
        <v>-63.126587000000001</v>
      </c>
      <c r="J38">
        <v>5663265306.1224003</v>
      </c>
      <c r="K38">
        <v>-8.1928052999999998</v>
      </c>
      <c r="N38" s="6">
        <f t="shared" si="8"/>
        <v>6.0306122448980002</v>
      </c>
      <c r="O38" s="11">
        <f t="shared" si="5"/>
        <v>-76.841140999999993</v>
      </c>
      <c r="P38" s="6">
        <f t="shared" si="9"/>
        <v>-66.841140999999993</v>
      </c>
    </row>
    <row r="39" spans="2:16" x14ac:dyDescent="0.25">
      <c r="B39">
        <v>5755102040.8163004</v>
      </c>
      <c r="C39">
        <v>-6.8062982999999999</v>
      </c>
      <c r="F39" s="6">
        <f t="shared" si="6"/>
        <v>6.1224489795918</v>
      </c>
      <c r="G39" s="11">
        <f t="shared" si="4"/>
        <v>-73.974288999999999</v>
      </c>
      <c r="H39" s="6">
        <f t="shared" si="7"/>
        <v>-63.974288999999999</v>
      </c>
      <c r="J39">
        <v>5755102040.8163004</v>
      </c>
      <c r="K39">
        <v>-8.1938981999999996</v>
      </c>
      <c r="N39" s="6">
        <f t="shared" si="8"/>
        <v>6.1224489795918</v>
      </c>
      <c r="O39" s="11">
        <f t="shared" si="5"/>
        <v>-71.046031999999997</v>
      </c>
      <c r="P39" s="6">
        <f t="shared" si="9"/>
        <v>-61.046031999999997</v>
      </c>
    </row>
    <row r="40" spans="2:16" x14ac:dyDescent="0.25">
      <c r="B40">
        <v>5846938775.5101995</v>
      </c>
      <c r="C40">
        <v>-6.8062391</v>
      </c>
      <c r="F40" s="6">
        <f t="shared" si="6"/>
        <v>6.2142857142857002</v>
      </c>
      <c r="G40" s="11">
        <f t="shared" si="4"/>
        <v>-77.759094000000005</v>
      </c>
      <c r="H40" s="6">
        <f t="shared" si="7"/>
        <v>-67.759094000000005</v>
      </c>
      <c r="J40">
        <v>5846938775.5101995</v>
      </c>
      <c r="K40">
        <v>-8.2031001999999997</v>
      </c>
      <c r="N40" s="6">
        <f t="shared" si="8"/>
        <v>6.2142857142857002</v>
      </c>
      <c r="O40" s="11">
        <f t="shared" si="5"/>
        <v>-68.960144</v>
      </c>
      <c r="P40" s="6">
        <f t="shared" si="9"/>
        <v>-58.960144</v>
      </c>
    </row>
    <row r="41" spans="2:16" x14ac:dyDescent="0.25">
      <c r="B41">
        <v>5938775510.2040997</v>
      </c>
      <c r="C41">
        <v>-6.7777947999999997</v>
      </c>
      <c r="F41" s="6">
        <f t="shared" si="6"/>
        <v>6.3061224489796004</v>
      </c>
      <c r="G41" s="11">
        <f t="shared" si="4"/>
        <v>-78.595214999999996</v>
      </c>
      <c r="H41" s="6">
        <f t="shared" si="7"/>
        <v>-68.595214999999996</v>
      </c>
      <c r="J41">
        <v>5938775510.2040997</v>
      </c>
      <c r="K41">
        <v>-8.2194099000000005</v>
      </c>
      <c r="N41" s="6">
        <f t="shared" si="8"/>
        <v>6.3061224489796004</v>
      </c>
      <c r="O41" s="11">
        <f t="shared" si="5"/>
        <v>-68.721251999999993</v>
      </c>
      <c r="P41" s="6">
        <f t="shared" si="9"/>
        <v>-58.721252</v>
      </c>
    </row>
    <row r="42" spans="2:16" x14ac:dyDescent="0.25">
      <c r="B42">
        <v>6030612244.8979998</v>
      </c>
      <c r="C42">
        <v>-6.7746563000000002</v>
      </c>
      <c r="F42" s="6">
        <f t="shared" si="6"/>
        <v>6.3979591836734997</v>
      </c>
      <c r="G42" s="11">
        <f t="shared" si="4"/>
        <v>-75.517380000000003</v>
      </c>
      <c r="H42" s="6">
        <f t="shared" si="7"/>
        <v>-65.517380000000003</v>
      </c>
      <c r="J42">
        <v>6030612244.8979998</v>
      </c>
      <c r="K42">
        <v>-8.1750793000000002</v>
      </c>
      <c r="N42" s="6">
        <f t="shared" si="8"/>
        <v>6.3979591836734997</v>
      </c>
      <c r="O42" s="11">
        <f t="shared" si="5"/>
        <v>-72.76978299999999</v>
      </c>
      <c r="P42" s="6">
        <f t="shared" si="9"/>
        <v>-62.769782999999997</v>
      </c>
    </row>
    <row r="43" spans="2:16" x14ac:dyDescent="0.25">
      <c r="B43">
        <v>6122448979.5917997</v>
      </c>
      <c r="C43">
        <v>-6.7980571000000003</v>
      </c>
      <c r="F43" s="6">
        <f t="shared" si="6"/>
        <v>6.4897959183673004</v>
      </c>
      <c r="G43" s="11">
        <f t="shared" si="4"/>
        <v>-71.064876999999996</v>
      </c>
      <c r="H43" s="6">
        <f t="shared" si="7"/>
        <v>-61.064877000000003</v>
      </c>
      <c r="J43">
        <v>6122448979.5917997</v>
      </c>
      <c r="K43">
        <v>-8.2291260000000008</v>
      </c>
      <c r="N43" s="6">
        <f t="shared" si="8"/>
        <v>6.4897959183673004</v>
      </c>
      <c r="O43" s="11">
        <f t="shared" si="5"/>
        <v>-75.491401999999994</v>
      </c>
      <c r="P43" s="6">
        <f t="shared" si="9"/>
        <v>-65.491401999999994</v>
      </c>
    </row>
    <row r="44" spans="2:16" x14ac:dyDescent="0.25">
      <c r="B44">
        <v>6214285714.2856998</v>
      </c>
      <c r="C44">
        <v>-6.7909183999999998</v>
      </c>
      <c r="F44" s="6">
        <f t="shared" si="6"/>
        <v>6.5816326530611997</v>
      </c>
      <c r="G44" s="11">
        <f t="shared" si="4"/>
        <v>-71.37386699999999</v>
      </c>
      <c r="H44" s="6">
        <f t="shared" si="7"/>
        <v>-61.373866999999997</v>
      </c>
      <c r="J44">
        <v>6214285714.2856998</v>
      </c>
      <c r="K44">
        <v>-8.2309550999999992</v>
      </c>
      <c r="N44" s="6">
        <f t="shared" si="8"/>
        <v>6.5816326530611997</v>
      </c>
      <c r="O44" s="11">
        <f t="shared" si="5"/>
        <v>-79.156318999999996</v>
      </c>
      <c r="P44" s="6">
        <f t="shared" si="9"/>
        <v>-69.156318999999996</v>
      </c>
    </row>
    <row r="45" spans="2:16" x14ac:dyDescent="0.25">
      <c r="B45">
        <v>6306122448.9796</v>
      </c>
      <c r="C45">
        <v>-6.8844599999999998</v>
      </c>
      <c r="F45" s="6">
        <f t="shared" si="6"/>
        <v>6.6734693877550999</v>
      </c>
      <c r="G45" s="11">
        <f t="shared" si="4"/>
        <v>-73.979491999999993</v>
      </c>
      <c r="H45" s="6">
        <f t="shared" si="7"/>
        <v>-63.979492</v>
      </c>
      <c r="J45">
        <v>6306122448.9796</v>
      </c>
      <c r="K45">
        <v>-8.2483252999999994</v>
      </c>
      <c r="N45" s="6">
        <f t="shared" si="8"/>
        <v>6.6734693877550999</v>
      </c>
      <c r="O45" s="11">
        <f t="shared" si="5"/>
        <v>-80.815490999999994</v>
      </c>
      <c r="P45" s="6">
        <f t="shared" si="9"/>
        <v>-70.815490999999994</v>
      </c>
    </row>
    <row r="46" spans="2:16" x14ac:dyDescent="0.25">
      <c r="B46">
        <v>6397959183.6735001</v>
      </c>
      <c r="C46">
        <v>-6.8868470000000004</v>
      </c>
      <c r="F46" s="6">
        <f t="shared" si="6"/>
        <v>6.7653061224490001</v>
      </c>
      <c r="G46" s="11">
        <f t="shared" si="4"/>
        <v>-82.498085000000003</v>
      </c>
      <c r="H46" s="6">
        <f t="shared" si="7"/>
        <v>-72.498085000000003</v>
      </c>
      <c r="J46">
        <v>6397959183.6735001</v>
      </c>
      <c r="K46">
        <v>-8.2449636000000002</v>
      </c>
      <c r="N46" s="6">
        <f t="shared" si="8"/>
        <v>6.7653061224490001</v>
      </c>
      <c r="O46" s="11">
        <f t="shared" si="5"/>
        <v>-81.461105000000003</v>
      </c>
      <c r="P46" s="6">
        <f t="shared" si="9"/>
        <v>-71.461105000000003</v>
      </c>
    </row>
    <row r="47" spans="2:16" x14ac:dyDescent="0.25">
      <c r="B47">
        <v>6489795918.3673</v>
      </c>
      <c r="C47">
        <v>-6.8131928000000004</v>
      </c>
      <c r="F47" s="6">
        <f t="shared" si="6"/>
        <v>6.8571428571429003</v>
      </c>
      <c r="G47" s="11">
        <f t="shared" si="4"/>
        <v>-88.493408000000002</v>
      </c>
      <c r="H47" s="6">
        <f t="shared" si="7"/>
        <v>-78.493408000000002</v>
      </c>
      <c r="J47">
        <v>6489795918.3673</v>
      </c>
      <c r="K47">
        <v>-8.2522564000000003</v>
      </c>
      <c r="N47" s="6">
        <f t="shared" si="8"/>
        <v>6.8571428571429003</v>
      </c>
      <c r="O47" s="11">
        <f t="shared" si="5"/>
        <v>-81.108054999999993</v>
      </c>
      <c r="P47" s="6">
        <f t="shared" si="9"/>
        <v>-71.108054999999993</v>
      </c>
    </row>
    <row r="48" spans="2:16" x14ac:dyDescent="0.25">
      <c r="B48">
        <v>6581632653.0612001</v>
      </c>
      <c r="C48">
        <v>-6.8860102000000003</v>
      </c>
      <c r="F48" s="6">
        <f t="shared" si="6"/>
        <v>6.9489795918367001</v>
      </c>
      <c r="G48" s="11">
        <f t="shared" si="4"/>
        <v>-90.709236000000004</v>
      </c>
      <c r="H48" s="6">
        <f t="shared" si="7"/>
        <v>-80.709236000000004</v>
      </c>
      <c r="J48">
        <v>6581632653.0612001</v>
      </c>
      <c r="K48">
        <v>-8.3067694000000003</v>
      </c>
      <c r="N48" s="6">
        <f t="shared" si="8"/>
        <v>6.9489795918367001</v>
      </c>
      <c r="O48" s="11">
        <f t="shared" si="5"/>
        <v>-79.563193999999996</v>
      </c>
      <c r="P48" s="6">
        <f t="shared" si="9"/>
        <v>-69.563193999999996</v>
      </c>
    </row>
    <row r="49" spans="2:16" x14ac:dyDescent="0.25">
      <c r="B49">
        <v>6673469387.7551003</v>
      </c>
      <c r="C49">
        <v>-6.8741235999999999</v>
      </c>
      <c r="F49" s="6">
        <f t="shared" si="6"/>
        <v>7.0408163265305994</v>
      </c>
      <c r="G49" s="11">
        <f t="shared" si="4"/>
        <v>-88.738808000000006</v>
      </c>
      <c r="H49" s="6">
        <f t="shared" si="7"/>
        <v>-78.738808000000006</v>
      </c>
      <c r="J49">
        <v>6673469387.7551003</v>
      </c>
      <c r="K49">
        <v>-8.3449287000000005</v>
      </c>
      <c r="N49" s="6">
        <f t="shared" si="8"/>
        <v>7.0408163265305994</v>
      </c>
      <c r="O49" s="11">
        <f t="shared" si="5"/>
        <v>-80.972594999999998</v>
      </c>
      <c r="P49" s="6">
        <f t="shared" si="9"/>
        <v>-70.972594999999998</v>
      </c>
    </row>
    <row r="50" spans="2:16" x14ac:dyDescent="0.25">
      <c r="B50">
        <v>6765306122.4490004</v>
      </c>
      <c r="C50">
        <v>-6.9007858999999998</v>
      </c>
      <c r="F50" s="6">
        <f t="shared" si="6"/>
        <v>7.1326530612244996</v>
      </c>
      <c r="G50" s="11">
        <f t="shared" si="4"/>
        <v>-83.906326000000007</v>
      </c>
      <c r="H50" s="6">
        <f t="shared" si="7"/>
        <v>-73.906326000000007</v>
      </c>
      <c r="J50">
        <v>6765306122.4490004</v>
      </c>
      <c r="K50">
        <v>-8.4848041999999992</v>
      </c>
      <c r="N50" s="6">
        <f t="shared" si="8"/>
        <v>7.1326530612244996</v>
      </c>
      <c r="O50" s="11">
        <f t="shared" si="5"/>
        <v>-82.164116000000007</v>
      </c>
      <c r="P50" s="6">
        <f t="shared" si="9"/>
        <v>-72.164116000000007</v>
      </c>
    </row>
    <row r="51" spans="2:16" x14ac:dyDescent="0.25">
      <c r="B51">
        <v>6857142857.1429005</v>
      </c>
      <c r="C51">
        <v>-6.9492469000000003</v>
      </c>
      <c r="F51" s="6">
        <f t="shared" si="6"/>
        <v>7.2244897959183998</v>
      </c>
      <c r="G51" s="11">
        <f t="shared" si="4"/>
        <v>-79.796256999999997</v>
      </c>
      <c r="H51" s="6">
        <f t="shared" si="7"/>
        <v>-69.796256999999997</v>
      </c>
      <c r="J51">
        <v>6857142857.1429005</v>
      </c>
      <c r="K51">
        <v>-8.5514278000000008</v>
      </c>
      <c r="N51" s="6">
        <f t="shared" si="8"/>
        <v>7.2244897959183998</v>
      </c>
      <c r="O51" s="11">
        <f t="shared" si="5"/>
        <v>-81.934546999999995</v>
      </c>
      <c r="P51" s="6">
        <f t="shared" si="9"/>
        <v>-71.934546999999995</v>
      </c>
    </row>
    <row r="52" spans="2:16" x14ac:dyDescent="0.25">
      <c r="B52">
        <v>6948979591.8367004</v>
      </c>
      <c r="C52">
        <v>-6.9461389000000002</v>
      </c>
      <c r="F52" s="6">
        <f t="shared" si="6"/>
        <v>7.3163265306121996</v>
      </c>
      <c r="G52" s="11">
        <f t="shared" si="4"/>
        <v>-74.667015000000006</v>
      </c>
      <c r="H52" s="6">
        <f t="shared" si="7"/>
        <v>-64.667015000000006</v>
      </c>
      <c r="J52">
        <v>6948979591.8367004</v>
      </c>
      <c r="K52">
        <v>-8.6329726999999998</v>
      </c>
      <c r="N52" s="6">
        <f t="shared" si="8"/>
        <v>7.3163265306121996</v>
      </c>
      <c r="O52" s="11">
        <f t="shared" si="5"/>
        <v>-81.282143000000005</v>
      </c>
      <c r="P52" s="6">
        <f t="shared" si="9"/>
        <v>-71.282143000000005</v>
      </c>
    </row>
    <row r="53" spans="2:16" x14ac:dyDescent="0.25">
      <c r="B53">
        <v>7040816326.5305996</v>
      </c>
      <c r="C53">
        <v>-6.9948359</v>
      </c>
      <c r="F53" s="6">
        <f t="shared" si="6"/>
        <v>7.4081632653060998</v>
      </c>
      <c r="G53" s="11">
        <f t="shared" si="4"/>
        <v>-75.237587000000005</v>
      </c>
      <c r="H53" s="6">
        <f t="shared" si="7"/>
        <v>-65.237587000000005</v>
      </c>
      <c r="J53">
        <v>7040816326.5305996</v>
      </c>
      <c r="K53">
        <v>-8.7611866000000003</v>
      </c>
      <c r="N53" s="6">
        <f t="shared" si="8"/>
        <v>7.4081632653060998</v>
      </c>
      <c r="O53" s="11">
        <f t="shared" si="5"/>
        <v>-78.778191000000007</v>
      </c>
      <c r="P53" s="6">
        <f t="shared" si="9"/>
        <v>-68.778191000000007</v>
      </c>
    </row>
    <row r="54" spans="2:16" x14ac:dyDescent="0.25">
      <c r="B54">
        <v>7132653061.2244997</v>
      </c>
      <c r="C54">
        <v>-7.0114612999999997</v>
      </c>
      <c r="F54" s="6">
        <f t="shared" si="6"/>
        <v>7.5</v>
      </c>
      <c r="G54" s="11">
        <f t="shared" si="4"/>
        <v>-77.991744999999995</v>
      </c>
      <c r="H54" s="6">
        <f t="shared" si="7"/>
        <v>-67.991744999999995</v>
      </c>
      <c r="J54">
        <v>7132653061.2244997</v>
      </c>
      <c r="K54">
        <v>-8.7843789999999995</v>
      </c>
      <c r="N54" s="6">
        <f t="shared" si="8"/>
        <v>7.5</v>
      </c>
      <c r="O54" s="11">
        <f t="shared" si="5"/>
        <v>-78.996223000000001</v>
      </c>
      <c r="P54" s="6">
        <f t="shared" si="9"/>
        <v>-68.996223000000001</v>
      </c>
    </row>
    <row r="55" spans="2:16" x14ac:dyDescent="0.25">
      <c r="B55">
        <v>7224489795.9183998</v>
      </c>
      <c r="C55">
        <v>-7.0148400999999998</v>
      </c>
      <c r="F55" s="6">
        <f t="shared" si="6"/>
        <v>7.5918367346939002</v>
      </c>
      <c r="G55" s="11">
        <f t="shared" si="4"/>
        <v>-79.081573000000006</v>
      </c>
      <c r="H55" s="6">
        <f t="shared" si="7"/>
        <v>-69.081573000000006</v>
      </c>
      <c r="J55">
        <v>7224489795.9183998</v>
      </c>
      <c r="K55">
        <v>-8.9171753000000002</v>
      </c>
      <c r="N55" s="6">
        <f t="shared" si="8"/>
        <v>7.5918367346939002</v>
      </c>
      <c r="O55" s="11">
        <f t="shared" si="5"/>
        <v>-82.904060000000001</v>
      </c>
      <c r="P55" s="6">
        <f t="shared" si="9"/>
        <v>-72.904060000000001</v>
      </c>
    </row>
    <row r="56" spans="2:16" x14ac:dyDescent="0.25">
      <c r="B56">
        <v>7316326530.6121998</v>
      </c>
      <c r="C56">
        <v>-6.9929136999999999</v>
      </c>
      <c r="F56" s="6">
        <f t="shared" si="6"/>
        <v>7.6836734693878004</v>
      </c>
      <c r="G56" s="11">
        <f t="shared" si="4"/>
        <v>-77.558868000000004</v>
      </c>
      <c r="H56" s="6">
        <f t="shared" si="7"/>
        <v>-67.558868000000004</v>
      </c>
      <c r="J56">
        <v>7316326530.6121998</v>
      </c>
      <c r="K56">
        <v>-9.001811</v>
      </c>
      <c r="N56" s="6">
        <f t="shared" si="8"/>
        <v>7.6836734693878004</v>
      </c>
      <c r="O56" s="11">
        <f t="shared" si="5"/>
        <v>-81.263191000000006</v>
      </c>
      <c r="P56" s="6">
        <f t="shared" si="9"/>
        <v>-71.263191000000006</v>
      </c>
    </row>
    <row r="57" spans="2:16" x14ac:dyDescent="0.25">
      <c r="B57">
        <v>7408163265.3060999</v>
      </c>
      <c r="C57">
        <v>-7.0159798000000002</v>
      </c>
      <c r="F57" s="6">
        <f t="shared" si="6"/>
        <v>7.7755102040816002</v>
      </c>
      <c r="G57" s="11">
        <f t="shared" si="4"/>
        <v>-74.593406999999999</v>
      </c>
      <c r="H57" s="6">
        <f t="shared" si="7"/>
        <v>-64.593406999999999</v>
      </c>
      <c r="J57">
        <v>7408163265.3060999</v>
      </c>
      <c r="K57">
        <v>-9.0414504999999998</v>
      </c>
      <c r="N57" s="6">
        <f t="shared" si="8"/>
        <v>7.7755102040816002</v>
      </c>
      <c r="O57" s="11">
        <f t="shared" si="5"/>
        <v>-77.713866999999993</v>
      </c>
      <c r="P57" s="6">
        <f t="shared" si="9"/>
        <v>-67.713866999999993</v>
      </c>
    </row>
    <row r="58" spans="2:16" x14ac:dyDescent="0.25">
      <c r="B58">
        <v>7500000000</v>
      </c>
      <c r="C58">
        <v>-7.0132827999999998</v>
      </c>
      <c r="F58" s="6">
        <f t="shared" si="6"/>
        <v>7.8673469387755004</v>
      </c>
      <c r="G58" s="11">
        <f t="shared" si="4"/>
        <v>-72.349243000000001</v>
      </c>
      <c r="H58" s="6">
        <f t="shared" si="7"/>
        <v>-62.349243000000001</v>
      </c>
      <c r="J58">
        <v>7500000000</v>
      </c>
      <c r="K58">
        <v>-9.0984344000000004</v>
      </c>
      <c r="N58" s="6">
        <f t="shared" si="8"/>
        <v>7.8673469387755004</v>
      </c>
      <c r="O58" s="11">
        <f t="shared" si="5"/>
        <v>-70.062420000000003</v>
      </c>
      <c r="P58" s="6">
        <f t="shared" si="9"/>
        <v>-60.062420000000003</v>
      </c>
    </row>
    <row r="59" spans="2:16" x14ac:dyDescent="0.25">
      <c r="B59">
        <v>7591836734.6939001</v>
      </c>
      <c r="C59">
        <v>-7.0140972000000001</v>
      </c>
      <c r="F59" s="6">
        <f t="shared" si="6"/>
        <v>7.9591836734694006</v>
      </c>
      <c r="G59" s="11">
        <f t="shared" si="4"/>
        <v>-70.895218</v>
      </c>
      <c r="H59" s="6">
        <f t="shared" si="7"/>
        <v>-60.895218</v>
      </c>
      <c r="J59">
        <v>7591836734.6939001</v>
      </c>
      <c r="K59">
        <v>-9.2025185</v>
      </c>
      <c r="N59" s="6">
        <f t="shared" si="8"/>
        <v>7.9591836734694006</v>
      </c>
      <c r="O59" s="11">
        <f t="shared" si="5"/>
        <v>-69.069953999999996</v>
      </c>
      <c r="P59" s="6">
        <f t="shared" si="9"/>
        <v>-59.069954000000003</v>
      </c>
    </row>
    <row r="60" spans="2:16" x14ac:dyDescent="0.25">
      <c r="B60">
        <v>7683673469.3878002</v>
      </c>
      <c r="C60">
        <v>-7.0153127</v>
      </c>
      <c r="F60" s="6">
        <f t="shared" si="6"/>
        <v>8.0510204081632999</v>
      </c>
      <c r="G60" s="11">
        <f t="shared" si="4"/>
        <v>-69.581074000000001</v>
      </c>
      <c r="H60" s="6">
        <f t="shared" si="7"/>
        <v>-59.581074000000001</v>
      </c>
      <c r="J60">
        <v>7683673469.3878002</v>
      </c>
      <c r="K60">
        <v>-9.2568722000000001</v>
      </c>
      <c r="N60" s="6">
        <f t="shared" si="8"/>
        <v>8.0510204081632999</v>
      </c>
      <c r="O60" s="11">
        <f t="shared" si="5"/>
        <v>-68.631473999999997</v>
      </c>
      <c r="P60" s="6">
        <f t="shared" si="9"/>
        <v>-58.631473999999997</v>
      </c>
    </row>
    <row r="61" spans="2:16" x14ac:dyDescent="0.25">
      <c r="B61">
        <v>7775510204.0816002</v>
      </c>
      <c r="C61">
        <v>-7.0451984000000003</v>
      </c>
      <c r="F61" s="6">
        <f t="shared" si="6"/>
        <v>8.1428571428570997</v>
      </c>
      <c r="G61" s="11">
        <f t="shared" si="4"/>
        <v>-68.992099999999994</v>
      </c>
      <c r="H61" s="6">
        <f t="shared" si="7"/>
        <v>-58.992100000000001</v>
      </c>
      <c r="J61">
        <v>7775510204.0816002</v>
      </c>
      <c r="K61">
        <v>-9.2732124000000002</v>
      </c>
      <c r="N61" s="6">
        <f t="shared" si="8"/>
        <v>8.1428571428570997</v>
      </c>
      <c r="O61" s="11">
        <f t="shared" si="5"/>
        <v>-68.190719999999999</v>
      </c>
      <c r="P61" s="6">
        <f t="shared" si="9"/>
        <v>-58.190719999999999</v>
      </c>
    </row>
    <row r="62" spans="2:16" x14ac:dyDescent="0.25">
      <c r="B62">
        <v>7867346938.7755003</v>
      </c>
      <c r="C62">
        <v>-7.0139842000000003</v>
      </c>
      <c r="F62" s="6">
        <f t="shared" si="6"/>
        <v>8.234693877550999</v>
      </c>
      <c r="G62" s="11">
        <f t="shared" si="4"/>
        <v>-67.98205200000001</v>
      </c>
      <c r="H62" s="6">
        <f t="shared" si="7"/>
        <v>-57.982052000000003</v>
      </c>
      <c r="J62">
        <v>7867346938.7755003</v>
      </c>
      <c r="K62">
        <v>-9.3874215999999997</v>
      </c>
      <c r="N62" s="6">
        <f t="shared" si="8"/>
        <v>8.234693877550999</v>
      </c>
      <c r="O62" s="11">
        <f t="shared" si="5"/>
        <v>-67.229495999999997</v>
      </c>
      <c r="P62" s="6">
        <f t="shared" si="9"/>
        <v>-57.229495999999997</v>
      </c>
    </row>
    <row r="63" spans="2:16" x14ac:dyDescent="0.25">
      <c r="B63">
        <v>7959183673.4694004</v>
      </c>
      <c r="C63">
        <v>-7.0663738</v>
      </c>
      <c r="F63" s="6">
        <f t="shared" si="6"/>
        <v>8.3265306122449001</v>
      </c>
      <c r="G63" s="11">
        <f t="shared" si="4"/>
        <v>-67.676288999999997</v>
      </c>
      <c r="H63" s="6">
        <f t="shared" si="7"/>
        <v>-57.676288999999997</v>
      </c>
      <c r="J63">
        <v>7959183673.4694004</v>
      </c>
      <c r="K63">
        <v>-9.4183187000000004</v>
      </c>
      <c r="N63" s="6">
        <f t="shared" si="8"/>
        <v>8.3265306122449001</v>
      </c>
      <c r="O63" s="11">
        <f t="shared" si="5"/>
        <v>-66.391570999999999</v>
      </c>
      <c r="P63" s="6">
        <f t="shared" si="9"/>
        <v>-56.391570999999999</v>
      </c>
    </row>
    <row r="64" spans="2:16" x14ac:dyDescent="0.25">
      <c r="B64">
        <v>8051020408.1632996</v>
      </c>
      <c r="C64">
        <v>-7.0418830000000003</v>
      </c>
      <c r="F64" s="6">
        <f t="shared" si="6"/>
        <v>8.4183673469387994</v>
      </c>
      <c r="G64" s="11">
        <f t="shared" si="4"/>
        <v>-66.377869000000004</v>
      </c>
      <c r="H64" s="6">
        <f t="shared" si="7"/>
        <v>-56.377868999999997</v>
      </c>
      <c r="J64">
        <v>8051020408.1632996</v>
      </c>
      <c r="K64">
        <v>-9.4650154000000004</v>
      </c>
      <c r="N64" s="6">
        <f t="shared" si="8"/>
        <v>8.4183673469387994</v>
      </c>
      <c r="O64" s="11">
        <f t="shared" si="5"/>
        <v>-65.694511000000006</v>
      </c>
      <c r="P64" s="6">
        <f t="shared" si="9"/>
        <v>-55.694510999999999</v>
      </c>
    </row>
    <row r="65" spans="2:16" x14ac:dyDescent="0.25">
      <c r="B65">
        <v>8142857142.8570995</v>
      </c>
      <c r="C65">
        <v>-7.0645642000000004</v>
      </c>
      <c r="F65" s="6">
        <f t="shared" si="6"/>
        <v>8.5102040816327005</v>
      </c>
      <c r="G65" s="11">
        <f t="shared" si="4"/>
        <v>-66.182793000000004</v>
      </c>
      <c r="H65" s="6">
        <f t="shared" si="7"/>
        <v>-56.182792999999997</v>
      </c>
      <c r="J65">
        <v>8142857142.8570995</v>
      </c>
      <c r="K65">
        <v>-9.5100651000000003</v>
      </c>
      <c r="N65" s="6">
        <f t="shared" si="8"/>
        <v>8.5102040816327005</v>
      </c>
      <c r="O65" s="11">
        <f t="shared" si="5"/>
        <v>-67.992756</v>
      </c>
      <c r="P65" s="6">
        <f t="shared" si="9"/>
        <v>-57.992756</v>
      </c>
    </row>
    <row r="66" spans="2:16" x14ac:dyDescent="0.25">
      <c r="B66">
        <v>8234693877.5509996</v>
      </c>
      <c r="C66">
        <v>-7.0953708000000004</v>
      </c>
      <c r="F66" s="6">
        <f t="shared" si="6"/>
        <v>8.6020408163265003</v>
      </c>
      <c r="G66" s="11">
        <f t="shared" si="4"/>
        <v>-66.332970000000003</v>
      </c>
      <c r="H66" s="6">
        <f t="shared" si="7"/>
        <v>-56.332970000000003</v>
      </c>
      <c r="J66">
        <v>8234693877.5509996</v>
      </c>
      <c r="K66">
        <v>-9.5078630000000004</v>
      </c>
      <c r="N66" s="6">
        <f t="shared" si="8"/>
        <v>8.6020408163265003</v>
      </c>
      <c r="O66" s="11">
        <f t="shared" si="5"/>
        <v>-69.664078000000003</v>
      </c>
      <c r="P66" s="6">
        <f t="shared" si="9"/>
        <v>-59.664078000000003</v>
      </c>
    </row>
    <row r="67" spans="2:16" x14ac:dyDescent="0.25">
      <c r="B67">
        <v>8326530612.2448997</v>
      </c>
      <c r="C67">
        <v>-7.1233734999999996</v>
      </c>
      <c r="F67" s="6">
        <f t="shared" si="6"/>
        <v>8.6938775510203996</v>
      </c>
      <c r="G67" s="11">
        <f t="shared" si="4"/>
        <v>-69.212806999999998</v>
      </c>
      <c r="H67" s="6">
        <f t="shared" si="7"/>
        <v>-59.212806999999998</v>
      </c>
      <c r="J67">
        <v>8326530612.2448997</v>
      </c>
      <c r="K67">
        <v>-9.5176953999999991</v>
      </c>
      <c r="N67" s="6">
        <f t="shared" si="8"/>
        <v>8.6938775510203996</v>
      </c>
      <c r="O67" s="11">
        <f t="shared" si="5"/>
        <v>-75.253631999999996</v>
      </c>
      <c r="P67" s="6">
        <f t="shared" si="9"/>
        <v>-65.253631999999996</v>
      </c>
    </row>
    <row r="68" spans="2:16" x14ac:dyDescent="0.25">
      <c r="B68">
        <v>8418367346.9387999</v>
      </c>
      <c r="C68">
        <v>-7.0844120999999998</v>
      </c>
      <c r="F68" s="6">
        <f t="shared" si="6"/>
        <v>8.7857142857143007</v>
      </c>
      <c r="G68" s="11">
        <f t="shared" si="4"/>
        <v>-73.978878000000009</v>
      </c>
      <c r="H68" s="6">
        <f t="shared" si="7"/>
        <v>-63.978878000000002</v>
      </c>
      <c r="J68">
        <v>8418367346.9387999</v>
      </c>
      <c r="K68">
        <v>-9.5866164999999999</v>
      </c>
      <c r="N68" s="6">
        <f t="shared" si="8"/>
        <v>8.7857142857143007</v>
      </c>
      <c r="O68" s="11">
        <f t="shared" si="5"/>
        <v>-76.473388999999997</v>
      </c>
      <c r="P68" s="6">
        <f t="shared" si="9"/>
        <v>-66.473388999999997</v>
      </c>
    </row>
    <row r="69" spans="2:16" x14ac:dyDescent="0.25">
      <c r="B69">
        <v>8510204081.6327</v>
      </c>
      <c r="C69">
        <v>-7.1192564999999997</v>
      </c>
      <c r="F69" s="6">
        <f t="shared" ref="F69:F100" si="10">B177/1000000000</f>
        <v>8.8775510204082</v>
      </c>
      <c r="G69" s="11">
        <f t="shared" si="4"/>
        <v>-78.907066</v>
      </c>
      <c r="H69" s="6">
        <f t="shared" ref="H69:H100" si="11">D177</f>
        <v>-68.907066</v>
      </c>
      <c r="J69">
        <v>8510204081.6327</v>
      </c>
      <c r="K69">
        <v>-9.5770435000000003</v>
      </c>
      <c r="N69" s="6">
        <f t="shared" ref="N69:N100" si="12">J177/1000000000</f>
        <v>8.8775510204082</v>
      </c>
      <c r="O69" s="11">
        <f t="shared" si="5"/>
        <v>-77.613708000000003</v>
      </c>
      <c r="P69" s="6">
        <f t="shared" ref="P69:P100" si="13">L177</f>
        <v>-67.613708000000003</v>
      </c>
    </row>
    <row r="70" spans="2:16" x14ac:dyDescent="0.25">
      <c r="B70">
        <v>8602040816.3264999</v>
      </c>
      <c r="C70">
        <v>-7.0672002000000003</v>
      </c>
      <c r="F70" s="6">
        <f t="shared" si="10"/>
        <v>8.9693877551019998</v>
      </c>
      <c r="G70" s="11">
        <f t="shared" ref="G70:G103" si="14">H70-10</f>
        <v>-77.974045000000004</v>
      </c>
      <c r="H70" s="6">
        <f t="shared" si="11"/>
        <v>-67.974045000000004</v>
      </c>
      <c r="J70">
        <v>8602040816.3264999</v>
      </c>
      <c r="K70">
        <v>-9.5793095000000008</v>
      </c>
      <c r="N70" s="6">
        <f t="shared" si="12"/>
        <v>8.9693877551019998</v>
      </c>
      <c r="O70" s="11">
        <f t="shared" ref="O70:O103" si="15">P70-10</f>
        <v>-72.520511999999997</v>
      </c>
      <c r="P70" s="6">
        <f t="shared" si="13"/>
        <v>-62.520511999999997</v>
      </c>
    </row>
    <row r="71" spans="2:16" x14ac:dyDescent="0.25">
      <c r="B71">
        <v>8693877551.0203991</v>
      </c>
      <c r="C71">
        <v>-7.1862116</v>
      </c>
      <c r="F71" s="6">
        <f t="shared" si="10"/>
        <v>9.0612244897959009</v>
      </c>
      <c r="G71" s="11">
        <f t="shared" si="14"/>
        <v>-72.912959999999998</v>
      </c>
      <c r="H71" s="6">
        <f t="shared" si="11"/>
        <v>-62.912959999999998</v>
      </c>
      <c r="J71">
        <v>8693877551.0203991</v>
      </c>
      <c r="K71">
        <v>-9.5716199999999994</v>
      </c>
      <c r="N71" s="6">
        <f t="shared" si="12"/>
        <v>9.0612244897959009</v>
      </c>
      <c r="O71" s="11">
        <f t="shared" si="15"/>
        <v>-68.556870000000004</v>
      </c>
      <c r="P71" s="6">
        <f t="shared" si="13"/>
        <v>-58.556870000000004</v>
      </c>
    </row>
    <row r="72" spans="2:16" x14ac:dyDescent="0.25">
      <c r="B72">
        <v>8785714285.7143002</v>
      </c>
      <c r="C72">
        <v>-7.3238325</v>
      </c>
      <c r="F72" s="6">
        <f t="shared" si="10"/>
        <v>9.1530612244898002</v>
      </c>
      <c r="G72" s="11">
        <f t="shared" si="14"/>
        <v>-67.421111999999994</v>
      </c>
      <c r="H72" s="6">
        <f t="shared" si="11"/>
        <v>-57.421112000000001</v>
      </c>
      <c r="J72">
        <v>8785714285.7143002</v>
      </c>
      <c r="K72">
        <v>-9.5837622000000007</v>
      </c>
      <c r="N72" s="6">
        <f t="shared" si="12"/>
        <v>9.1530612244898002</v>
      </c>
      <c r="O72" s="11">
        <f t="shared" si="15"/>
        <v>-64.316569999999999</v>
      </c>
      <c r="P72" s="6">
        <f t="shared" si="13"/>
        <v>-54.316569999999999</v>
      </c>
    </row>
    <row r="73" spans="2:16" x14ac:dyDescent="0.25">
      <c r="B73">
        <v>8877551020.4081993</v>
      </c>
      <c r="C73">
        <v>-7.3358936000000003</v>
      </c>
      <c r="F73" s="6">
        <f t="shared" si="10"/>
        <v>9.2448979591837013</v>
      </c>
      <c r="G73" s="11">
        <f t="shared" si="14"/>
        <v>-67.454532999999998</v>
      </c>
      <c r="H73" s="6">
        <f t="shared" si="11"/>
        <v>-57.454532999999998</v>
      </c>
      <c r="J73">
        <v>8877551020.4081993</v>
      </c>
      <c r="K73">
        <v>-9.6024170000000009</v>
      </c>
      <c r="N73" s="6">
        <f t="shared" si="12"/>
        <v>9.2448979591837013</v>
      </c>
      <c r="O73" s="11">
        <f t="shared" si="15"/>
        <v>-64.328093999999993</v>
      </c>
      <c r="P73" s="6">
        <f t="shared" si="13"/>
        <v>-54.328094</v>
      </c>
    </row>
    <row r="74" spans="2:16" x14ac:dyDescent="0.25">
      <c r="B74">
        <v>8969387755.1019993</v>
      </c>
      <c r="C74">
        <v>-7.3121809999999998</v>
      </c>
      <c r="F74" s="6">
        <f t="shared" si="10"/>
        <v>9.3367346938776006</v>
      </c>
      <c r="G74" s="11">
        <f t="shared" si="14"/>
        <v>-74.533683999999994</v>
      </c>
      <c r="H74" s="6">
        <f t="shared" si="11"/>
        <v>-64.533683999999994</v>
      </c>
      <c r="J74">
        <v>8969387755.1019993</v>
      </c>
      <c r="K74">
        <v>-9.5737295000000007</v>
      </c>
      <c r="N74" s="6">
        <f t="shared" si="12"/>
        <v>9.3367346938776006</v>
      </c>
      <c r="O74" s="11">
        <f t="shared" si="15"/>
        <v>-67.550297</v>
      </c>
      <c r="P74" s="6">
        <f t="shared" si="13"/>
        <v>-57.550297</v>
      </c>
    </row>
    <row r="75" spans="2:16" x14ac:dyDescent="0.25">
      <c r="B75">
        <v>9061224489.7959003</v>
      </c>
      <c r="C75">
        <v>-7.3723755000000004</v>
      </c>
      <c r="F75" s="6">
        <f t="shared" si="10"/>
        <v>9.4285714285714004</v>
      </c>
      <c r="G75" s="11">
        <f t="shared" si="14"/>
        <v>-81.522048999999996</v>
      </c>
      <c r="H75" s="6">
        <f t="shared" si="11"/>
        <v>-71.522048999999996</v>
      </c>
      <c r="J75">
        <v>9061224489.7959003</v>
      </c>
      <c r="K75">
        <v>-9.5458355000000008</v>
      </c>
      <c r="N75" s="6">
        <f t="shared" si="12"/>
        <v>9.4285714285714004</v>
      </c>
      <c r="O75" s="11">
        <f t="shared" si="15"/>
        <v>-73.432845999999998</v>
      </c>
      <c r="P75" s="6">
        <f t="shared" si="13"/>
        <v>-63.432845999999998</v>
      </c>
    </row>
    <row r="76" spans="2:16" x14ac:dyDescent="0.25">
      <c r="B76">
        <v>9153061224.4897995</v>
      </c>
      <c r="C76">
        <v>-7.3731894000000002</v>
      </c>
      <c r="F76" s="6">
        <f t="shared" si="10"/>
        <v>9.5204081632653015</v>
      </c>
      <c r="G76" s="11">
        <f t="shared" si="14"/>
        <v>-82.603256000000002</v>
      </c>
      <c r="H76" s="6">
        <f t="shared" si="11"/>
        <v>-72.603256000000002</v>
      </c>
      <c r="J76">
        <v>9153061224.4897995</v>
      </c>
      <c r="K76">
        <v>-9.5382128000000002</v>
      </c>
      <c r="N76" s="6">
        <f t="shared" si="12"/>
        <v>9.5204081632653015</v>
      </c>
      <c r="O76" s="11">
        <f t="shared" si="15"/>
        <v>-76.633308</v>
      </c>
      <c r="P76" s="6">
        <f t="shared" si="13"/>
        <v>-66.633308</v>
      </c>
    </row>
    <row r="77" spans="2:16" x14ac:dyDescent="0.25">
      <c r="B77">
        <v>9244897959.1837006</v>
      </c>
      <c r="C77">
        <v>-7.4415139999999997</v>
      </c>
      <c r="F77" s="6">
        <f t="shared" si="10"/>
        <v>9.6122448979592008</v>
      </c>
      <c r="G77" s="11">
        <f t="shared" si="14"/>
        <v>-80.067222999999998</v>
      </c>
      <c r="H77" s="6">
        <f t="shared" si="11"/>
        <v>-70.067222999999998</v>
      </c>
      <c r="J77">
        <v>9244897959.1837006</v>
      </c>
      <c r="K77">
        <v>-9.5192709000000004</v>
      </c>
      <c r="N77" s="6">
        <f t="shared" si="12"/>
        <v>9.6122448979592008</v>
      </c>
      <c r="O77" s="11">
        <f t="shared" si="15"/>
        <v>-76.624863000000005</v>
      </c>
      <c r="P77" s="6">
        <f t="shared" si="13"/>
        <v>-66.624863000000005</v>
      </c>
    </row>
    <row r="78" spans="2:16" x14ac:dyDescent="0.25">
      <c r="B78">
        <v>9336734693.8775997</v>
      </c>
      <c r="C78">
        <v>-7.4816532000000002</v>
      </c>
      <c r="F78" s="6">
        <f t="shared" si="10"/>
        <v>9.7040816326530983</v>
      </c>
      <c r="G78" s="11">
        <f t="shared" si="14"/>
        <v>-76.077620999999994</v>
      </c>
      <c r="H78" s="6">
        <f t="shared" si="11"/>
        <v>-66.077620999999994</v>
      </c>
      <c r="J78">
        <v>9336734693.8775997</v>
      </c>
      <c r="K78">
        <v>-9.4694661999999994</v>
      </c>
      <c r="N78" s="6">
        <f t="shared" si="12"/>
        <v>9.7040816326530983</v>
      </c>
      <c r="O78" s="11">
        <f t="shared" si="15"/>
        <v>-72.873569000000003</v>
      </c>
      <c r="P78" s="6">
        <f t="shared" si="13"/>
        <v>-62.873569000000003</v>
      </c>
    </row>
    <row r="79" spans="2:16" x14ac:dyDescent="0.25">
      <c r="B79">
        <v>9428571428.5713997</v>
      </c>
      <c r="C79">
        <v>-7.5215831</v>
      </c>
      <c r="F79" s="6">
        <f t="shared" si="10"/>
        <v>9.7959183673469017</v>
      </c>
      <c r="G79" s="11">
        <f t="shared" si="14"/>
        <v>-77.348395999999994</v>
      </c>
      <c r="H79" s="6">
        <f t="shared" si="11"/>
        <v>-67.348395999999994</v>
      </c>
      <c r="J79">
        <v>9428571428.5713997</v>
      </c>
      <c r="K79">
        <v>-9.4513683000000004</v>
      </c>
      <c r="N79" s="6">
        <f t="shared" si="12"/>
        <v>9.7959183673469017</v>
      </c>
      <c r="O79" s="11">
        <f t="shared" si="15"/>
        <v>-69.649178000000006</v>
      </c>
      <c r="P79" s="6">
        <f t="shared" si="13"/>
        <v>-59.649177999999999</v>
      </c>
    </row>
    <row r="80" spans="2:16" x14ac:dyDescent="0.25">
      <c r="B80">
        <v>9520408163.2653008</v>
      </c>
      <c r="C80">
        <v>-7.4816855999999996</v>
      </c>
      <c r="F80" s="6">
        <f t="shared" si="10"/>
        <v>9.8877551020407992</v>
      </c>
      <c r="G80" s="11">
        <f t="shared" si="14"/>
        <v>-79.298705999999996</v>
      </c>
      <c r="H80" s="6">
        <f t="shared" si="11"/>
        <v>-69.298705999999996</v>
      </c>
      <c r="J80">
        <v>9520408163.2653008</v>
      </c>
      <c r="K80">
        <v>-9.4450950999999996</v>
      </c>
      <c r="N80" s="6">
        <f t="shared" si="12"/>
        <v>9.8877551020407992</v>
      </c>
      <c r="O80" s="11">
        <f t="shared" si="15"/>
        <v>-67.110832000000002</v>
      </c>
      <c r="P80" s="6">
        <f t="shared" si="13"/>
        <v>-57.110832000000002</v>
      </c>
    </row>
    <row r="81" spans="2:16" x14ac:dyDescent="0.25">
      <c r="B81">
        <v>9612244897.9591999</v>
      </c>
      <c r="C81">
        <v>-7.5847993000000002</v>
      </c>
      <c r="F81" s="6">
        <f t="shared" si="10"/>
        <v>9.9795918367346985</v>
      </c>
      <c r="G81" s="11">
        <f t="shared" si="14"/>
        <v>-82.665779000000001</v>
      </c>
      <c r="H81" s="6">
        <f t="shared" si="11"/>
        <v>-72.665779000000001</v>
      </c>
      <c r="J81">
        <v>9612244897.9591999</v>
      </c>
      <c r="K81">
        <v>-9.4149284000000009</v>
      </c>
      <c r="N81" s="6">
        <f t="shared" si="12"/>
        <v>9.9795918367346985</v>
      </c>
      <c r="O81" s="11">
        <f t="shared" si="15"/>
        <v>-66.343154999999996</v>
      </c>
      <c r="P81" s="6">
        <f t="shared" si="13"/>
        <v>-56.343155000000003</v>
      </c>
    </row>
    <row r="82" spans="2:16" x14ac:dyDescent="0.25">
      <c r="B82">
        <v>9704081632.6530991</v>
      </c>
      <c r="C82">
        <v>-7.5577883999999997</v>
      </c>
      <c r="F82" s="6">
        <f t="shared" si="10"/>
        <v>10.071428571429001</v>
      </c>
      <c r="G82" s="11">
        <f t="shared" si="14"/>
        <v>-82.919044</v>
      </c>
      <c r="H82" s="6">
        <f t="shared" si="11"/>
        <v>-72.919044</v>
      </c>
      <c r="J82">
        <v>9704081632.6530991</v>
      </c>
      <c r="K82">
        <v>-9.3911256999999999</v>
      </c>
      <c r="N82" s="6">
        <f t="shared" si="12"/>
        <v>10.071428571429001</v>
      </c>
      <c r="O82" s="11">
        <f t="shared" si="15"/>
        <v>-65.945362000000003</v>
      </c>
      <c r="P82" s="6">
        <f t="shared" si="13"/>
        <v>-55.945362000000003</v>
      </c>
    </row>
    <row r="83" spans="2:16" x14ac:dyDescent="0.25">
      <c r="B83">
        <v>9795918367.3469009</v>
      </c>
      <c r="C83">
        <v>-7.5571412999999996</v>
      </c>
      <c r="F83" s="6">
        <f t="shared" si="10"/>
        <v>10.163265306122</v>
      </c>
      <c r="G83" s="11">
        <f t="shared" si="14"/>
        <v>-78.400329999999997</v>
      </c>
      <c r="H83" s="6">
        <f t="shared" si="11"/>
        <v>-68.400329999999997</v>
      </c>
      <c r="J83">
        <v>9795918367.3469009</v>
      </c>
      <c r="K83">
        <v>-9.3758534999999998</v>
      </c>
      <c r="N83" s="6">
        <f t="shared" si="12"/>
        <v>10.163265306122</v>
      </c>
      <c r="O83" s="11">
        <f t="shared" si="15"/>
        <v>-66.491649999999993</v>
      </c>
      <c r="P83" s="6">
        <f t="shared" si="13"/>
        <v>-56.49165</v>
      </c>
    </row>
    <row r="84" spans="2:16" x14ac:dyDescent="0.25">
      <c r="B84">
        <v>9887755102.0408001</v>
      </c>
      <c r="C84">
        <v>-7.6163410999999996</v>
      </c>
      <c r="F84" s="6">
        <f t="shared" si="10"/>
        <v>10.255102040816</v>
      </c>
      <c r="G84" s="11">
        <f t="shared" si="14"/>
        <v>-73.157982000000004</v>
      </c>
      <c r="H84" s="6">
        <f t="shared" si="11"/>
        <v>-63.157981999999997</v>
      </c>
      <c r="J84">
        <v>9887755102.0408001</v>
      </c>
      <c r="K84">
        <v>-9.3570948000000005</v>
      </c>
      <c r="N84" s="6">
        <f t="shared" si="12"/>
        <v>10.255102040816</v>
      </c>
      <c r="O84" s="11">
        <f t="shared" si="15"/>
        <v>-68.19626199999999</v>
      </c>
      <c r="P84" s="6">
        <f t="shared" si="13"/>
        <v>-58.196261999999997</v>
      </c>
    </row>
    <row r="85" spans="2:16" x14ac:dyDescent="0.25">
      <c r="B85">
        <v>9979591836.7346992</v>
      </c>
      <c r="C85">
        <v>-7.5700206999999997</v>
      </c>
      <c r="F85" s="6">
        <f t="shared" si="10"/>
        <v>10.346938775510001</v>
      </c>
      <c r="G85" s="11">
        <f t="shared" si="14"/>
        <v>-69.871871999999996</v>
      </c>
      <c r="H85" s="6">
        <f t="shared" si="11"/>
        <v>-59.871872000000003</v>
      </c>
      <c r="J85">
        <v>9979591836.7346992</v>
      </c>
      <c r="K85">
        <v>-9.3794403000000006</v>
      </c>
      <c r="N85" s="6">
        <f t="shared" si="12"/>
        <v>10.346938775510001</v>
      </c>
      <c r="O85" s="11">
        <f t="shared" si="15"/>
        <v>-72.831589000000008</v>
      </c>
      <c r="P85" s="6">
        <f t="shared" si="13"/>
        <v>-62.831589000000001</v>
      </c>
    </row>
    <row r="86" spans="2:16" x14ac:dyDescent="0.25">
      <c r="B86">
        <v>10071428571.429001</v>
      </c>
      <c r="C86">
        <v>-7.5712218</v>
      </c>
      <c r="F86" s="6">
        <f t="shared" si="10"/>
        <v>10.438775510204</v>
      </c>
      <c r="G86" s="11">
        <f t="shared" si="14"/>
        <v>-69.920101000000003</v>
      </c>
      <c r="H86" s="6">
        <f t="shared" si="11"/>
        <v>-59.920101000000003</v>
      </c>
      <c r="J86">
        <v>10071428571.429001</v>
      </c>
      <c r="K86">
        <v>-9.3955096999999999</v>
      </c>
      <c r="N86" s="6">
        <f t="shared" si="12"/>
        <v>10.438775510204</v>
      </c>
      <c r="O86" s="11">
        <f t="shared" si="15"/>
        <v>-78.587517000000005</v>
      </c>
      <c r="P86" s="6">
        <f t="shared" si="13"/>
        <v>-68.587517000000005</v>
      </c>
    </row>
    <row r="87" spans="2:16" x14ac:dyDescent="0.25">
      <c r="B87">
        <v>10163265306.122</v>
      </c>
      <c r="C87">
        <v>-7.6428595000000001</v>
      </c>
      <c r="F87" s="6">
        <f t="shared" si="10"/>
        <v>10.530612244898</v>
      </c>
      <c r="G87" s="11">
        <f t="shared" si="14"/>
        <v>-72.404121000000004</v>
      </c>
      <c r="H87" s="6">
        <f t="shared" si="11"/>
        <v>-62.404121000000004</v>
      </c>
      <c r="J87">
        <v>10163265306.122</v>
      </c>
      <c r="K87">
        <v>-9.3287686999999995</v>
      </c>
      <c r="N87" s="6">
        <f t="shared" si="12"/>
        <v>10.530612244898</v>
      </c>
      <c r="O87" s="11">
        <f t="shared" si="15"/>
        <v>-79.684203999999994</v>
      </c>
      <c r="P87" s="6">
        <f t="shared" si="13"/>
        <v>-69.684203999999994</v>
      </c>
    </row>
    <row r="88" spans="2:16" x14ac:dyDescent="0.25">
      <c r="B88">
        <v>10255102040.816</v>
      </c>
      <c r="C88">
        <v>-7.6378130999999998</v>
      </c>
      <c r="F88" s="6">
        <f t="shared" si="10"/>
        <v>10.622448979591999</v>
      </c>
      <c r="G88" s="11">
        <f t="shared" si="14"/>
        <v>-76.044753999999998</v>
      </c>
      <c r="H88" s="6">
        <f t="shared" si="11"/>
        <v>-66.044753999999998</v>
      </c>
      <c r="J88">
        <v>10255102040.816</v>
      </c>
      <c r="K88">
        <v>-9.3554220000000008</v>
      </c>
      <c r="N88" s="6">
        <f t="shared" si="12"/>
        <v>10.622448979591999</v>
      </c>
      <c r="O88" s="11">
        <f t="shared" si="15"/>
        <v>-79.081481999999994</v>
      </c>
      <c r="P88" s="6">
        <f t="shared" si="13"/>
        <v>-69.081481999999994</v>
      </c>
    </row>
    <row r="89" spans="2:16" x14ac:dyDescent="0.25">
      <c r="B89">
        <v>10346938775.51</v>
      </c>
      <c r="C89">
        <v>-7.6359797</v>
      </c>
      <c r="F89" s="6">
        <f t="shared" si="10"/>
        <v>10.714285714286</v>
      </c>
      <c r="G89" s="11">
        <f t="shared" si="14"/>
        <v>-78.130195999999998</v>
      </c>
      <c r="H89" s="6">
        <f t="shared" si="11"/>
        <v>-68.130195999999998</v>
      </c>
      <c r="J89">
        <v>10346938775.51</v>
      </c>
      <c r="K89">
        <v>-9.3366880000000005</v>
      </c>
      <c r="N89" s="6">
        <f t="shared" si="12"/>
        <v>10.714285714286</v>
      </c>
      <c r="O89" s="11">
        <f t="shared" si="15"/>
        <v>-76.874358999999998</v>
      </c>
      <c r="P89" s="6">
        <f t="shared" si="13"/>
        <v>-66.874358999999998</v>
      </c>
    </row>
    <row r="90" spans="2:16" x14ac:dyDescent="0.25">
      <c r="B90">
        <v>10438775510.204</v>
      </c>
      <c r="C90">
        <v>-7.6784115000000002</v>
      </c>
      <c r="F90" s="6">
        <f t="shared" si="10"/>
        <v>10.80612244898</v>
      </c>
      <c r="G90" s="11">
        <f t="shared" si="14"/>
        <v>-78.002837999999997</v>
      </c>
      <c r="H90" s="6">
        <f t="shared" si="11"/>
        <v>-68.002837999999997</v>
      </c>
      <c r="J90">
        <v>10438775510.204</v>
      </c>
      <c r="K90">
        <v>-9.3092775000000003</v>
      </c>
      <c r="N90" s="6">
        <f t="shared" si="12"/>
        <v>10.80612244898</v>
      </c>
      <c r="O90" s="11">
        <f t="shared" si="15"/>
        <v>-78.733611999999994</v>
      </c>
      <c r="P90" s="6">
        <f t="shared" si="13"/>
        <v>-68.733611999999994</v>
      </c>
    </row>
    <row r="91" spans="2:16" x14ac:dyDescent="0.25">
      <c r="B91">
        <v>10530612244.898001</v>
      </c>
      <c r="C91">
        <v>-7.6549066999999997</v>
      </c>
      <c r="F91" s="6">
        <f t="shared" si="10"/>
        <v>10.897959183673001</v>
      </c>
      <c r="G91" s="11">
        <f t="shared" si="14"/>
        <v>-76.008339000000007</v>
      </c>
      <c r="H91" s="6">
        <f t="shared" si="11"/>
        <v>-66.008339000000007</v>
      </c>
      <c r="J91">
        <v>10530612244.898001</v>
      </c>
      <c r="K91">
        <v>-9.2952928999999997</v>
      </c>
      <c r="N91" s="6">
        <f t="shared" si="12"/>
        <v>10.897959183673001</v>
      </c>
      <c r="O91" s="11">
        <f t="shared" si="15"/>
        <v>-78.477508999999998</v>
      </c>
      <c r="P91" s="6">
        <f t="shared" si="13"/>
        <v>-68.477508999999998</v>
      </c>
    </row>
    <row r="92" spans="2:16" x14ac:dyDescent="0.25">
      <c r="B92">
        <v>10622448979.591999</v>
      </c>
      <c r="C92">
        <v>-7.6791324999999997</v>
      </c>
      <c r="F92" s="6">
        <f t="shared" si="10"/>
        <v>10.989795918367001</v>
      </c>
      <c r="G92" s="11">
        <f t="shared" si="14"/>
        <v>-75.699577000000005</v>
      </c>
      <c r="H92" s="6">
        <f t="shared" si="11"/>
        <v>-65.699577000000005</v>
      </c>
      <c r="J92">
        <v>10622448979.591999</v>
      </c>
      <c r="K92">
        <v>-9.2704363000000001</v>
      </c>
      <c r="N92" s="6">
        <f t="shared" si="12"/>
        <v>10.989795918367001</v>
      </c>
      <c r="O92" s="11">
        <f t="shared" si="15"/>
        <v>-77.967499000000004</v>
      </c>
      <c r="P92" s="6">
        <f t="shared" si="13"/>
        <v>-67.967499000000004</v>
      </c>
    </row>
    <row r="93" spans="2:16" x14ac:dyDescent="0.25">
      <c r="B93">
        <v>10714285714.285999</v>
      </c>
      <c r="C93">
        <v>-7.7426690999999996</v>
      </c>
      <c r="F93" s="6">
        <f t="shared" si="10"/>
        <v>11.081632653061002</v>
      </c>
      <c r="G93" s="11">
        <f t="shared" si="14"/>
        <v>-75.728179999999995</v>
      </c>
      <c r="H93" s="6">
        <f t="shared" si="11"/>
        <v>-65.728179999999995</v>
      </c>
      <c r="J93">
        <v>10714285714.285999</v>
      </c>
      <c r="K93">
        <v>-9.2623320000000007</v>
      </c>
      <c r="N93" s="6">
        <f t="shared" si="12"/>
        <v>11.081632653061002</v>
      </c>
      <c r="O93" s="11">
        <f t="shared" si="15"/>
        <v>-75.046547000000004</v>
      </c>
      <c r="P93" s="6">
        <f t="shared" si="13"/>
        <v>-65.046547000000004</v>
      </c>
    </row>
    <row r="94" spans="2:16" x14ac:dyDescent="0.25">
      <c r="B94">
        <v>10806122448.98</v>
      </c>
      <c r="C94">
        <v>-7.7138232999999996</v>
      </c>
      <c r="F94" s="6">
        <f t="shared" si="10"/>
        <v>11.173469387754999</v>
      </c>
      <c r="G94" s="11">
        <f t="shared" si="14"/>
        <v>-76.988715999999997</v>
      </c>
      <c r="H94" s="6">
        <f t="shared" si="11"/>
        <v>-66.988715999999997</v>
      </c>
      <c r="J94">
        <v>10806122448.98</v>
      </c>
      <c r="K94">
        <v>-9.2158145999999999</v>
      </c>
      <c r="N94" s="6">
        <f t="shared" si="12"/>
        <v>11.173469387754999</v>
      </c>
      <c r="O94" s="11">
        <f t="shared" si="15"/>
        <v>-73.232140000000001</v>
      </c>
      <c r="P94" s="6">
        <f t="shared" si="13"/>
        <v>-63.232140000000001</v>
      </c>
    </row>
    <row r="95" spans="2:16" x14ac:dyDescent="0.25">
      <c r="B95">
        <v>10897959183.673</v>
      </c>
      <c r="C95">
        <v>-7.7366929000000004</v>
      </c>
      <c r="F95" s="6">
        <f t="shared" si="10"/>
        <v>11.265306122448999</v>
      </c>
      <c r="G95" s="11">
        <f t="shared" si="14"/>
        <v>-78.557113999999999</v>
      </c>
      <c r="H95" s="6">
        <f t="shared" si="11"/>
        <v>-68.557113999999999</v>
      </c>
      <c r="J95">
        <v>10897959183.673</v>
      </c>
      <c r="K95">
        <v>-9.2225436999999992</v>
      </c>
      <c r="N95" s="6">
        <f t="shared" si="12"/>
        <v>11.265306122448999</v>
      </c>
      <c r="O95" s="11">
        <f t="shared" si="15"/>
        <v>-72.789321999999999</v>
      </c>
      <c r="P95" s="6">
        <f t="shared" si="13"/>
        <v>-62.789321999999999</v>
      </c>
    </row>
    <row r="96" spans="2:16" x14ac:dyDescent="0.25">
      <c r="B96">
        <v>10989795918.367001</v>
      </c>
      <c r="C96">
        <v>-7.8681020999999998</v>
      </c>
      <c r="F96" s="6">
        <f t="shared" si="10"/>
        <v>11.357142857143</v>
      </c>
      <c r="G96" s="11">
        <f t="shared" si="14"/>
        <v>-77.307083000000006</v>
      </c>
      <c r="H96" s="6">
        <f t="shared" si="11"/>
        <v>-67.307083000000006</v>
      </c>
      <c r="J96">
        <v>10989795918.367001</v>
      </c>
      <c r="K96">
        <v>-9.1292000000000009</v>
      </c>
      <c r="N96" s="6">
        <f t="shared" si="12"/>
        <v>11.357142857143</v>
      </c>
      <c r="O96" s="11">
        <f t="shared" si="15"/>
        <v>-72.726673000000005</v>
      </c>
      <c r="P96" s="6">
        <f t="shared" si="13"/>
        <v>-62.726672999999998</v>
      </c>
    </row>
    <row r="97" spans="2:16" x14ac:dyDescent="0.25">
      <c r="B97">
        <v>11081632653.061001</v>
      </c>
      <c r="C97">
        <v>-7.8259844999999997</v>
      </c>
      <c r="F97" s="6">
        <f t="shared" si="10"/>
        <v>11.448979591837</v>
      </c>
      <c r="G97" s="11">
        <f t="shared" si="14"/>
        <v>-78.096428000000003</v>
      </c>
      <c r="H97" s="6">
        <f t="shared" si="11"/>
        <v>-68.096428000000003</v>
      </c>
      <c r="J97">
        <v>11081632653.061001</v>
      </c>
      <c r="K97">
        <v>-9.1558188999999999</v>
      </c>
      <c r="N97" s="6">
        <f t="shared" si="12"/>
        <v>11.448979591837</v>
      </c>
      <c r="O97" s="11">
        <f t="shared" si="15"/>
        <v>-74.184867999999994</v>
      </c>
      <c r="P97" s="6">
        <f t="shared" si="13"/>
        <v>-64.184867999999994</v>
      </c>
    </row>
    <row r="98" spans="2:16" x14ac:dyDescent="0.25">
      <c r="B98">
        <v>11173469387.754999</v>
      </c>
      <c r="C98">
        <v>-7.8577956999999996</v>
      </c>
      <c r="F98" s="6">
        <f t="shared" si="10"/>
        <v>11.540816326531001</v>
      </c>
      <c r="G98" s="11">
        <f t="shared" si="14"/>
        <v>-75.638367000000002</v>
      </c>
      <c r="H98" s="6">
        <f t="shared" si="11"/>
        <v>-65.638367000000002</v>
      </c>
      <c r="J98">
        <v>11173469387.754999</v>
      </c>
      <c r="K98">
        <v>-9.1305428000000006</v>
      </c>
      <c r="N98" s="6">
        <f t="shared" si="12"/>
        <v>11.540816326531001</v>
      </c>
      <c r="O98" s="11">
        <f t="shared" si="15"/>
        <v>-71.740166000000002</v>
      </c>
      <c r="P98" s="6">
        <f t="shared" si="13"/>
        <v>-61.740166000000002</v>
      </c>
    </row>
    <row r="99" spans="2:16" x14ac:dyDescent="0.25">
      <c r="B99">
        <v>11265306122.448999</v>
      </c>
      <c r="C99">
        <v>-7.9537692</v>
      </c>
      <c r="F99" s="6">
        <f t="shared" si="10"/>
        <v>11.632653061224001</v>
      </c>
      <c r="G99" s="11">
        <f t="shared" si="14"/>
        <v>-75.324196000000001</v>
      </c>
      <c r="H99" s="6">
        <f t="shared" si="11"/>
        <v>-65.324196000000001</v>
      </c>
      <c r="J99">
        <v>11265306122.448999</v>
      </c>
      <c r="K99">
        <v>-9.0519590000000001</v>
      </c>
      <c r="N99" s="6">
        <f t="shared" si="12"/>
        <v>11.632653061224001</v>
      </c>
      <c r="O99" s="11">
        <f t="shared" si="15"/>
        <v>-70.791325000000001</v>
      </c>
      <c r="P99" s="6">
        <f t="shared" si="13"/>
        <v>-60.791325000000001</v>
      </c>
    </row>
    <row r="100" spans="2:16" x14ac:dyDescent="0.25">
      <c r="B100">
        <v>11357142857.143</v>
      </c>
      <c r="C100">
        <v>-7.9648308999999999</v>
      </c>
      <c r="F100" s="6">
        <f t="shared" si="10"/>
        <v>11.724489795918</v>
      </c>
      <c r="G100" s="11">
        <f t="shared" si="14"/>
        <v>-71.209198000000001</v>
      </c>
      <c r="H100" s="6">
        <f t="shared" si="11"/>
        <v>-61.209198000000001</v>
      </c>
      <c r="J100">
        <v>11357142857.143</v>
      </c>
      <c r="K100">
        <v>-9.0132598999999995</v>
      </c>
      <c r="N100" s="6">
        <f t="shared" si="12"/>
        <v>11.724489795918</v>
      </c>
      <c r="O100" s="11">
        <f t="shared" si="15"/>
        <v>-68.429245000000009</v>
      </c>
      <c r="P100" s="6">
        <f t="shared" si="13"/>
        <v>-58.429245000000002</v>
      </c>
    </row>
    <row r="101" spans="2:16" x14ac:dyDescent="0.25">
      <c r="B101">
        <v>11448979591.837</v>
      </c>
      <c r="C101">
        <v>-8.0018910999999999</v>
      </c>
      <c r="F101" s="6">
        <f t="shared" ref="F101:F103" si="16">B209/1000000000</f>
        <v>11.816326530611999</v>
      </c>
      <c r="G101" s="11">
        <f t="shared" si="14"/>
        <v>-69.512619000000001</v>
      </c>
      <c r="H101" s="6">
        <f t="shared" ref="H101:H103" si="17">D209</f>
        <v>-59.512619000000001</v>
      </c>
      <c r="J101">
        <v>11448979591.837</v>
      </c>
      <c r="K101">
        <v>-9.0916948000000009</v>
      </c>
      <c r="N101" s="6">
        <f t="shared" ref="N101:N103" si="18">J209/1000000000</f>
        <v>11.816326530611999</v>
      </c>
      <c r="O101" s="11">
        <f t="shared" si="15"/>
        <v>-69.709857999999997</v>
      </c>
      <c r="P101" s="6">
        <f t="shared" ref="P101:P103" si="19">L209</f>
        <v>-59.709857999999997</v>
      </c>
    </row>
    <row r="102" spans="2:16" x14ac:dyDescent="0.25">
      <c r="B102">
        <v>11540816326.531</v>
      </c>
      <c r="C102">
        <v>-8.0608854000000001</v>
      </c>
      <c r="F102" s="6">
        <f t="shared" si="16"/>
        <v>11.908163265305999</v>
      </c>
      <c r="G102" s="11">
        <f t="shared" si="14"/>
        <v>-70.380668999999997</v>
      </c>
      <c r="H102" s="6">
        <f t="shared" si="17"/>
        <v>-60.380668999999997</v>
      </c>
      <c r="J102">
        <v>11540816326.531</v>
      </c>
      <c r="K102">
        <v>-9.0564899000000008</v>
      </c>
      <c r="N102" s="6">
        <f t="shared" si="18"/>
        <v>11.908163265305999</v>
      </c>
      <c r="O102" s="11">
        <f t="shared" si="15"/>
        <v>-69.734875000000002</v>
      </c>
      <c r="P102" s="6">
        <f t="shared" si="19"/>
        <v>-59.734875000000002</v>
      </c>
    </row>
    <row r="103" spans="2:16" x14ac:dyDescent="0.25">
      <c r="B103">
        <v>11632653061.224001</v>
      </c>
      <c r="C103">
        <v>-8.0430164000000008</v>
      </c>
      <c r="F103" s="6">
        <f t="shared" si="16"/>
        <v>12</v>
      </c>
      <c r="G103" s="11">
        <f t="shared" si="14"/>
        <v>-72.408363000000008</v>
      </c>
      <c r="H103" s="6">
        <f t="shared" si="17"/>
        <v>-62.408363000000001</v>
      </c>
      <c r="J103">
        <v>11632653061.224001</v>
      </c>
      <c r="K103">
        <v>-9.0753450000000004</v>
      </c>
      <c r="N103" s="6">
        <f t="shared" si="18"/>
        <v>12</v>
      </c>
      <c r="O103" s="11">
        <f t="shared" si="15"/>
        <v>-69.64040399999999</v>
      </c>
      <c r="P103" s="6">
        <f t="shared" si="19"/>
        <v>-59.640403999999997</v>
      </c>
    </row>
    <row r="104" spans="2:16" x14ac:dyDescent="0.25">
      <c r="B104">
        <v>11724489795.917999</v>
      </c>
      <c r="C104">
        <v>-8.0838965999999992</v>
      </c>
      <c r="J104">
        <v>11724489795.917999</v>
      </c>
      <c r="K104">
        <v>-9.0730944000000004</v>
      </c>
    </row>
    <row r="105" spans="2:16" x14ac:dyDescent="0.25">
      <c r="B105">
        <v>11816326530.612</v>
      </c>
      <c r="C105">
        <v>-8.1624718000000005</v>
      </c>
      <c r="J105">
        <v>11816326530.612</v>
      </c>
      <c r="K105">
        <v>-9.0956469000000002</v>
      </c>
    </row>
    <row r="106" spans="2:16" x14ac:dyDescent="0.25">
      <c r="B106">
        <v>11908163265.306</v>
      </c>
      <c r="C106">
        <v>-8.1331223999999995</v>
      </c>
      <c r="J106">
        <v>11908163265.306</v>
      </c>
      <c r="K106">
        <v>-9.1000051000000006</v>
      </c>
    </row>
    <row r="107" spans="2:16" x14ac:dyDescent="0.25">
      <c r="B107">
        <v>12000000000</v>
      </c>
      <c r="C107">
        <v>-8.1478871999999996</v>
      </c>
      <c r="J107">
        <v>12000000000</v>
      </c>
      <c r="K107">
        <v>-9.1172132000000001</v>
      </c>
    </row>
    <row r="108" spans="2:16" x14ac:dyDescent="0.25">
      <c r="B108" t="s">
        <v>21</v>
      </c>
      <c r="J108" t="s">
        <v>21</v>
      </c>
    </row>
    <row r="111" spans="2:16" x14ac:dyDescent="0.25">
      <c r="B111" t="s">
        <v>25</v>
      </c>
      <c r="J111" t="s">
        <v>25</v>
      </c>
    </row>
    <row r="112" spans="2:16" x14ac:dyDescent="0.25">
      <c r="B112" t="s">
        <v>19</v>
      </c>
      <c r="C112" t="s">
        <v>305</v>
      </c>
      <c r="D112" t="s">
        <v>75</v>
      </c>
      <c r="J112" t="s">
        <v>19</v>
      </c>
      <c r="K112" t="s">
        <v>305</v>
      </c>
      <c r="L112" t="s">
        <v>75</v>
      </c>
    </row>
    <row r="113" spans="2:12" x14ac:dyDescent="0.25">
      <c r="B113">
        <v>3000000000</v>
      </c>
      <c r="C113">
        <v>-64.656684999999996</v>
      </c>
      <c r="D113">
        <v>-59.435904999999998</v>
      </c>
      <c r="J113">
        <v>3000000000</v>
      </c>
      <c r="K113">
        <v>-60.241340999999998</v>
      </c>
      <c r="L113">
        <v>-54.060164999999998</v>
      </c>
    </row>
    <row r="114" spans="2:12" x14ac:dyDescent="0.25">
      <c r="B114">
        <v>3091836734.6939001</v>
      </c>
      <c r="C114">
        <v>-66.404015000000001</v>
      </c>
      <c r="D114">
        <v>-59.743282000000001</v>
      </c>
      <c r="J114">
        <v>3091836734.6939001</v>
      </c>
      <c r="K114">
        <v>-61.402653000000001</v>
      </c>
      <c r="L114">
        <v>-54.714663999999999</v>
      </c>
    </row>
    <row r="115" spans="2:12" x14ac:dyDescent="0.25">
      <c r="B115">
        <v>3183673469.3878002</v>
      </c>
      <c r="C115">
        <v>-65.402396999999993</v>
      </c>
      <c r="D115">
        <v>-61.75074</v>
      </c>
      <c r="J115">
        <v>3183673469.3878002</v>
      </c>
      <c r="K115">
        <v>-62.180121999999997</v>
      </c>
      <c r="L115">
        <v>-55.009953000000003</v>
      </c>
    </row>
    <row r="116" spans="2:12" x14ac:dyDescent="0.25">
      <c r="B116">
        <v>3275510204.0816002</v>
      </c>
      <c r="C116">
        <v>-70.842788999999996</v>
      </c>
      <c r="D116">
        <v>-61.792538</v>
      </c>
      <c r="J116">
        <v>3275510204.0816002</v>
      </c>
      <c r="K116">
        <v>-61.590595</v>
      </c>
      <c r="L116">
        <v>-55.176673999999998</v>
      </c>
    </row>
    <row r="117" spans="2:12" x14ac:dyDescent="0.25">
      <c r="B117">
        <v>3367346938.7754998</v>
      </c>
      <c r="C117">
        <v>-66.812340000000006</v>
      </c>
      <c r="D117">
        <v>-62.893604000000003</v>
      </c>
      <c r="J117">
        <v>3367346938.7754998</v>
      </c>
      <c r="K117">
        <v>-62.827987999999998</v>
      </c>
      <c r="L117">
        <v>-56.040531000000001</v>
      </c>
    </row>
    <row r="118" spans="2:12" x14ac:dyDescent="0.25">
      <c r="B118">
        <v>3459183673.4693999</v>
      </c>
      <c r="C118">
        <v>-69.142600999999999</v>
      </c>
      <c r="D118">
        <v>-61.381390000000003</v>
      </c>
      <c r="J118">
        <v>3459183673.4693999</v>
      </c>
      <c r="K118">
        <v>-65.73912</v>
      </c>
      <c r="L118">
        <v>-58.061176000000003</v>
      </c>
    </row>
    <row r="119" spans="2:12" x14ac:dyDescent="0.25">
      <c r="B119">
        <v>3551020408.1633</v>
      </c>
      <c r="C119">
        <v>-66.799392999999995</v>
      </c>
      <c r="D119">
        <v>-61.703384</v>
      </c>
      <c r="J119">
        <v>3551020408.1633</v>
      </c>
      <c r="K119">
        <v>-68.430572999999995</v>
      </c>
      <c r="L119">
        <v>-62.627181999999998</v>
      </c>
    </row>
    <row r="120" spans="2:12" x14ac:dyDescent="0.25">
      <c r="B120">
        <v>3642857142.8571</v>
      </c>
      <c r="C120">
        <v>-68.134215999999995</v>
      </c>
      <c r="D120">
        <v>-61.076037999999997</v>
      </c>
      <c r="J120">
        <v>3642857142.8571</v>
      </c>
      <c r="K120">
        <v>-77.125152999999997</v>
      </c>
      <c r="L120">
        <v>-65.612922999999995</v>
      </c>
    </row>
    <row r="121" spans="2:12" x14ac:dyDescent="0.25">
      <c r="B121">
        <v>3734693877.5510001</v>
      </c>
      <c r="C121">
        <v>-67.659035000000003</v>
      </c>
      <c r="D121">
        <v>-62.797386000000003</v>
      </c>
      <c r="J121">
        <v>3734693877.5510001</v>
      </c>
      <c r="K121">
        <v>-75.250052999999994</v>
      </c>
      <c r="L121">
        <v>-67.518150000000006</v>
      </c>
    </row>
    <row r="122" spans="2:12" x14ac:dyDescent="0.25">
      <c r="B122">
        <v>3826530612.2449002</v>
      </c>
      <c r="C122">
        <v>-72.146018999999995</v>
      </c>
      <c r="D122">
        <v>-62.956234000000002</v>
      </c>
      <c r="J122">
        <v>3826530612.2449002</v>
      </c>
      <c r="K122">
        <v>-74.458068999999995</v>
      </c>
      <c r="L122">
        <v>-68.737144000000001</v>
      </c>
    </row>
    <row r="123" spans="2:12" x14ac:dyDescent="0.25">
      <c r="B123">
        <v>3918367346.9387999</v>
      </c>
      <c r="C123">
        <v>-68.931183000000004</v>
      </c>
      <c r="D123">
        <v>-63.314048999999997</v>
      </c>
      <c r="J123">
        <v>3918367346.9387999</v>
      </c>
      <c r="K123">
        <v>-80.954018000000005</v>
      </c>
      <c r="L123">
        <v>-66.787132</v>
      </c>
    </row>
    <row r="124" spans="2:12" x14ac:dyDescent="0.25">
      <c r="B124">
        <v>4010204081.6327</v>
      </c>
      <c r="C124">
        <v>-69.03331</v>
      </c>
      <c r="D124">
        <v>-62.529324000000003</v>
      </c>
      <c r="J124">
        <v>4010204081.6327</v>
      </c>
      <c r="K124">
        <v>-69.588515999999998</v>
      </c>
      <c r="L124">
        <v>-65.129790999999997</v>
      </c>
    </row>
    <row r="125" spans="2:12" x14ac:dyDescent="0.25">
      <c r="B125">
        <v>4102040816.3264999</v>
      </c>
      <c r="C125">
        <v>-69.891029000000003</v>
      </c>
      <c r="D125">
        <v>-64.874206999999998</v>
      </c>
      <c r="J125">
        <v>4102040816.3264999</v>
      </c>
      <c r="K125">
        <v>-69.614563000000004</v>
      </c>
      <c r="L125">
        <v>-61.683109000000002</v>
      </c>
    </row>
    <row r="126" spans="2:12" x14ac:dyDescent="0.25">
      <c r="B126">
        <v>4193877551.0204</v>
      </c>
      <c r="C126">
        <v>-75.969832999999994</v>
      </c>
      <c r="D126">
        <v>-66.299216999999999</v>
      </c>
      <c r="J126">
        <v>4193877551.0204</v>
      </c>
      <c r="K126">
        <v>-70.782027999999997</v>
      </c>
      <c r="L126">
        <v>-65.424369999999996</v>
      </c>
    </row>
    <row r="127" spans="2:12" x14ac:dyDescent="0.25">
      <c r="B127">
        <v>4285714285.7143002</v>
      </c>
      <c r="C127">
        <v>-73.293250999999998</v>
      </c>
      <c r="D127">
        <v>-66.074455</v>
      </c>
      <c r="J127">
        <v>4285714285.7143002</v>
      </c>
      <c r="K127">
        <v>-80.812911999999997</v>
      </c>
      <c r="L127">
        <v>-70.780845999999997</v>
      </c>
    </row>
    <row r="128" spans="2:12" x14ac:dyDescent="0.25">
      <c r="B128">
        <v>4377551020.4082003</v>
      </c>
      <c r="C128">
        <v>-69.215873999999999</v>
      </c>
      <c r="D128">
        <v>-64.486403999999993</v>
      </c>
      <c r="J128">
        <v>4377551020.4082003</v>
      </c>
      <c r="K128">
        <v>-85.708190999999999</v>
      </c>
      <c r="L128">
        <v>-79.140548999999993</v>
      </c>
    </row>
    <row r="129" spans="2:12" x14ac:dyDescent="0.25">
      <c r="B129">
        <v>4469387755.1020002</v>
      </c>
      <c r="C129">
        <v>-71.279647999999995</v>
      </c>
      <c r="D129">
        <v>-64.785072</v>
      </c>
      <c r="J129">
        <v>4469387755.1020002</v>
      </c>
      <c r="K129">
        <v>-95.829491000000004</v>
      </c>
      <c r="L129">
        <v>-78.260459999999995</v>
      </c>
    </row>
    <row r="130" spans="2:12" x14ac:dyDescent="0.25">
      <c r="B130">
        <v>4561224489.7959003</v>
      </c>
      <c r="C130">
        <v>-74.191024999999996</v>
      </c>
      <c r="D130">
        <v>-67.273933</v>
      </c>
      <c r="J130">
        <v>4561224489.7959003</v>
      </c>
      <c r="K130">
        <v>-78.140265999999997</v>
      </c>
      <c r="L130">
        <v>-76.691231000000002</v>
      </c>
    </row>
    <row r="131" spans="2:12" x14ac:dyDescent="0.25">
      <c r="B131">
        <v>4653061224.4898005</v>
      </c>
      <c r="C131">
        <v>-76.635589999999993</v>
      </c>
      <c r="D131">
        <v>-71.306030000000007</v>
      </c>
      <c r="J131">
        <v>4653061224.4898005</v>
      </c>
      <c r="K131">
        <v>-80.859900999999994</v>
      </c>
      <c r="L131">
        <v>-73.024437000000006</v>
      </c>
    </row>
    <row r="132" spans="2:12" x14ac:dyDescent="0.25">
      <c r="B132">
        <v>4744897959.1836996</v>
      </c>
      <c r="C132">
        <v>-83.342338999999996</v>
      </c>
      <c r="D132">
        <v>-73.144576999999998</v>
      </c>
      <c r="J132">
        <v>4744897959.1836996</v>
      </c>
      <c r="K132">
        <v>-84.711524999999995</v>
      </c>
      <c r="L132">
        <v>-73.781029000000004</v>
      </c>
    </row>
    <row r="133" spans="2:12" x14ac:dyDescent="0.25">
      <c r="B133">
        <v>4836734693.8775997</v>
      </c>
      <c r="C133">
        <v>-79.668899999999994</v>
      </c>
      <c r="D133">
        <v>-72.411727999999997</v>
      </c>
      <c r="J133">
        <v>4836734693.8775997</v>
      </c>
      <c r="K133">
        <v>-80.301368999999994</v>
      </c>
      <c r="L133">
        <v>-74.682220000000001</v>
      </c>
    </row>
    <row r="134" spans="2:12" x14ac:dyDescent="0.25">
      <c r="B134">
        <v>4928571428.5713997</v>
      </c>
      <c r="C134">
        <v>-74.494986999999995</v>
      </c>
      <c r="D134">
        <v>-68.245705000000001</v>
      </c>
      <c r="J134">
        <v>4928571428.5713997</v>
      </c>
      <c r="K134">
        <v>-83.532355999999993</v>
      </c>
      <c r="L134">
        <v>-74.467911000000001</v>
      </c>
    </row>
    <row r="135" spans="2:12" x14ac:dyDescent="0.25">
      <c r="B135">
        <v>5020408163.2652998</v>
      </c>
      <c r="C135">
        <v>-70.845427999999998</v>
      </c>
      <c r="D135">
        <v>-66.549187000000003</v>
      </c>
      <c r="J135">
        <v>5020408163.2652998</v>
      </c>
      <c r="K135">
        <v>-84.040679999999995</v>
      </c>
      <c r="L135">
        <v>-76.392273000000003</v>
      </c>
    </row>
    <row r="136" spans="2:12" x14ac:dyDescent="0.25">
      <c r="B136">
        <v>5112244897.9591999</v>
      </c>
      <c r="C136">
        <v>-74.572304000000003</v>
      </c>
      <c r="D136">
        <v>-69.553298999999996</v>
      </c>
      <c r="J136">
        <v>5112244897.9591999</v>
      </c>
      <c r="K136">
        <v>-86.075255999999996</v>
      </c>
      <c r="L136">
        <v>-73.525215000000003</v>
      </c>
    </row>
    <row r="137" spans="2:12" x14ac:dyDescent="0.25">
      <c r="B137">
        <v>5204081632.6531</v>
      </c>
      <c r="C137">
        <v>-83.517257999999998</v>
      </c>
      <c r="D137">
        <v>-74.84169</v>
      </c>
      <c r="J137">
        <v>5204081632.6531</v>
      </c>
      <c r="K137">
        <v>-74.949202999999997</v>
      </c>
      <c r="L137">
        <v>-70.278319999999994</v>
      </c>
    </row>
    <row r="138" spans="2:12" x14ac:dyDescent="0.25">
      <c r="B138">
        <v>5295918367.3469</v>
      </c>
      <c r="C138">
        <v>-86.785117999999997</v>
      </c>
      <c r="D138">
        <v>-78.847945999999993</v>
      </c>
      <c r="J138">
        <v>5295918367.3469</v>
      </c>
      <c r="K138">
        <v>-74.309593000000007</v>
      </c>
      <c r="L138">
        <v>-68.954453000000001</v>
      </c>
    </row>
    <row r="139" spans="2:12" x14ac:dyDescent="0.25">
      <c r="B139">
        <v>5387755102.0408001</v>
      </c>
      <c r="C139">
        <v>-86.631409000000005</v>
      </c>
      <c r="D139">
        <v>-80.696892000000005</v>
      </c>
      <c r="J139">
        <v>5387755102.0408001</v>
      </c>
      <c r="K139">
        <v>-82.115951999999993</v>
      </c>
      <c r="L139">
        <v>-71.938225000000003</v>
      </c>
    </row>
    <row r="140" spans="2:12" x14ac:dyDescent="0.25">
      <c r="B140">
        <v>5479591836.7347002</v>
      </c>
      <c r="C140">
        <v>-89.111877000000007</v>
      </c>
      <c r="D140">
        <v>-80.490691999999996</v>
      </c>
      <c r="J140">
        <v>5479591836.7347002</v>
      </c>
      <c r="K140">
        <v>-83.940894999999998</v>
      </c>
      <c r="L140">
        <v>-76.257614000000004</v>
      </c>
    </row>
    <row r="141" spans="2:12" x14ac:dyDescent="0.25">
      <c r="B141">
        <v>5571428571.4286003</v>
      </c>
      <c r="C141">
        <v>-86.134665999999996</v>
      </c>
      <c r="D141">
        <v>-76.810692000000003</v>
      </c>
      <c r="J141">
        <v>5571428571.4286003</v>
      </c>
      <c r="K141">
        <v>-87.288939999999997</v>
      </c>
      <c r="L141">
        <v>-77.088181000000006</v>
      </c>
    </row>
    <row r="142" spans="2:12" x14ac:dyDescent="0.25">
      <c r="B142">
        <v>5663265306.1224003</v>
      </c>
      <c r="C142">
        <v>-75.667641000000003</v>
      </c>
      <c r="D142">
        <v>-73.202911</v>
      </c>
      <c r="J142">
        <v>5663265306.1224003</v>
      </c>
      <c r="K142">
        <v>-84.630188000000004</v>
      </c>
      <c r="L142">
        <v>-77.808693000000005</v>
      </c>
    </row>
    <row r="143" spans="2:12" x14ac:dyDescent="0.25">
      <c r="B143">
        <v>5755102040.8163004</v>
      </c>
      <c r="C143">
        <v>-78.259017999999998</v>
      </c>
      <c r="D143">
        <v>-70.520736999999997</v>
      </c>
      <c r="J143">
        <v>5755102040.8163004</v>
      </c>
      <c r="K143">
        <v>-86.091048999999998</v>
      </c>
      <c r="L143">
        <v>-76.386359999999996</v>
      </c>
    </row>
    <row r="144" spans="2:12" x14ac:dyDescent="0.25">
      <c r="B144">
        <v>5846938775.5101995</v>
      </c>
      <c r="C144">
        <v>-78.095511999999999</v>
      </c>
      <c r="D144">
        <v>-70.076279</v>
      </c>
      <c r="J144">
        <v>5846938775.5101995</v>
      </c>
      <c r="K144">
        <v>-83.027657000000005</v>
      </c>
      <c r="L144">
        <v>-76.198952000000006</v>
      </c>
    </row>
    <row r="145" spans="2:12" x14ac:dyDescent="0.25">
      <c r="B145">
        <v>5938775510.2040997</v>
      </c>
      <c r="C145">
        <v>-74.264633000000003</v>
      </c>
      <c r="D145">
        <v>-66.866821000000002</v>
      </c>
      <c r="J145">
        <v>5938775510.2040997</v>
      </c>
      <c r="K145">
        <v>-84.094550999999996</v>
      </c>
      <c r="L145">
        <v>-71.536629000000005</v>
      </c>
    </row>
    <row r="146" spans="2:12" x14ac:dyDescent="0.25">
      <c r="B146">
        <v>6030612244.8979998</v>
      </c>
      <c r="C146">
        <v>-68.599013999999997</v>
      </c>
      <c r="D146">
        <v>-63.126587000000001</v>
      </c>
      <c r="J146">
        <v>6030612244.8979998</v>
      </c>
      <c r="K146">
        <v>-72.085266000000004</v>
      </c>
      <c r="L146">
        <v>-66.841140999999993</v>
      </c>
    </row>
    <row r="147" spans="2:12" x14ac:dyDescent="0.25">
      <c r="B147">
        <v>6122448979.5917997</v>
      </c>
      <c r="C147">
        <v>-66.866623000000004</v>
      </c>
      <c r="D147">
        <v>-63.974288999999999</v>
      </c>
      <c r="J147">
        <v>6122448979.5917997</v>
      </c>
      <c r="K147">
        <v>-68.967224000000002</v>
      </c>
      <c r="L147">
        <v>-61.046031999999997</v>
      </c>
    </row>
    <row r="148" spans="2:12" x14ac:dyDescent="0.25">
      <c r="B148">
        <v>6214285714.2856998</v>
      </c>
      <c r="C148">
        <v>-76.820862000000005</v>
      </c>
      <c r="D148">
        <v>-67.759094000000005</v>
      </c>
      <c r="J148">
        <v>6214285714.2856998</v>
      </c>
      <c r="K148">
        <v>-66.720771999999997</v>
      </c>
      <c r="L148">
        <v>-58.960144</v>
      </c>
    </row>
    <row r="149" spans="2:12" x14ac:dyDescent="0.25">
      <c r="B149">
        <v>6306122448.9796</v>
      </c>
      <c r="C149">
        <v>-80.063231999999999</v>
      </c>
      <c r="D149">
        <v>-68.595214999999996</v>
      </c>
      <c r="J149">
        <v>6306122448.9796</v>
      </c>
      <c r="K149">
        <v>-65.900841</v>
      </c>
      <c r="L149">
        <v>-58.721252</v>
      </c>
    </row>
    <row r="150" spans="2:12" x14ac:dyDescent="0.25">
      <c r="B150">
        <v>6397959183.6735001</v>
      </c>
      <c r="C150">
        <v>-69.463775999999996</v>
      </c>
      <c r="D150">
        <v>-65.517380000000003</v>
      </c>
      <c r="J150">
        <v>6397959183.6735001</v>
      </c>
      <c r="K150">
        <v>-68.266388000000006</v>
      </c>
      <c r="L150">
        <v>-62.769782999999997</v>
      </c>
    </row>
    <row r="151" spans="2:12" x14ac:dyDescent="0.25">
      <c r="B151">
        <v>6489795918.3673</v>
      </c>
      <c r="C151">
        <v>-67.609627000000003</v>
      </c>
      <c r="D151">
        <v>-61.064877000000003</v>
      </c>
      <c r="J151">
        <v>6489795918.3673</v>
      </c>
      <c r="K151">
        <v>-78.887664999999998</v>
      </c>
      <c r="L151">
        <v>-65.491401999999994</v>
      </c>
    </row>
    <row r="152" spans="2:12" x14ac:dyDescent="0.25">
      <c r="B152">
        <v>6581632653.0612001</v>
      </c>
      <c r="C152">
        <v>-66.707274999999996</v>
      </c>
      <c r="D152">
        <v>-61.373866999999997</v>
      </c>
      <c r="J152">
        <v>6581632653.0612001</v>
      </c>
      <c r="K152">
        <v>-74.124145999999996</v>
      </c>
      <c r="L152">
        <v>-69.156318999999996</v>
      </c>
    </row>
    <row r="153" spans="2:12" x14ac:dyDescent="0.25">
      <c r="B153">
        <v>6673469387.7551003</v>
      </c>
      <c r="C153">
        <v>-70.378021000000004</v>
      </c>
      <c r="D153">
        <v>-63.979492</v>
      </c>
      <c r="J153">
        <v>6673469387.7551003</v>
      </c>
      <c r="K153">
        <v>-79.361107000000004</v>
      </c>
      <c r="L153">
        <v>-70.815490999999994</v>
      </c>
    </row>
    <row r="154" spans="2:12" x14ac:dyDescent="0.25">
      <c r="B154">
        <v>6765306122.4490004</v>
      </c>
      <c r="C154">
        <v>-75.514106999999996</v>
      </c>
      <c r="D154">
        <v>-72.498085000000003</v>
      </c>
      <c r="J154">
        <v>6765306122.4490004</v>
      </c>
      <c r="K154">
        <v>-84.097717000000003</v>
      </c>
      <c r="L154">
        <v>-71.461105000000003</v>
      </c>
    </row>
    <row r="155" spans="2:12" x14ac:dyDescent="0.25">
      <c r="B155">
        <v>6857142857.1429005</v>
      </c>
      <c r="C155">
        <v>-92.326294000000004</v>
      </c>
      <c r="D155">
        <v>-78.493408000000002</v>
      </c>
      <c r="J155">
        <v>6857142857.1429005</v>
      </c>
      <c r="K155">
        <v>-76.305640999999994</v>
      </c>
      <c r="L155">
        <v>-71.108054999999993</v>
      </c>
    </row>
    <row r="156" spans="2:12" x14ac:dyDescent="0.25">
      <c r="B156">
        <v>6948979591.8367004</v>
      </c>
      <c r="C156">
        <v>-88.436012000000005</v>
      </c>
      <c r="D156">
        <v>-80.709236000000004</v>
      </c>
      <c r="J156">
        <v>6948979591.8367004</v>
      </c>
      <c r="K156">
        <v>-78.590018999999998</v>
      </c>
      <c r="L156">
        <v>-69.563193999999996</v>
      </c>
    </row>
    <row r="157" spans="2:12" x14ac:dyDescent="0.25">
      <c r="B157">
        <v>7040816326.5305996</v>
      </c>
      <c r="C157">
        <v>-82.255638000000005</v>
      </c>
      <c r="D157">
        <v>-78.738808000000006</v>
      </c>
      <c r="J157">
        <v>7040816326.5305996</v>
      </c>
      <c r="K157">
        <v>-79.739517000000006</v>
      </c>
      <c r="L157">
        <v>-70.972594999999998</v>
      </c>
    </row>
    <row r="158" spans="2:12" x14ac:dyDescent="0.25">
      <c r="B158">
        <v>7132653061.2244997</v>
      </c>
      <c r="C158">
        <v>-86.477210999999997</v>
      </c>
      <c r="D158">
        <v>-73.906326000000007</v>
      </c>
      <c r="J158">
        <v>7132653061.2244997</v>
      </c>
      <c r="K158">
        <v>-80.766784999999999</v>
      </c>
      <c r="L158">
        <v>-72.164116000000007</v>
      </c>
    </row>
    <row r="159" spans="2:12" x14ac:dyDescent="0.25">
      <c r="B159">
        <v>7224489795.9183998</v>
      </c>
      <c r="C159">
        <v>-74.007271000000003</v>
      </c>
      <c r="D159">
        <v>-69.796256999999997</v>
      </c>
      <c r="J159">
        <v>7224489795.9183998</v>
      </c>
      <c r="K159">
        <v>-82.448784000000003</v>
      </c>
      <c r="L159">
        <v>-71.934546999999995</v>
      </c>
    </row>
    <row r="160" spans="2:12" x14ac:dyDescent="0.25">
      <c r="B160">
        <v>7316326530.6121998</v>
      </c>
      <c r="C160">
        <v>-69.923500000000004</v>
      </c>
      <c r="D160">
        <v>-64.667015000000006</v>
      </c>
      <c r="J160">
        <v>7316326530.6121998</v>
      </c>
      <c r="K160">
        <v>-79.291427999999996</v>
      </c>
      <c r="L160">
        <v>-71.282143000000005</v>
      </c>
    </row>
    <row r="161" spans="2:12" x14ac:dyDescent="0.25">
      <c r="B161">
        <v>7408163265.3060999</v>
      </c>
      <c r="C161">
        <v>-71.094016999999994</v>
      </c>
      <c r="D161">
        <v>-65.237587000000005</v>
      </c>
      <c r="J161">
        <v>7408163265.3060999</v>
      </c>
      <c r="K161">
        <v>-79.066658000000004</v>
      </c>
      <c r="L161">
        <v>-68.778191000000007</v>
      </c>
    </row>
    <row r="162" spans="2:12" x14ac:dyDescent="0.25">
      <c r="B162">
        <v>7500000000</v>
      </c>
      <c r="C162">
        <v>-75.717421999999999</v>
      </c>
      <c r="D162">
        <v>-67.991744999999995</v>
      </c>
      <c r="J162">
        <v>7500000000</v>
      </c>
      <c r="K162">
        <v>-75.118178999999998</v>
      </c>
      <c r="L162">
        <v>-68.996223000000001</v>
      </c>
    </row>
    <row r="163" spans="2:12" x14ac:dyDescent="0.25">
      <c r="B163">
        <v>7591836734.6939001</v>
      </c>
      <c r="C163">
        <v>-78.207160999999999</v>
      </c>
      <c r="D163">
        <v>-69.081573000000006</v>
      </c>
      <c r="J163">
        <v>7591836734.6939001</v>
      </c>
      <c r="K163">
        <v>-80.146225000000001</v>
      </c>
      <c r="L163">
        <v>-72.904060000000001</v>
      </c>
    </row>
    <row r="164" spans="2:12" x14ac:dyDescent="0.25">
      <c r="B164">
        <v>7683673469.3878002</v>
      </c>
      <c r="C164">
        <v>-74.362831</v>
      </c>
      <c r="D164">
        <v>-67.558868000000004</v>
      </c>
      <c r="J164">
        <v>7683673469.3878002</v>
      </c>
      <c r="K164">
        <v>-91.005607999999995</v>
      </c>
      <c r="L164">
        <v>-71.263191000000006</v>
      </c>
    </row>
    <row r="165" spans="2:12" x14ac:dyDescent="0.25">
      <c r="B165">
        <v>7775510204.0816002</v>
      </c>
      <c r="C165">
        <v>-71.181213</v>
      </c>
      <c r="D165">
        <v>-64.593406999999999</v>
      </c>
      <c r="J165">
        <v>7775510204.0816002</v>
      </c>
      <c r="K165">
        <v>-70.370345999999998</v>
      </c>
      <c r="L165">
        <v>-67.713866999999993</v>
      </c>
    </row>
    <row r="166" spans="2:12" x14ac:dyDescent="0.25">
      <c r="B166">
        <v>7867346938.7755003</v>
      </c>
      <c r="C166">
        <v>-69.310676999999998</v>
      </c>
      <c r="D166">
        <v>-62.349243000000001</v>
      </c>
      <c r="J166">
        <v>7867346938.7755003</v>
      </c>
      <c r="K166">
        <v>-69.683150999999995</v>
      </c>
      <c r="L166">
        <v>-60.062420000000003</v>
      </c>
    </row>
    <row r="167" spans="2:12" x14ac:dyDescent="0.25">
      <c r="B167">
        <v>7959183673.4694004</v>
      </c>
      <c r="C167">
        <v>-67.681396000000007</v>
      </c>
      <c r="D167">
        <v>-60.895218</v>
      </c>
      <c r="J167">
        <v>7959183673.4694004</v>
      </c>
      <c r="K167">
        <v>-68.212715000000003</v>
      </c>
      <c r="L167">
        <v>-59.069954000000003</v>
      </c>
    </row>
    <row r="168" spans="2:12" x14ac:dyDescent="0.25">
      <c r="B168">
        <v>8051020408.1632996</v>
      </c>
      <c r="C168">
        <v>-66.815826000000001</v>
      </c>
      <c r="D168">
        <v>-59.581074000000001</v>
      </c>
      <c r="J168">
        <v>8051020408.1632996</v>
      </c>
      <c r="K168">
        <v>-67.584746999999993</v>
      </c>
      <c r="L168">
        <v>-58.631473999999997</v>
      </c>
    </row>
    <row r="169" spans="2:12" x14ac:dyDescent="0.25">
      <c r="B169">
        <v>8142857142.8570995</v>
      </c>
      <c r="C169">
        <v>-65.418816000000007</v>
      </c>
      <c r="D169">
        <v>-58.992100000000001</v>
      </c>
      <c r="J169">
        <v>8142857142.8570995</v>
      </c>
      <c r="K169">
        <v>-68.490356000000006</v>
      </c>
      <c r="L169">
        <v>-58.190719999999999</v>
      </c>
    </row>
    <row r="170" spans="2:12" x14ac:dyDescent="0.25">
      <c r="B170">
        <v>8234693877.5509996</v>
      </c>
      <c r="C170">
        <v>-65.943473999999995</v>
      </c>
      <c r="D170">
        <v>-57.982052000000003</v>
      </c>
      <c r="J170">
        <v>8234693877.5509996</v>
      </c>
      <c r="K170">
        <v>-66.979996</v>
      </c>
      <c r="L170">
        <v>-57.229495999999997</v>
      </c>
    </row>
    <row r="171" spans="2:12" x14ac:dyDescent="0.25">
      <c r="B171">
        <v>8326530612.2448997</v>
      </c>
      <c r="C171">
        <v>-63.867167999999999</v>
      </c>
      <c r="D171">
        <v>-57.676288999999997</v>
      </c>
      <c r="J171">
        <v>8326530612.2448997</v>
      </c>
      <c r="K171">
        <v>-64.753760999999997</v>
      </c>
      <c r="L171">
        <v>-56.391570999999999</v>
      </c>
    </row>
    <row r="172" spans="2:12" x14ac:dyDescent="0.25">
      <c r="B172">
        <v>8418367346.9387999</v>
      </c>
      <c r="C172">
        <v>-64.521384999999995</v>
      </c>
      <c r="D172">
        <v>-56.377868999999997</v>
      </c>
      <c r="J172">
        <v>8418367346.9387999</v>
      </c>
      <c r="K172">
        <v>-66.053122999999999</v>
      </c>
      <c r="L172">
        <v>-55.694510999999999</v>
      </c>
    </row>
    <row r="173" spans="2:12" x14ac:dyDescent="0.25">
      <c r="B173">
        <v>8510204081.6327</v>
      </c>
      <c r="C173">
        <v>-62.072090000000003</v>
      </c>
      <c r="D173">
        <v>-56.182792999999997</v>
      </c>
      <c r="J173">
        <v>8510204081.6327</v>
      </c>
      <c r="K173">
        <v>-64.958008000000007</v>
      </c>
      <c r="L173">
        <v>-57.992756</v>
      </c>
    </row>
    <row r="174" spans="2:12" x14ac:dyDescent="0.25">
      <c r="B174">
        <v>8602040816.3264999</v>
      </c>
      <c r="C174">
        <v>-63.225769</v>
      </c>
      <c r="D174">
        <v>-56.332970000000003</v>
      </c>
      <c r="J174">
        <v>8602040816.3264999</v>
      </c>
      <c r="K174">
        <v>-71.710114000000004</v>
      </c>
      <c r="L174">
        <v>-59.664078000000003</v>
      </c>
    </row>
    <row r="175" spans="2:12" x14ac:dyDescent="0.25">
      <c r="B175">
        <v>8693877551.0203991</v>
      </c>
      <c r="C175">
        <v>-65.073715000000007</v>
      </c>
      <c r="D175">
        <v>-59.212806999999998</v>
      </c>
      <c r="J175">
        <v>8693877551.0203991</v>
      </c>
      <c r="K175">
        <v>-71.052093999999997</v>
      </c>
      <c r="L175">
        <v>-65.253631999999996</v>
      </c>
    </row>
    <row r="176" spans="2:12" x14ac:dyDescent="0.25">
      <c r="B176">
        <v>8785714285.7143002</v>
      </c>
      <c r="C176">
        <v>-70.916183000000004</v>
      </c>
      <c r="D176">
        <v>-63.978878000000002</v>
      </c>
      <c r="J176">
        <v>8785714285.7143002</v>
      </c>
      <c r="K176">
        <v>-81.733376000000007</v>
      </c>
      <c r="L176">
        <v>-66.473388999999997</v>
      </c>
    </row>
    <row r="177" spans="2:12" x14ac:dyDescent="0.25">
      <c r="B177">
        <v>8877551020.4081993</v>
      </c>
      <c r="C177">
        <v>-77.792670999999999</v>
      </c>
      <c r="D177">
        <v>-68.907066</v>
      </c>
      <c r="J177">
        <v>8877551020.4081993</v>
      </c>
      <c r="K177">
        <v>-75.392493999999999</v>
      </c>
      <c r="L177">
        <v>-67.613708000000003</v>
      </c>
    </row>
    <row r="178" spans="2:12" x14ac:dyDescent="0.25">
      <c r="B178">
        <v>8969387755.1019993</v>
      </c>
      <c r="C178">
        <v>-79.984245000000001</v>
      </c>
      <c r="D178">
        <v>-67.974045000000004</v>
      </c>
      <c r="J178">
        <v>8969387755.1019993</v>
      </c>
      <c r="K178">
        <v>-74.475159000000005</v>
      </c>
      <c r="L178">
        <v>-62.520511999999997</v>
      </c>
    </row>
    <row r="179" spans="2:12" x14ac:dyDescent="0.25">
      <c r="B179">
        <v>9061224489.7959003</v>
      </c>
      <c r="C179">
        <v>-68.165665000000004</v>
      </c>
      <c r="D179">
        <v>-62.912959999999998</v>
      </c>
      <c r="J179">
        <v>9061224489.7959003</v>
      </c>
      <c r="K179">
        <v>-66.415863000000002</v>
      </c>
      <c r="L179">
        <v>-58.556870000000004</v>
      </c>
    </row>
    <row r="180" spans="2:12" x14ac:dyDescent="0.25">
      <c r="B180">
        <v>9153061224.4897995</v>
      </c>
      <c r="C180">
        <v>-62.646717000000002</v>
      </c>
      <c r="D180">
        <v>-57.421112000000001</v>
      </c>
      <c r="J180">
        <v>9153061224.4897995</v>
      </c>
      <c r="K180">
        <v>-63.437373999999998</v>
      </c>
      <c r="L180">
        <v>-54.316569999999999</v>
      </c>
    </row>
    <row r="181" spans="2:12" x14ac:dyDescent="0.25">
      <c r="B181">
        <v>9244897959.1837006</v>
      </c>
      <c r="C181">
        <v>-63.638035000000002</v>
      </c>
      <c r="D181">
        <v>-57.454532999999998</v>
      </c>
      <c r="J181">
        <v>9244897959.1837006</v>
      </c>
      <c r="K181">
        <v>-61.699798999999999</v>
      </c>
      <c r="L181">
        <v>-54.328094</v>
      </c>
    </row>
    <row r="182" spans="2:12" x14ac:dyDescent="0.25">
      <c r="B182">
        <v>9336734693.8775997</v>
      </c>
      <c r="C182">
        <v>-68.375206000000006</v>
      </c>
      <c r="D182">
        <v>-64.533683999999994</v>
      </c>
      <c r="J182">
        <v>9336734693.8775997</v>
      </c>
      <c r="K182">
        <v>-66.374054000000001</v>
      </c>
      <c r="L182">
        <v>-57.550297</v>
      </c>
    </row>
    <row r="183" spans="2:12" x14ac:dyDescent="0.25">
      <c r="B183">
        <v>9428571428.5713997</v>
      </c>
      <c r="C183">
        <v>-84.032570000000007</v>
      </c>
      <c r="D183">
        <v>-71.522048999999996</v>
      </c>
      <c r="J183">
        <v>9428571428.5713997</v>
      </c>
      <c r="K183">
        <v>-73.017135999999994</v>
      </c>
      <c r="L183">
        <v>-63.432845999999998</v>
      </c>
    </row>
    <row r="184" spans="2:12" x14ac:dyDescent="0.25">
      <c r="B184">
        <v>9520408163.2653008</v>
      </c>
      <c r="C184">
        <v>-84.643303000000003</v>
      </c>
      <c r="D184">
        <v>-72.603256000000002</v>
      </c>
      <c r="J184">
        <v>9520408163.2653008</v>
      </c>
      <c r="K184">
        <v>-79.273285000000001</v>
      </c>
      <c r="L184">
        <v>-66.633308</v>
      </c>
    </row>
    <row r="185" spans="2:12" x14ac:dyDescent="0.25">
      <c r="B185">
        <v>9612244897.9591999</v>
      </c>
      <c r="C185">
        <v>-71.721976999999995</v>
      </c>
      <c r="D185">
        <v>-70.067222999999998</v>
      </c>
      <c r="J185">
        <v>9612244897.9591999</v>
      </c>
      <c r="K185">
        <v>-75.920890999999997</v>
      </c>
      <c r="L185">
        <v>-66.624863000000005</v>
      </c>
    </row>
    <row r="186" spans="2:12" x14ac:dyDescent="0.25">
      <c r="B186">
        <v>9704081632.6530991</v>
      </c>
      <c r="C186">
        <v>-76.460655000000003</v>
      </c>
      <c r="D186">
        <v>-66.077620999999994</v>
      </c>
      <c r="J186">
        <v>9704081632.6530991</v>
      </c>
      <c r="K186">
        <v>-72.931563999999995</v>
      </c>
      <c r="L186">
        <v>-62.873569000000003</v>
      </c>
    </row>
    <row r="187" spans="2:12" x14ac:dyDescent="0.25">
      <c r="B187">
        <v>9795918367.3469009</v>
      </c>
      <c r="C187">
        <v>-72.749968999999993</v>
      </c>
      <c r="D187">
        <v>-67.348395999999994</v>
      </c>
      <c r="J187">
        <v>9795918367.3469009</v>
      </c>
      <c r="K187">
        <v>-67.950157000000004</v>
      </c>
      <c r="L187">
        <v>-59.649177999999999</v>
      </c>
    </row>
    <row r="188" spans="2:12" x14ac:dyDescent="0.25">
      <c r="B188">
        <v>9887755102.0408001</v>
      </c>
      <c r="C188">
        <v>-75.565842000000004</v>
      </c>
      <c r="D188">
        <v>-69.298705999999996</v>
      </c>
      <c r="J188">
        <v>9887755102.0408001</v>
      </c>
      <c r="K188">
        <v>-66.189880000000002</v>
      </c>
      <c r="L188">
        <v>-57.110832000000002</v>
      </c>
    </row>
    <row r="189" spans="2:12" x14ac:dyDescent="0.25">
      <c r="B189">
        <v>9979591836.7346992</v>
      </c>
      <c r="C189">
        <v>-81.893303000000003</v>
      </c>
      <c r="D189">
        <v>-72.665779000000001</v>
      </c>
      <c r="J189">
        <v>9979591836.7346992</v>
      </c>
      <c r="K189">
        <v>-65.304848000000007</v>
      </c>
      <c r="L189">
        <v>-56.343155000000003</v>
      </c>
    </row>
    <row r="190" spans="2:12" x14ac:dyDescent="0.25">
      <c r="B190">
        <v>10071428571.429001</v>
      </c>
      <c r="C190">
        <v>-82.601921000000004</v>
      </c>
      <c r="D190">
        <v>-72.919044</v>
      </c>
      <c r="J190">
        <v>10071428571.429001</v>
      </c>
      <c r="K190">
        <v>-65.666779000000005</v>
      </c>
      <c r="L190">
        <v>-55.945362000000003</v>
      </c>
    </row>
    <row r="191" spans="2:12" x14ac:dyDescent="0.25">
      <c r="B191">
        <v>10163265306.122</v>
      </c>
      <c r="C191">
        <v>-77.046020999999996</v>
      </c>
      <c r="D191">
        <v>-68.400329999999997</v>
      </c>
      <c r="J191">
        <v>10163265306.122</v>
      </c>
      <c r="K191">
        <v>-64.968170000000001</v>
      </c>
      <c r="L191">
        <v>-56.49165</v>
      </c>
    </row>
    <row r="192" spans="2:12" x14ac:dyDescent="0.25">
      <c r="B192">
        <v>10255102040.816</v>
      </c>
      <c r="C192">
        <v>-68.404938000000001</v>
      </c>
      <c r="D192">
        <v>-63.157981999999997</v>
      </c>
      <c r="J192">
        <v>10255102040.816</v>
      </c>
      <c r="K192">
        <v>-66.919701000000003</v>
      </c>
      <c r="L192">
        <v>-58.196261999999997</v>
      </c>
    </row>
    <row r="193" spans="2:12" x14ac:dyDescent="0.25">
      <c r="B193">
        <v>10346938775.51</v>
      </c>
      <c r="C193">
        <v>-66.939635999999993</v>
      </c>
      <c r="D193">
        <v>-59.871872000000003</v>
      </c>
      <c r="J193">
        <v>10346938775.51</v>
      </c>
      <c r="K193">
        <v>-70.721785999999994</v>
      </c>
      <c r="L193">
        <v>-62.831589000000001</v>
      </c>
    </row>
    <row r="194" spans="2:12" x14ac:dyDescent="0.25">
      <c r="B194">
        <v>10438775510.204</v>
      </c>
      <c r="C194">
        <v>-67.223236</v>
      </c>
      <c r="D194">
        <v>-59.920101000000003</v>
      </c>
      <c r="J194">
        <v>10438775510.204</v>
      </c>
      <c r="K194">
        <v>-78.854659999999996</v>
      </c>
      <c r="L194">
        <v>-68.587517000000005</v>
      </c>
    </row>
    <row r="195" spans="2:12" x14ac:dyDescent="0.25">
      <c r="B195">
        <v>10530612244.898001</v>
      </c>
      <c r="C195">
        <v>-68.566727</v>
      </c>
      <c r="D195">
        <v>-62.404121000000004</v>
      </c>
      <c r="J195">
        <v>10530612244.898001</v>
      </c>
      <c r="K195">
        <v>-84.127357000000003</v>
      </c>
      <c r="L195">
        <v>-69.684203999999994</v>
      </c>
    </row>
    <row r="196" spans="2:12" x14ac:dyDescent="0.25">
      <c r="B196">
        <v>10622448979.591999</v>
      </c>
      <c r="C196">
        <v>-74.434844999999996</v>
      </c>
      <c r="D196">
        <v>-66.044753999999998</v>
      </c>
      <c r="J196">
        <v>10622448979.591999</v>
      </c>
      <c r="K196">
        <v>-73.945587000000003</v>
      </c>
      <c r="L196">
        <v>-69.081481999999994</v>
      </c>
    </row>
    <row r="197" spans="2:12" x14ac:dyDescent="0.25">
      <c r="B197">
        <v>10714285714.285999</v>
      </c>
      <c r="C197">
        <v>-78.209395999999998</v>
      </c>
      <c r="D197">
        <v>-68.130195999999998</v>
      </c>
      <c r="J197">
        <v>10714285714.285999</v>
      </c>
      <c r="K197">
        <v>-76.999556999999996</v>
      </c>
      <c r="L197">
        <v>-66.874358999999998</v>
      </c>
    </row>
    <row r="198" spans="2:12" x14ac:dyDescent="0.25">
      <c r="B198">
        <v>10806122448.98</v>
      </c>
      <c r="C198">
        <v>-74.881957999999997</v>
      </c>
      <c r="D198">
        <v>-68.002837999999997</v>
      </c>
      <c r="J198">
        <v>10806122448.98</v>
      </c>
      <c r="K198">
        <v>-77.426513999999997</v>
      </c>
      <c r="L198">
        <v>-68.733611999999994</v>
      </c>
    </row>
    <row r="199" spans="2:12" x14ac:dyDescent="0.25">
      <c r="B199">
        <v>10897959183.673</v>
      </c>
      <c r="C199">
        <v>-74.110343999999998</v>
      </c>
      <c r="D199">
        <v>-66.008339000000007</v>
      </c>
      <c r="J199">
        <v>10897959183.673</v>
      </c>
      <c r="K199">
        <v>-79.475464000000002</v>
      </c>
      <c r="L199">
        <v>-68.477508999999998</v>
      </c>
    </row>
    <row r="200" spans="2:12" x14ac:dyDescent="0.25">
      <c r="B200">
        <v>10989795918.367001</v>
      </c>
      <c r="C200">
        <v>-72.351333999999994</v>
      </c>
      <c r="D200">
        <v>-65.699577000000005</v>
      </c>
      <c r="J200">
        <v>10989795918.367001</v>
      </c>
      <c r="K200">
        <v>-76.098106000000001</v>
      </c>
      <c r="L200">
        <v>-67.967499000000004</v>
      </c>
    </row>
    <row r="201" spans="2:12" x14ac:dyDescent="0.25">
      <c r="B201">
        <v>11081632653.061001</v>
      </c>
      <c r="C201">
        <v>-74.067832999999993</v>
      </c>
      <c r="D201">
        <v>-65.728179999999995</v>
      </c>
      <c r="J201">
        <v>11081632653.061001</v>
      </c>
      <c r="K201">
        <v>-75.836494000000002</v>
      </c>
      <c r="L201">
        <v>-65.046547000000004</v>
      </c>
    </row>
    <row r="202" spans="2:12" x14ac:dyDescent="0.25">
      <c r="B202">
        <v>11173469387.754999</v>
      </c>
      <c r="C202">
        <v>-74.317252999999994</v>
      </c>
      <c r="D202">
        <v>-66.988715999999997</v>
      </c>
      <c r="J202">
        <v>11173469387.754999</v>
      </c>
      <c r="K202">
        <v>-70.620590000000007</v>
      </c>
      <c r="L202">
        <v>-63.232140000000001</v>
      </c>
    </row>
    <row r="203" spans="2:12" x14ac:dyDescent="0.25">
      <c r="B203">
        <v>11265306122.448999</v>
      </c>
      <c r="C203">
        <v>-76.218613000000005</v>
      </c>
      <c r="D203">
        <v>-68.557113999999999</v>
      </c>
      <c r="J203">
        <v>11265306122.448999</v>
      </c>
      <c r="K203">
        <v>-70.577659999999995</v>
      </c>
      <c r="L203">
        <v>-62.789321999999999</v>
      </c>
    </row>
    <row r="204" spans="2:12" x14ac:dyDescent="0.25">
      <c r="B204">
        <v>11357142857.143</v>
      </c>
      <c r="C204">
        <v>-78.911857999999995</v>
      </c>
      <c r="D204">
        <v>-67.307083000000006</v>
      </c>
      <c r="J204">
        <v>11357142857.143</v>
      </c>
      <c r="K204">
        <v>-74.365486000000004</v>
      </c>
      <c r="L204">
        <v>-62.726672999999998</v>
      </c>
    </row>
    <row r="205" spans="2:12" x14ac:dyDescent="0.25">
      <c r="B205">
        <v>11448979591.837</v>
      </c>
      <c r="C205">
        <v>-70.711250000000007</v>
      </c>
      <c r="D205">
        <v>-68.096428000000003</v>
      </c>
      <c r="J205">
        <v>11448979591.837</v>
      </c>
      <c r="K205">
        <v>-70.393783999999997</v>
      </c>
      <c r="L205">
        <v>-64.184867999999994</v>
      </c>
    </row>
    <row r="206" spans="2:12" x14ac:dyDescent="0.25">
      <c r="B206">
        <v>11540816326.531</v>
      </c>
      <c r="C206">
        <v>-78.693787</v>
      </c>
      <c r="D206">
        <v>-65.638367000000002</v>
      </c>
      <c r="J206">
        <v>11540816326.531</v>
      </c>
      <c r="K206">
        <v>-74.956764000000007</v>
      </c>
      <c r="L206">
        <v>-61.740166000000002</v>
      </c>
    </row>
    <row r="207" spans="2:12" x14ac:dyDescent="0.25">
      <c r="B207">
        <v>11632653061.224001</v>
      </c>
      <c r="C207">
        <v>-71.615868000000006</v>
      </c>
      <c r="D207">
        <v>-65.324196000000001</v>
      </c>
      <c r="J207">
        <v>11632653061.224001</v>
      </c>
      <c r="K207">
        <v>-67.093474999999998</v>
      </c>
      <c r="L207">
        <v>-60.791325000000001</v>
      </c>
    </row>
    <row r="208" spans="2:12" x14ac:dyDescent="0.25">
      <c r="B208">
        <v>11724489795.917999</v>
      </c>
      <c r="C208">
        <v>-69.850739000000004</v>
      </c>
      <c r="D208">
        <v>-61.209198000000001</v>
      </c>
      <c r="J208">
        <v>11724489795.917999</v>
      </c>
      <c r="K208">
        <v>-67.528664000000006</v>
      </c>
      <c r="L208">
        <v>-58.429245000000002</v>
      </c>
    </row>
    <row r="209" spans="2:12" x14ac:dyDescent="0.25">
      <c r="B209">
        <v>11816326530.612</v>
      </c>
      <c r="C209">
        <v>-66.450378000000001</v>
      </c>
      <c r="D209">
        <v>-59.512619000000001</v>
      </c>
      <c r="J209">
        <v>11816326530.612</v>
      </c>
      <c r="K209">
        <v>-67.909683000000001</v>
      </c>
      <c r="L209">
        <v>-59.709857999999997</v>
      </c>
    </row>
    <row r="210" spans="2:12" x14ac:dyDescent="0.25">
      <c r="B210">
        <v>11908163265.306</v>
      </c>
      <c r="C210">
        <v>-66.616225999999997</v>
      </c>
      <c r="D210">
        <v>-60.380668999999997</v>
      </c>
      <c r="J210">
        <v>11908163265.306</v>
      </c>
      <c r="K210">
        <v>-70.959969000000001</v>
      </c>
      <c r="L210">
        <v>-59.734875000000002</v>
      </c>
    </row>
    <row r="211" spans="2:12" x14ac:dyDescent="0.25">
      <c r="B211">
        <v>12000000000</v>
      </c>
      <c r="C211">
        <v>-72.518883000000002</v>
      </c>
      <c r="D211">
        <v>-62.408363000000001</v>
      </c>
      <c r="J211">
        <v>12000000000</v>
      </c>
      <c r="K211">
        <v>-67.647835000000001</v>
      </c>
      <c r="L211">
        <v>-59.640403999999997</v>
      </c>
    </row>
    <row r="212" spans="2:12" x14ac:dyDescent="0.25">
      <c r="B212" t="s">
        <v>21</v>
      </c>
      <c r="J212" t="s">
        <v>21</v>
      </c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124"/>
  <sheetViews>
    <sheetView workbookViewId="0">
      <selection activeCell="J1" sqref="J1:L1048576"/>
    </sheetView>
  </sheetViews>
  <sheetFormatPr defaultRowHeight="15" x14ac:dyDescent="0.25"/>
  <cols>
    <col min="1" max="1" width="13.7109375" style="40" customWidth="1"/>
    <col min="5" max="5" width="2" style="7" customWidth="1"/>
    <col min="6" max="6" width="16.28515625" style="6" bestFit="1" customWidth="1"/>
    <col min="7" max="7" width="25.28515625" style="6" bestFit="1" customWidth="1"/>
    <col min="8" max="8" width="9.28515625" bestFit="1" customWidth="1"/>
    <col min="9" max="9" width="13.7109375" style="40" customWidth="1"/>
    <col min="13" max="13" width="2" style="7" customWidth="1"/>
    <col min="14" max="14" width="16.28515625" style="6" bestFit="1" customWidth="1"/>
    <col min="15" max="15" width="25.28515625" style="6" bestFit="1" customWidth="1"/>
    <col min="16" max="16" width="9.28515625" bestFit="1" customWidth="1"/>
    <col min="17" max="17" width="2" style="7" customWidth="1"/>
  </cols>
  <sheetData>
    <row r="1" spans="1:17" x14ac:dyDescent="0.25">
      <c r="B1" t="s">
        <v>95</v>
      </c>
      <c r="E1" s="10"/>
      <c r="G1" s="41" t="s">
        <v>16</v>
      </c>
      <c r="J1" t="s">
        <v>95</v>
      </c>
      <c r="M1" s="10"/>
      <c r="O1" s="41" t="s">
        <v>17</v>
      </c>
      <c r="Q1" s="10"/>
    </row>
    <row r="2" spans="1:17" x14ac:dyDescent="0.25">
      <c r="A2" s="50" t="s">
        <v>111</v>
      </c>
      <c r="B2" t="s">
        <v>267</v>
      </c>
      <c r="C2" t="s">
        <v>262</v>
      </c>
      <c r="D2" t="s">
        <v>263</v>
      </c>
      <c r="E2" s="10"/>
      <c r="G2" s="82" t="s">
        <v>272</v>
      </c>
      <c r="I2" s="50" t="s">
        <v>108</v>
      </c>
      <c r="J2" t="s">
        <v>267</v>
      </c>
      <c r="K2" t="s">
        <v>262</v>
      </c>
      <c r="L2" t="s">
        <v>263</v>
      </c>
      <c r="M2" s="10"/>
      <c r="O2" s="82" t="s">
        <v>265</v>
      </c>
      <c r="Q2" s="10"/>
    </row>
    <row r="3" spans="1:17" x14ac:dyDescent="0.25">
      <c r="B3" t="s">
        <v>215</v>
      </c>
      <c r="C3" t="s">
        <v>289</v>
      </c>
      <c r="D3" t="s">
        <v>297</v>
      </c>
      <c r="E3" s="10"/>
      <c r="G3" s="13"/>
      <c r="J3" t="s">
        <v>215</v>
      </c>
      <c r="K3" t="s">
        <v>289</v>
      </c>
      <c r="L3" t="s">
        <v>300</v>
      </c>
      <c r="M3" s="10"/>
      <c r="O3" s="13"/>
      <c r="Q3" s="10"/>
    </row>
    <row r="4" spans="1:17" x14ac:dyDescent="0.25">
      <c r="B4" t="s">
        <v>98</v>
      </c>
      <c r="E4" s="10"/>
      <c r="G4" s="41" t="s">
        <v>20</v>
      </c>
      <c r="J4" t="s">
        <v>98</v>
      </c>
      <c r="M4" s="10"/>
      <c r="O4" s="41" t="s">
        <v>20</v>
      </c>
      <c r="Q4" s="10"/>
    </row>
    <row r="5" spans="1:17" x14ac:dyDescent="0.25">
      <c r="E5" s="10"/>
      <c r="F5" s="6" t="s">
        <v>18</v>
      </c>
      <c r="H5" s="6"/>
      <c r="M5" s="10"/>
      <c r="N5" s="6" t="s">
        <v>18</v>
      </c>
      <c r="P5" s="6"/>
      <c r="Q5" s="10"/>
    </row>
    <row r="6" spans="1:17" ht="15.75" x14ac:dyDescent="0.25">
      <c r="E6" s="10"/>
      <c r="F6" s="6" t="s">
        <v>19</v>
      </c>
      <c r="G6" s="6" t="str">
        <f t="shared" ref="G6:G25" si="0">D32</f>
        <v>1Rx0L dBc Log Mag(dB)</v>
      </c>
      <c r="H6" s="35">
        <v>1</v>
      </c>
      <c r="M6" s="10"/>
      <c r="N6" s="6" t="s">
        <v>19</v>
      </c>
      <c r="O6" s="6" t="str">
        <f t="shared" ref="O6:O25" si="1">L32</f>
        <v>1Rx0L dBc Log Mag(dB)</v>
      </c>
      <c r="P6" s="35">
        <v>1</v>
      </c>
      <c r="Q6" s="10"/>
    </row>
    <row r="7" spans="1:17" ht="15.75" x14ac:dyDescent="0.25">
      <c r="B7" t="s">
        <v>99</v>
      </c>
      <c r="E7" s="10"/>
      <c r="F7" s="6">
        <f t="shared" ref="F7:F25" si="2">B33/1000000000</f>
        <v>3</v>
      </c>
      <c r="G7" s="6">
        <f t="shared" si="0"/>
        <v>-24.572054000000001</v>
      </c>
      <c r="H7" s="36">
        <f>ABS(AVERAGE(G7:G25)-(H6-1)*5)</f>
        <v>27.769680736842108</v>
      </c>
      <c r="J7" t="s">
        <v>99</v>
      </c>
      <c r="M7" s="10"/>
      <c r="N7" s="6">
        <f t="shared" ref="N7:N25" si="3">J33/1000000000</f>
        <v>3</v>
      </c>
      <c r="O7" s="6">
        <f t="shared" si="1"/>
        <v>-28.842472000000001</v>
      </c>
      <c r="P7" s="36">
        <f>ABS(AVERAGE(O7:O25)-(P6-1)*5)</f>
        <v>21.359811068421056</v>
      </c>
      <c r="Q7" s="10"/>
    </row>
    <row r="8" spans="1:17" x14ac:dyDescent="0.25">
      <c r="B8" t="s">
        <v>19</v>
      </c>
      <c r="C8" t="s">
        <v>113</v>
      </c>
      <c r="E8" s="10"/>
      <c r="F8" s="6">
        <f t="shared" si="2"/>
        <v>3.5</v>
      </c>
      <c r="G8" s="6">
        <f t="shared" si="0"/>
        <v>-25.032364000000001</v>
      </c>
      <c r="H8" s="6"/>
      <c r="J8" t="s">
        <v>19</v>
      </c>
      <c r="K8" t="s">
        <v>113</v>
      </c>
      <c r="M8" s="10"/>
      <c r="N8" s="6">
        <f t="shared" si="3"/>
        <v>3.5</v>
      </c>
      <c r="O8" s="6">
        <f t="shared" si="1"/>
        <v>-27.575102000000001</v>
      </c>
      <c r="P8" s="6"/>
      <c r="Q8" s="10"/>
    </row>
    <row r="9" spans="1:17" x14ac:dyDescent="0.25">
      <c r="B9">
        <v>3000000000</v>
      </c>
      <c r="C9">
        <v>-7.2231050000000003</v>
      </c>
      <c r="E9" s="10"/>
      <c r="F9" s="6">
        <f t="shared" si="2"/>
        <v>4</v>
      </c>
      <c r="G9" s="6">
        <f t="shared" si="0"/>
        <v>-26.358125999999999</v>
      </c>
      <c r="H9" s="6"/>
      <c r="J9">
        <v>3000000000</v>
      </c>
      <c r="K9">
        <v>-7.3981037000000001</v>
      </c>
      <c r="M9" s="10"/>
      <c r="N9" s="6">
        <f t="shared" si="3"/>
        <v>4</v>
      </c>
      <c r="O9" s="6">
        <f t="shared" si="1"/>
        <v>-27.208290000000002</v>
      </c>
      <c r="P9" s="6"/>
      <c r="Q9" s="10"/>
    </row>
    <row r="10" spans="1:17" x14ac:dyDescent="0.25">
      <c r="B10">
        <v>3500000000</v>
      </c>
      <c r="C10">
        <v>-7.1897063000000001</v>
      </c>
      <c r="E10" s="10"/>
      <c r="F10" s="6">
        <f t="shared" si="2"/>
        <v>4.5</v>
      </c>
      <c r="G10" s="6">
        <f t="shared" si="0"/>
        <v>-26.786850000000001</v>
      </c>
      <c r="H10" s="6"/>
      <c r="J10">
        <v>3500000000</v>
      </c>
      <c r="K10">
        <v>-8.3377894999999995</v>
      </c>
      <c r="M10" s="10"/>
      <c r="N10" s="6">
        <f t="shared" si="3"/>
        <v>4.5</v>
      </c>
      <c r="O10" s="6">
        <f t="shared" si="1"/>
        <v>-27.500236999999998</v>
      </c>
      <c r="P10" s="6"/>
      <c r="Q10" s="10"/>
    </row>
    <row r="11" spans="1:17" x14ac:dyDescent="0.25">
      <c r="B11">
        <v>4000000000</v>
      </c>
      <c r="C11">
        <v>-7.2268566999999999</v>
      </c>
      <c r="E11" s="10"/>
      <c r="F11" s="6">
        <f t="shared" si="2"/>
        <v>5</v>
      </c>
      <c r="G11" s="6">
        <f t="shared" si="0"/>
        <v>-26.318988999999998</v>
      </c>
      <c r="H11" s="6"/>
      <c r="J11">
        <v>4000000000</v>
      </c>
      <c r="K11">
        <v>-8.7020111</v>
      </c>
      <c r="M11" s="10"/>
      <c r="N11" s="6">
        <f t="shared" si="3"/>
        <v>5</v>
      </c>
      <c r="O11" s="6">
        <f t="shared" si="1"/>
        <v>-25.268276</v>
      </c>
      <c r="P11" s="6"/>
      <c r="Q11" s="10"/>
    </row>
    <row r="12" spans="1:17" x14ac:dyDescent="0.25">
      <c r="B12">
        <v>4500000000</v>
      </c>
      <c r="C12">
        <v>-7.0203829000000004</v>
      </c>
      <c r="E12" s="10"/>
      <c r="F12" s="6">
        <f t="shared" si="2"/>
        <v>5.5</v>
      </c>
      <c r="G12" s="6">
        <f t="shared" si="0"/>
        <v>-26.995318999999999</v>
      </c>
      <c r="H12" s="6"/>
      <c r="J12">
        <v>4500000000</v>
      </c>
      <c r="K12">
        <v>-8.5986910000000005</v>
      </c>
      <c r="M12" s="10"/>
      <c r="N12" s="6">
        <f t="shared" si="3"/>
        <v>5.5</v>
      </c>
      <c r="O12" s="6">
        <f t="shared" si="1"/>
        <v>-26.775023999999998</v>
      </c>
      <c r="P12" s="6"/>
      <c r="Q12" s="10"/>
    </row>
    <row r="13" spans="1:17" x14ac:dyDescent="0.25">
      <c r="B13">
        <v>5000000000</v>
      </c>
      <c r="C13">
        <v>-6.8998875999999996</v>
      </c>
      <c r="E13" s="10"/>
      <c r="F13" s="6">
        <f t="shared" si="2"/>
        <v>6</v>
      </c>
      <c r="G13" s="6">
        <f t="shared" si="0"/>
        <v>-27.600805000000001</v>
      </c>
      <c r="H13" s="6"/>
      <c r="J13">
        <v>5000000000</v>
      </c>
      <c r="K13">
        <v>-8.3614969000000006</v>
      </c>
      <c r="M13" s="10"/>
      <c r="N13" s="6">
        <f t="shared" si="3"/>
        <v>6</v>
      </c>
      <c r="O13" s="6">
        <f t="shared" si="1"/>
        <v>-28.927558999999999</v>
      </c>
      <c r="P13" s="6"/>
      <c r="Q13" s="10"/>
    </row>
    <row r="14" spans="1:17" x14ac:dyDescent="0.25">
      <c r="B14">
        <v>5500000000</v>
      </c>
      <c r="C14">
        <v>-7.0042385999999999</v>
      </c>
      <c r="E14" s="10"/>
      <c r="F14" s="6">
        <f t="shared" si="2"/>
        <v>6.5</v>
      </c>
      <c r="G14" s="6">
        <f t="shared" si="0"/>
        <v>-27.622896000000001</v>
      </c>
      <c r="H14" s="6"/>
      <c r="J14">
        <v>5500000000</v>
      </c>
      <c r="K14">
        <v>-8.3170233000000007</v>
      </c>
      <c r="M14" s="10"/>
      <c r="N14" s="6">
        <f t="shared" si="3"/>
        <v>6.5</v>
      </c>
      <c r="O14" s="6">
        <f t="shared" si="1"/>
        <v>-29.860520999999999</v>
      </c>
      <c r="P14" s="6"/>
      <c r="Q14" s="10"/>
    </row>
    <row r="15" spans="1:17" x14ac:dyDescent="0.25">
      <c r="B15">
        <v>6000000000</v>
      </c>
      <c r="C15">
        <v>-7.1405019999999997</v>
      </c>
      <c r="E15" s="10"/>
      <c r="F15" s="6">
        <f t="shared" si="2"/>
        <v>7</v>
      </c>
      <c r="G15" s="6">
        <f t="shared" si="0"/>
        <v>-29.002392</v>
      </c>
      <c r="H15" s="6"/>
      <c r="J15">
        <v>6000000000</v>
      </c>
      <c r="K15">
        <v>-8.4719485999999993</v>
      </c>
      <c r="M15" s="10"/>
      <c r="N15" s="6">
        <f t="shared" si="3"/>
        <v>7</v>
      </c>
      <c r="O15" s="6">
        <f t="shared" si="1"/>
        <v>-28.759889999999999</v>
      </c>
      <c r="P15" s="6"/>
      <c r="Q15" s="10"/>
    </row>
    <row r="16" spans="1:17" x14ac:dyDescent="0.25">
      <c r="B16">
        <v>6500000000</v>
      </c>
      <c r="C16">
        <v>-7.1425304000000001</v>
      </c>
      <c r="E16" s="10"/>
      <c r="F16" s="6">
        <f t="shared" si="2"/>
        <v>7.5</v>
      </c>
      <c r="G16" s="6">
        <f t="shared" si="0"/>
        <v>-32.073779999999999</v>
      </c>
      <c r="H16" s="6"/>
      <c r="J16">
        <v>6500000000</v>
      </c>
      <c r="K16">
        <v>-8.5385761000000002</v>
      </c>
      <c r="M16" s="10"/>
      <c r="N16" s="6">
        <f t="shared" si="3"/>
        <v>7.5</v>
      </c>
      <c r="O16" s="6">
        <f t="shared" si="1"/>
        <v>-27.023432</v>
      </c>
      <c r="P16" s="6"/>
      <c r="Q16" s="10"/>
    </row>
    <row r="17" spans="2:17" x14ac:dyDescent="0.25">
      <c r="B17">
        <v>7000000000</v>
      </c>
      <c r="C17">
        <v>-7.1978989000000002</v>
      </c>
      <c r="E17" s="10"/>
      <c r="F17" s="6">
        <f t="shared" si="2"/>
        <v>8</v>
      </c>
      <c r="G17" s="6">
        <f t="shared" si="0"/>
        <v>-39.725135999999999</v>
      </c>
      <c r="H17" s="6"/>
      <c r="J17">
        <v>7000000000</v>
      </c>
      <c r="K17">
        <v>-8.9276885999999998</v>
      </c>
      <c r="M17" s="10"/>
      <c r="N17" s="6">
        <f t="shared" si="3"/>
        <v>8</v>
      </c>
      <c r="O17" s="6">
        <f t="shared" si="1"/>
        <v>-26.105228</v>
      </c>
      <c r="P17" s="6"/>
      <c r="Q17" s="10"/>
    </row>
    <row r="18" spans="2:17" x14ac:dyDescent="0.25">
      <c r="B18">
        <v>7500000000</v>
      </c>
      <c r="C18">
        <v>-7.4733862999999996</v>
      </c>
      <c r="E18" s="10"/>
      <c r="F18" s="6">
        <f t="shared" si="2"/>
        <v>8.5</v>
      </c>
      <c r="G18" s="6">
        <f t="shared" si="0"/>
        <v>-40.487845999999998</v>
      </c>
      <c r="H18" s="6"/>
      <c r="J18">
        <v>7500000000</v>
      </c>
      <c r="K18">
        <v>-9.4751882999999992</v>
      </c>
      <c r="M18" s="10"/>
      <c r="N18" s="6">
        <f t="shared" si="3"/>
        <v>8.5</v>
      </c>
      <c r="O18" s="6">
        <f t="shared" si="1"/>
        <v>-21.335204999999998</v>
      </c>
      <c r="P18" s="6"/>
      <c r="Q18" s="10"/>
    </row>
    <row r="19" spans="2:17" x14ac:dyDescent="0.25">
      <c r="B19">
        <v>8000000000</v>
      </c>
      <c r="C19">
        <v>-7.5815906999999996</v>
      </c>
      <c r="E19" s="10"/>
      <c r="F19" s="6">
        <f t="shared" si="2"/>
        <v>9</v>
      </c>
      <c r="G19" s="6">
        <f t="shared" si="0"/>
        <v>-33.418095000000001</v>
      </c>
      <c r="H19" s="6"/>
      <c r="J19">
        <v>8000000000</v>
      </c>
      <c r="K19">
        <v>-9.7197580000000006</v>
      </c>
      <c r="M19" s="10"/>
      <c r="N19" s="6">
        <f t="shared" si="3"/>
        <v>9</v>
      </c>
      <c r="O19" s="6">
        <f t="shared" si="1"/>
        <v>-17.072937</v>
      </c>
      <c r="P19" s="6"/>
      <c r="Q19" s="10"/>
    </row>
    <row r="20" spans="2:17" x14ac:dyDescent="0.25">
      <c r="B20">
        <v>8500000000</v>
      </c>
      <c r="C20">
        <v>-7.6296486999999997</v>
      </c>
      <c r="E20" s="10"/>
      <c r="F20" s="6">
        <f t="shared" si="2"/>
        <v>9.5</v>
      </c>
      <c r="G20" s="6">
        <f t="shared" si="0"/>
        <v>-30.185223000000001</v>
      </c>
      <c r="H20" s="6"/>
      <c r="J20">
        <v>8500000000</v>
      </c>
      <c r="K20">
        <v>-9.7827138999999992</v>
      </c>
      <c r="M20" s="10"/>
      <c r="N20" s="6">
        <f t="shared" si="3"/>
        <v>9.5</v>
      </c>
      <c r="O20" s="6">
        <f t="shared" si="1"/>
        <v>-13.838362</v>
      </c>
      <c r="P20" s="6"/>
      <c r="Q20" s="10"/>
    </row>
    <row r="21" spans="2:17" x14ac:dyDescent="0.25">
      <c r="B21">
        <v>9000000000</v>
      </c>
      <c r="C21">
        <v>-7.8185225000000003</v>
      </c>
      <c r="E21" s="10"/>
      <c r="F21" s="6">
        <f t="shared" si="2"/>
        <v>10</v>
      </c>
      <c r="G21" s="6">
        <f t="shared" si="0"/>
        <v>-27.879933999999999</v>
      </c>
      <c r="H21" s="6"/>
      <c r="J21">
        <v>9000000000</v>
      </c>
      <c r="K21">
        <v>-9.7642755999999995</v>
      </c>
      <c r="M21" s="10"/>
      <c r="N21" s="6">
        <f t="shared" si="3"/>
        <v>10</v>
      </c>
      <c r="O21" s="6">
        <f t="shared" si="1"/>
        <v>-11.624516</v>
      </c>
      <c r="P21" s="6"/>
      <c r="Q21" s="10"/>
    </row>
    <row r="22" spans="2:17" x14ac:dyDescent="0.25">
      <c r="B22">
        <v>9500000000</v>
      </c>
      <c r="C22">
        <v>-7.9462504000000003</v>
      </c>
      <c r="E22" s="10"/>
      <c r="F22" s="6">
        <f t="shared" si="2"/>
        <v>10.5</v>
      </c>
      <c r="G22" s="6">
        <f t="shared" si="0"/>
        <v>-26.256927000000001</v>
      </c>
      <c r="H22" s="6"/>
      <c r="J22">
        <v>9500000000</v>
      </c>
      <c r="K22">
        <v>-9.7694931</v>
      </c>
      <c r="M22" s="10"/>
      <c r="N22" s="6">
        <f t="shared" si="3"/>
        <v>10.5</v>
      </c>
      <c r="O22" s="6">
        <f t="shared" si="1"/>
        <v>-10.064688</v>
      </c>
      <c r="P22" s="6"/>
      <c r="Q22" s="10"/>
    </row>
    <row r="23" spans="2:17" x14ac:dyDescent="0.25">
      <c r="B23">
        <v>10000000000</v>
      </c>
      <c r="C23">
        <v>-8.0531959999999998</v>
      </c>
      <c r="E23" s="10"/>
      <c r="F23" s="6">
        <f t="shared" si="2"/>
        <v>11</v>
      </c>
      <c r="G23" s="6">
        <f t="shared" si="0"/>
        <v>-22.159206000000001</v>
      </c>
      <c r="H23" s="6"/>
      <c r="J23">
        <v>10000000000</v>
      </c>
      <c r="K23">
        <v>-9.7110833999999997</v>
      </c>
      <c r="M23" s="10"/>
      <c r="N23" s="6">
        <f t="shared" si="3"/>
        <v>11</v>
      </c>
      <c r="O23" s="6">
        <f t="shared" si="1"/>
        <v>-9.3496962000000003</v>
      </c>
      <c r="P23" s="6"/>
      <c r="Q23" s="10"/>
    </row>
    <row r="24" spans="2:17" x14ac:dyDescent="0.25">
      <c r="B24">
        <v>10500000000</v>
      </c>
      <c r="C24">
        <v>-8.0852889999999995</v>
      </c>
      <c r="E24" s="10"/>
      <c r="F24" s="6">
        <f t="shared" si="2"/>
        <v>11.5</v>
      </c>
      <c r="G24" s="6">
        <f t="shared" si="0"/>
        <v>-18.969830000000002</v>
      </c>
      <c r="H24" s="6"/>
      <c r="J24">
        <v>10500000000</v>
      </c>
      <c r="K24">
        <v>-9.6467294999999993</v>
      </c>
      <c r="M24" s="10"/>
      <c r="N24" s="6">
        <f t="shared" si="3"/>
        <v>11.5</v>
      </c>
      <c r="O24" s="6">
        <f t="shared" si="1"/>
        <v>-9.2268734000000006</v>
      </c>
      <c r="P24" s="6"/>
      <c r="Q24" s="10"/>
    </row>
    <row r="25" spans="2:17" x14ac:dyDescent="0.25">
      <c r="B25">
        <v>11000000000</v>
      </c>
      <c r="C25">
        <v>-8.0651731000000009</v>
      </c>
      <c r="E25" s="10"/>
      <c r="F25" s="6">
        <f t="shared" si="2"/>
        <v>12</v>
      </c>
      <c r="G25" s="6">
        <f t="shared" si="0"/>
        <v>-16.178162</v>
      </c>
      <c r="H25" s="6"/>
      <c r="J25">
        <v>11000000000</v>
      </c>
      <c r="K25">
        <v>-9.5578985000000003</v>
      </c>
      <c r="M25" s="10"/>
      <c r="N25" s="6">
        <f t="shared" si="3"/>
        <v>12</v>
      </c>
      <c r="O25" s="6">
        <f t="shared" si="1"/>
        <v>-9.4781016999999999</v>
      </c>
      <c r="P25" s="6"/>
      <c r="Q25" s="10"/>
    </row>
    <row r="26" spans="2:17" x14ac:dyDescent="0.25">
      <c r="B26">
        <v>11500000000</v>
      </c>
      <c r="C26">
        <v>-8.0032624999999999</v>
      </c>
      <c r="E26" s="10"/>
      <c r="F26" s="6" t="s">
        <v>21</v>
      </c>
      <c r="H26" s="6"/>
      <c r="J26">
        <v>11500000000</v>
      </c>
      <c r="K26">
        <v>-9.5580958999999996</v>
      </c>
      <c r="M26" s="10"/>
      <c r="N26" s="6" t="s">
        <v>21</v>
      </c>
      <c r="P26" s="6"/>
      <c r="Q26" s="10"/>
    </row>
    <row r="27" spans="2:17" x14ac:dyDescent="0.25">
      <c r="B27">
        <v>12000000000</v>
      </c>
      <c r="C27">
        <v>-8.1384802000000001</v>
      </c>
      <c r="E27" s="10"/>
      <c r="H27" s="6"/>
      <c r="J27">
        <v>12000000000</v>
      </c>
      <c r="K27">
        <v>-9.7736415999999995</v>
      </c>
      <c r="M27" s="10"/>
      <c r="P27" s="6"/>
      <c r="Q27" s="10"/>
    </row>
    <row r="28" spans="2:17" x14ac:dyDescent="0.25">
      <c r="B28" t="s">
        <v>21</v>
      </c>
      <c r="E28" s="10"/>
      <c r="H28" s="6"/>
      <c r="J28" t="s">
        <v>21</v>
      </c>
      <c r="M28" s="10"/>
      <c r="P28" s="6"/>
      <c r="Q28" s="10"/>
    </row>
    <row r="29" spans="2:17" x14ac:dyDescent="0.25">
      <c r="E29" s="10"/>
      <c r="F29" s="6" t="s">
        <v>22</v>
      </c>
      <c r="H29" s="6"/>
      <c r="M29" s="10"/>
      <c r="N29" s="6" t="s">
        <v>22</v>
      </c>
      <c r="P29" s="6"/>
      <c r="Q29" s="10"/>
    </row>
    <row r="30" spans="2:17" ht="15.75" x14ac:dyDescent="0.25">
      <c r="E30" s="10"/>
      <c r="F30" s="6" t="s">
        <v>19</v>
      </c>
      <c r="G30" s="6" t="str">
        <f t="shared" ref="G30:G49" si="4">D56</f>
        <v>2Rx0L dBc Log Mag(dB)</v>
      </c>
      <c r="H30" s="35">
        <v>2</v>
      </c>
      <c r="M30" s="10"/>
      <c r="N30" s="6" t="s">
        <v>19</v>
      </c>
      <c r="O30" s="6" t="str">
        <f t="shared" ref="O30:O49" si="5">L56</f>
        <v>2Rx0L dBc Log Mag(dB)</v>
      </c>
      <c r="P30" s="35">
        <v>2</v>
      </c>
      <c r="Q30" s="10"/>
    </row>
    <row r="31" spans="2:17" ht="15.75" x14ac:dyDescent="0.25">
      <c r="B31" t="s">
        <v>18</v>
      </c>
      <c r="E31" s="10"/>
      <c r="F31" s="6">
        <f t="shared" ref="F31:F49" si="6">B57/1000000000</f>
        <v>6</v>
      </c>
      <c r="G31" s="6">
        <f t="shared" si="4"/>
        <v>-72.039367999999996</v>
      </c>
      <c r="H31" s="36">
        <f>ABS(AVERAGE(G31:G49)-(H30-1)*5)</f>
        <v>75.479411052631605</v>
      </c>
      <c r="J31" t="s">
        <v>18</v>
      </c>
      <c r="M31" s="10"/>
      <c r="N31" s="6">
        <f t="shared" ref="N31:N49" si="7">J57/1000000000</f>
        <v>6</v>
      </c>
      <c r="O31" s="6">
        <f t="shared" si="5"/>
        <v>-80.983481999999995</v>
      </c>
      <c r="P31" s="36">
        <f>ABS(AVERAGE(O31:O49)-(P30-1)*5)</f>
        <v>77.46109794736843</v>
      </c>
      <c r="Q31" s="10"/>
    </row>
    <row r="32" spans="2:17" x14ac:dyDescent="0.25">
      <c r="B32" t="s">
        <v>19</v>
      </c>
      <c r="C32" t="s">
        <v>239</v>
      </c>
      <c r="D32" t="s">
        <v>242</v>
      </c>
      <c r="E32" s="10"/>
      <c r="F32" s="6">
        <f t="shared" si="6"/>
        <v>6.3333333333332993</v>
      </c>
      <c r="G32" s="6">
        <f t="shared" si="4"/>
        <v>-71.200301999999994</v>
      </c>
      <c r="H32" s="6"/>
      <c r="J32" t="s">
        <v>19</v>
      </c>
      <c r="K32" t="s">
        <v>239</v>
      </c>
      <c r="L32" t="s">
        <v>242</v>
      </c>
      <c r="M32" s="10"/>
      <c r="N32" s="6">
        <f t="shared" si="7"/>
        <v>6.3333333333332993</v>
      </c>
      <c r="O32" s="6">
        <f t="shared" si="5"/>
        <v>-76.614670000000004</v>
      </c>
      <c r="P32" s="6"/>
      <c r="Q32" s="10"/>
    </row>
    <row r="33" spans="2:17" x14ac:dyDescent="0.25">
      <c r="B33">
        <v>3000000000</v>
      </c>
      <c r="C33">
        <v>-31.795158000000001</v>
      </c>
      <c r="D33">
        <v>-24.572054000000001</v>
      </c>
      <c r="E33" s="10"/>
      <c r="F33" s="6">
        <f t="shared" si="6"/>
        <v>6.6666666666667007</v>
      </c>
      <c r="G33" s="6">
        <f t="shared" si="4"/>
        <v>-69.115898000000001</v>
      </c>
      <c r="H33" s="6"/>
      <c r="J33">
        <v>3000000000</v>
      </c>
      <c r="K33">
        <v>-36.240574000000002</v>
      </c>
      <c r="L33">
        <v>-28.842472000000001</v>
      </c>
      <c r="M33" s="10"/>
      <c r="N33" s="6">
        <f t="shared" si="7"/>
        <v>6.6666666666667007</v>
      </c>
      <c r="O33" s="6">
        <f t="shared" si="5"/>
        <v>-78.206138999999993</v>
      </c>
      <c r="P33" s="6"/>
      <c r="Q33" s="10"/>
    </row>
    <row r="34" spans="2:17" x14ac:dyDescent="0.25">
      <c r="B34">
        <v>3500000000</v>
      </c>
      <c r="C34">
        <v>-32.222068999999998</v>
      </c>
      <c r="D34">
        <v>-25.032364000000001</v>
      </c>
      <c r="E34" s="10"/>
      <c r="F34" s="6">
        <f t="shared" si="6"/>
        <v>7</v>
      </c>
      <c r="G34" s="6">
        <f t="shared" si="4"/>
        <v>-68.817313999999996</v>
      </c>
      <c r="H34" s="6"/>
      <c r="J34">
        <v>3500000000</v>
      </c>
      <c r="K34">
        <v>-35.912891000000002</v>
      </c>
      <c r="L34">
        <v>-27.575102000000001</v>
      </c>
      <c r="M34" s="10"/>
      <c r="N34" s="6">
        <f t="shared" si="7"/>
        <v>7</v>
      </c>
      <c r="O34" s="6">
        <f t="shared" si="5"/>
        <v>-78.640891999999994</v>
      </c>
      <c r="P34" s="6"/>
      <c r="Q34" s="10"/>
    </row>
    <row r="35" spans="2:17" x14ac:dyDescent="0.25">
      <c r="B35">
        <v>4000000000</v>
      </c>
      <c r="C35">
        <v>-33.584983999999999</v>
      </c>
      <c r="D35">
        <v>-26.358125999999999</v>
      </c>
      <c r="E35" s="10"/>
      <c r="F35" s="6">
        <f t="shared" si="6"/>
        <v>7.3333333333332993</v>
      </c>
      <c r="G35" s="6">
        <f t="shared" si="4"/>
        <v>-67.700333000000001</v>
      </c>
      <c r="H35" s="6"/>
      <c r="J35">
        <v>4000000000</v>
      </c>
      <c r="K35">
        <v>-35.910300999999997</v>
      </c>
      <c r="L35">
        <v>-27.208290000000002</v>
      </c>
      <c r="M35" s="10"/>
      <c r="N35" s="6">
        <f t="shared" si="7"/>
        <v>7.3333333333332993</v>
      </c>
      <c r="O35" s="6">
        <f t="shared" si="5"/>
        <v>-75.800758000000002</v>
      </c>
      <c r="P35" s="6"/>
      <c r="Q35" s="10"/>
    </row>
    <row r="36" spans="2:17" x14ac:dyDescent="0.25">
      <c r="B36">
        <v>4500000000</v>
      </c>
      <c r="C36">
        <v>-33.807231999999999</v>
      </c>
      <c r="D36">
        <v>-26.786850000000001</v>
      </c>
      <c r="E36" s="10"/>
      <c r="F36" s="6">
        <f t="shared" si="6"/>
        <v>7.6666666666667007</v>
      </c>
      <c r="G36" s="6">
        <f t="shared" si="4"/>
        <v>-65.819771000000003</v>
      </c>
      <c r="H36" s="6"/>
      <c r="J36">
        <v>4500000000</v>
      </c>
      <c r="K36">
        <v>-36.098930000000003</v>
      </c>
      <c r="L36">
        <v>-27.500236999999998</v>
      </c>
      <c r="M36" s="10"/>
      <c r="N36" s="6">
        <f t="shared" si="7"/>
        <v>7.6666666666667007</v>
      </c>
      <c r="O36" s="6">
        <f t="shared" si="5"/>
        <v>-73.354996</v>
      </c>
      <c r="P36" s="6"/>
      <c r="Q36" s="10"/>
    </row>
    <row r="37" spans="2:17" x14ac:dyDescent="0.25">
      <c r="B37">
        <v>5000000000</v>
      </c>
      <c r="C37">
        <v>-33.218876000000002</v>
      </c>
      <c r="D37">
        <v>-26.318988999999998</v>
      </c>
      <c r="E37" s="10"/>
      <c r="F37" s="6">
        <f t="shared" si="6"/>
        <v>8</v>
      </c>
      <c r="G37" s="6">
        <f t="shared" si="4"/>
        <v>-65.581978000000007</v>
      </c>
      <c r="H37" s="6"/>
      <c r="J37">
        <v>5000000000</v>
      </c>
      <c r="K37">
        <v>-33.629772000000003</v>
      </c>
      <c r="L37">
        <v>-25.268276</v>
      </c>
      <c r="M37" s="10"/>
      <c r="N37" s="6">
        <f t="shared" si="7"/>
        <v>8</v>
      </c>
      <c r="O37" s="6">
        <f t="shared" si="5"/>
        <v>-71.381989000000004</v>
      </c>
      <c r="P37" s="6"/>
      <c r="Q37" s="10"/>
    </row>
    <row r="38" spans="2:17" x14ac:dyDescent="0.25">
      <c r="B38">
        <v>5500000000</v>
      </c>
      <c r="C38">
        <v>-33.999557000000003</v>
      </c>
      <c r="D38">
        <v>-26.995318999999999</v>
      </c>
      <c r="E38" s="10"/>
      <c r="F38" s="6">
        <f t="shared" si="6"/>
        <v>8.3333333333333002</v>
      </c>
      <c r="G38" s="6">
        <f t="shared" si="4"/>
        <v>-66.540976999999998</v>
      </c>
      <c r="H38" s="6"/>
      <c r="J38">
        <v>5500000000</v>
      </c>
      <c r="K38">
        <v>-35.092049000000003</v>
      </c>
      <c r="L38">
        <v>-26.775023999999998</v>
      </c>
      <c r="M38" s="10"/>
      <c r="N38" s="6">
        <f t="shared" si="7"/>
        <v>8.3333333333333002</v>
      </c>
      <c r="O38" s="6">
        <f t="shared" si="5"/>
        <v>-71.745987</v>
      </c>
      <c r="P38" s="6"/>
      <c r="Q38" s="10"/>
    </row>
    <row r="39" spans="2:17" x14ac:dyDescent="0.25">
      <c r="B39">
        <v>6000000000</v>
      </c>
      <c r="C39">
        <v>-34.741306000000002</v>
      </c>
      <c r="D39">
        <v>-27.600805000000001</v>
      </c>
      <c r="E39" s="10"/>
      <c r="F39" s="6">
        <f t="shared" si="6"/>
        <v>8.6666666666666998</v>
      </c>
      <c r="G39" s="6">
        <f t="shared" si="4"/>
        <v>-67.031882999999993</v>
      </c>
      <c r="H39" s="6"/>
      <c r="J39">
        <v>6000000000</v>
      </c>
      <c r="K39">
        <v>-37.399506000000002</v>
      </c>
      <c r="L39">
        <v>-28.927558999999999</v>
      </c>
      <c r="M39" s="10"/>
      <c r="N39" s="6">
        <f t="shared" si="7"/>
        <v>8.6666666666666998</v>
      </c>
      <c r="O39" s="6">
        <f t="shared" si="5"/>
        <v>-72.202644000000006</v>
      </c>
      <c r="P39" s="6"/>
      <c r="Q39" s="10"/>
    </row>
    <row r="40" spans="2:17" x14ac:dyDescent="0.25">
      <c r="B40">
        <v>6500000000</v>
      </c>
      <c r="C40">
        <v>-34.765427000000003</v>
      </c>
      <c r="D40">
        <v>-27.622896000000001</v>
      </c>
      <c r="E40" s="10"/>
      <c r="F40" s="6">
        <f t="shared" si="6"/>
        <v>9</v>
      </c>
      <c r="G40" s="6">
        <f t="shared" si="4"/>
        <v>-67.700432000000006</v>
      </c>
      <c r="H40" s="6"/>
      <c r="J40">
        <v>6500000000</v>
      </c>
      <c r="K40">
        <v>-38.399096999999998</v>
      </c>
      <c r="L40">
        <v>-29.860520999999999</v>
      </c>
      <c r="M40" s="10"/>
      <c r="N40" s="6">
        <f t="shared" si="7"/>
        <v>9</v>
      </c>
      <c r="O40" s="6">
        <f t="shared" si="5"/>
        <v>-70.991043000000005</v>
      </c>
      <c r="P40" s="6"/>
      <c r="Q40" s="10"/>
    </row>
    <row r="41" spans="2:17" x14ac:dyDescent="0.25">
      <c r="B41">
        <v>7000000000</v>
      </c>
      <c r="C41">
        <v>-36.200291</v>
      </c>
      <c r="D41">
        <v>-29.002392</v>
      </c>
      <c r="E41" s="10"/>
      <c r="F41" s="6">
        <f t="shared" si="6"/>
        <v>9.3333333333333002</v>
      </c>
      <c r="G41" s="6">
        <f t="shared" si="4"/>
        <v>-70.155884</v>
      </c>
      <c r="H41" s="6"/>
      <c r="J41">
        <v>7000000000</v>
      </c>
      <c r="K41">
        <v>-37.687579999999997</v>
      </c>
      <c r="L41">
        <v>-28.759889999999999</v>
      </c>
      <c r="M41" s="10"/>
      <c r="N41" s="6">
        <f t="shared" si="7"/>
        <v>9.3333333333333002</v>
      </c>
      <c r="O41" s="6">
        <f t="shared" si="5"/>
        <v>-74.573318</v>
      </c>
      <c r="P41" s="6"/>
      <c r="Q41" s="10"/>
    </row>
    <row r="42" spans="2:17" x14ac:dyDescent="0.25">
      <c r="B42">
        <v>7500000000</v>
      </c>
      <c r="C42">
        <v>-39.547168999999997</v>
      </c>
      <c r="D42">
        <v>-32.073779999999999</v>
      </c>
      <c r="E42" s="10"/>
      <c r="F42" s="6">
        <f t="shared" si="6"/>
        <v>9.6666666666666998</v>
      </c>
      <c r="G42" s="6">
        <f t="shared" si="4"/>
        <v>-70.526390000000006</v>
      </c>
      <c r="H42" s="6"/>
      <c r="J42">
        <v>7500000000</v>
      </c>
      <c r="K42">
        <v>-36.498618999999998</v>
      </c>
      <c r="L42">
        <v>-27.023432</v>
      </c>
      <c r="M42" s="10"/>
      <c r="N42" s="6">
        <f t="shared" si="7"/>
        <v>9.6666666666666998</v>
      </c>
      <c r="O42" s="6">
        <f t="shared" si="5"/>
        <v>-70.885811000000004</v>
      </c>
      <c r="P42" s="6"/>
      <c r="Q42" s="10"/>
    </row>
    <row r="43" spans="2:17" x14ac:dyDescent="0.25">
      <c r="B43">
        <v>8000000000</v>
      </c>
      <c r="C43">
        <v>-47.306728</v>
      </c>
      <c r="D43">
        <v>-39.725135999999999</v>
      </c>
      <c r="E43" s="10"/>
      <c r="F43" s="6">
        <f t="shared" si="6"/>
        <v>10</v>
      </c>
      <c r="G43" s="6">
        <f t="shared" si="4"/>
        <v>-71.752701000000002</v>
      </c>
      <c r="H43" s="6"/>
      <c r="J43">
        <v>8000000000</v>
      </c>
      <c r="K43">
        <v>-35.824986000000003</v>
      </c>
      <c r="L43">
        <v>-26.105228</v>
      </c>
      <c r="M43" s="10"/>
      <c r="N43" s="6">
        <f t="shared" si="7"/>
        <v>10</v>
      </c>
      <c r="O43" s="6">
        <f t="shared" si="5"/>
        <v>-74.435074</v>
      </c>
      <c r="P43" s="6"/>
      <c r="Q43" s="10"/>
    </row>
    <row r="44" spans="2:17" x14ac:dyDescent="0.25">
      <c r="B44">
        <v>8500000000</v>
      </c>
      <c r="C44">
        <v>-48.117493000000003</v>
      </c>
      <c r="D44">
        <v>-40.487845999999998</v>
      </c>
      <c r="E44" s="10"/>
      <c r="F44" s="6">
        <f t="shared" si="6"/>
        <v>10.333333333333</v>
      </c>
      <c r="G44" s="6">
        <f t="shared" si="4"/>
        <v>-70.948646999999994</v>
      </c>
      <c r="H44" s="6"/>
      <c r="J44">
        <v>8500000000</v>
      </c>
      <c r="K44">
        <v>-31.117918</v>
      </c>
      <c r="L44">
        <v>-21.335204999999998</v>
      </c>
      <c r="M44" s="10"/>
      <c r="N44" s="6">
        <f t="shared" si="7"/>
        <v>10.333333333333</v>
      </c>
      <c r="O44" s="6">
        <f t="shared" si="5"/>
        <v>-70.126746999999995</v>
      </c>
      <c r="P44" s="6"/>
      <c r="Q44" s="10"/>
    </row>
    <row r="45" spans="2:17" x14ac:dyDescent="0.25">
      <c r="B45">
        <v>9000000000</v>
      </c>
      <c r="C45">
        <v>-41.236618</v>
      </c>
      <c r="D45">
        <v>-33.418095000000001</v>
      </c>
      <c r="E45" s="10"/>
      <c r="F45" s="6">
        <f t="shared" si="6"/>
        <v>10.666666666667</v>
      </c>
      <c r="G45" s="6">
        <f t="shared" si="4"/>
        <v>-74.428946999999994</v>
      </c>
      <c r="H45" s="6"/>
      <c r="J45">
        <v>9000000000</v>
      </c>
      <c r="K45">
        <v>-26.837212000000001</v>
      </c>
      <c r="L45">
        <v>-17.072937</v>
      </c>
      <c r="M45" s="10"/>
      <c r="N45" s="6">
        <f t="shared" si="7"/>
        <v>10.666666666667</v>
      </c>
      <c r="O45" s="6">
        <f t="shared" si="5"/>
        <v>-71.459205999999995</v>
      </c>
      <c r="P45" s="6"/>
      <c r="Q45" s="10"/>
    </row>
    <row r="46" spans="2:17" x14ac:dyDescent="0.25">
      <c r="B46">
        <v>9500000000</v>
      </c>
      <c r="C46">
        <v>-38.131473999999997</v>
      </c>
      <c r="D46">
        <v>-30.185223000000001</v>
      </c>
      <c r="E46" s="10"/>
      <c r="F46" s="6">
        <f t="shared" si="6"/>
        <v>11</v>
      </c>
      <c r="G46" s="6">
        <f t="shared" si="4"/>
        <v>-78.151938999999999</v>
      </c>
      <c r="H46" s="6"/>
      <c r="J46">
        <v>9500000000</v>
      </c>
      <c r="K46">
        <v>-23.607855000000001</v>
      </c>
      <c r="L46">
        <v>-13.838362</v>
      </c>
      <c r="M46" s="10"/>
      <c r="N46" s="6">
        <f t="shared" si="7"/>
        <v>11</v>
      </c>
      <c r="O46" s="6">
        <f t="shared" si="5"/>
        <v>-68.600159000000005</v>
      </c>
      <c r="P46" s="6"/>
      <c r="Q46" s="10"/>
    </row>
    <row r="47" spans="2:17" x14ac:dyDescent="0.25">
      <c r="B47">
        <v>10000000000</v>
      </c>
      <c r="C47">
        <v>-35.933128000000004</v>
      </c>
      <c r="D47">
        <v>-27.879933999999999</v>
      </c>
      <c r="E47" s="10"/>
      <c r="F47" s="6">
        <f t="shared" si="6"/>
        <v>11.333333333333</v>
      </c>
      <c r="G47" s="6">
        <f t="shared" si="4"/>
        <v>-75.024139000000005</v>
      </c>
      <c r="H47" s="6"/>
      <c r="J47">
        <v>10000000000</v>
      </c>
      <c r="K47">
        <v>-21.335599999999999</v>
      </c>
      <c r="L47">
        <v>-11.624516</v>
      </c>
      <c r="M47" s="10"/>
      <c r="N47" s="6">
        <f t="shared" si="7"/>
        <v>11.333333333333</v>
      </c>
      <c r="O47" s="6">
        <f t="shared" si="5"/>
        <v>-66.790572999999995</v>
      </c>
      <c r="P47" s="6"/>
      <c r="Q47" s="10"/>
    </row>
    <row r="48" spans="2:17" x14ac:dyDescent="0.25">
      <c r="B48">
        <v>10500000000</v>
      </c>
      <c r="C48">
        <v>-34.342216000000001</v>
      </c>
      <c r="D48">
        <v>-26.256927000000001</v>
      </c>
      <c r="E48" s="10"/>
      <c r="F48" s="6">
        <f t="shared" si="6"/>
        <v>11.666666666667</v>
      </c>
      <c r="G48" s="6">
        <f t="shared" si="4"/>
        <v>-72.528167999999994</v>
      </c>
      <c r="H48" s="6"/>
      <c r="J48">
        <v>10500000000</v>
      </c>
      <c r="K48">
        <v>-19.711416</v>
      </c>
      <c r="L48">
        <v>-10.064688</v>
      </c>
      <c r="M48" s="10"/>
      <c r="N48" s="6">
        <f t="shared" si="7"/>
        <v>11.666666666667</v>
      </c>
      <c r="O48" s="6">
        <f t="shared" si="5"/>
        <v>-66.682509999999994</v>
      </c>
      <c r="P48" s="6"/>
      <c r="Q48" s="10"/>
    </row>
    <row r="49" spans="2:17" x14ac:dyDescent="0.25">
      <c r="B49">
        <v>11000000000</v>
      </c>
      <c r="C49">
        <v>-30.224378999999999</v>
      </c>
      <c r="D49">
        <v>-22.159206000000001</v>
      </c>
      <c r="E49" s="10"/>
      <c r="F49" s="6">
        <f t="shared" si="6"/>
        <v>12</v>
      </c>
      <c r="G49" s="6">
        <f t="shared" si="4"/>
        <v>-74.043739000000002</v>
      </c>
      <c r="H49" s="6"/>
      <c r="J49">
        <v>11000000000</v>
      </c>
      <c r="K49">
        <v>-18.907595000000001</v>
      </c>
      <c r="L49">
        <v>-9.3496962000000003</v>
      </c>
      <c r="M49" s="10"/>
      <c r="N49" s="6">
        <f t="shared" si="7"/>
        <v>12</v>
      </c>
      <c r="O49" s="6">
        <f t="shared" si="5"/>
        <v>-63.284863000000001</v>
      </c>
      <c r="P49" s="6"/>
      <c r="Q49" s="10"/>
    </row>
    <row r="50" spans="2:17" x14ac:dyDescent="0.25">
      <c r="B50">
        <v>11500000000</v>
      </c>
      <c r="C50">
        <v>-26.973092999999999</v>
      </c>
      <c r="D50">
        <v>-18.969830000000002</v>
      </c>
      <c r="E50" s="10"/>
      <c r="F50" s="6" t="s">
        <v>21</v>
      </c>
      <c r="H50" s="6"/>
      <c r="J50">
        <v>11500000000</v>
      </c>
      <c r="K50">
        <v>-18.784969</v>
      </c>
      <c r="L50">
        <v>-9.2268734000000006</v>
      </c>
      <c r="M50" s="10"/>
      <c r="N50" s="6" t="s">
        <v>21</v>
      </c>
      <c r="P50" s="6"/>
      <c r="Q50" s="10"/>
    </row>
    <row r="51" spans="2:17" x14ac:dyDescent="0.25">
      <c r="B51">
        <v>12000000000</v>
      </c>
      <c r="C51">
        <v>-24.316642999999999</v>
      </c>
      <c r="D51">
        <v>-16.178162</v>
      </c>
      <c r="E51" s="10"/>
      <c r="H51" s="6"/>
      <c r="J51">
        <v>12000000000</v>
      </c>
      <c r="K51">
        <v>-19.251743000000001</v>
      </c>
      <c r="L51">
        <v>-9.4781016999999999</v>
      </c>
      <c r="M51" s="10"/>
      <c r="P51" s="6"/>
      <c r="Q51" s="10"/>
    </row>
    <row r="52" spans="2:17" x14ac:dyDescent="0.25">
      <c r="B52" t="s">
        <v>21</v>
      </c>
      <c r="E52" s="8"/>
      <c r="H52" s="6"/>
      <c r="J52" t="s">
        <v>21</v>
      </c>
      <c r="M52" s="8"/>
      <c r="P52" s="6"/>
      <c r="Q52" s="8"/>
    </row>
    <row r="53" spans="2:17" x14ac:dyDescent="0.25">
      <c r="E53" s="8"/>
      <c r="F53" s="6" t="s">
        <v>23</v>
      </c>
      <c r="H53" s="6"/>
      <c r="M53" s="8"/>
      <c r="N53" s="6" t="s">
        <v>23</v>
      </c>
      <c r="P53" s="6"/>
      <c r="Q53" s="8"/>
    </row>
    <row r="54" spans="2:17" ht="15.75" x14ac:dyDescent="0.25">
      <c r="E54" s="8"/>
      <c r="F54" s="6" t="s">
        <v>19</v>
      </c>
      <c r="G54" s="6" t="str">
        <f>D80</f>
        <v>3Rx0L dBc Log Mag(dB)</v>
      </c>
      <c r="H54" s="35">
        <v>3</v>
      </c>
      <c r="M54" s="8"/>
      <c r="N54" s="6" t="s">
        <v>19</v>
      </c>
      <c r="O54" s="6" t="str">
        <f>L80</f>
        <v>3Rx0L dBc Log Mag(dB)</v>
      </c>
      <c r="P54" s="35">
        <v>3</v>
      </c>
      <c r="Q54" s="8"/>
    </row>
    <row r="55" spans="2:17" ht="15.75" x14ac:dyDescent="0.25">
      <c r="B55" t="s">
        <v>22</v>
      </c>
      <c r="E55" s="8"/>
      <c r="F55" s="6">
        <f>B81/1000000000</f>
        <v>9</v>
      </c>
      <c r="G55" s="6">
        <f>D81</f>
        <v>-64.129974000000004</v>
      </c>
      <c r="H55" s="36">
        <f>ABS(AVERAGE(G55:G73)-(H54-1)*5)</f>
        <v>66.465284631578953</v>
      </c>
      <c r="J55" t="s">
        <v>22</v>
      </c>
      <c r="M55" s="8"/>
      <c r="N55" s="6">
        <f>J81/1000000000</f>
        <v>9</v>
      </c>
      <c r="O55" s="6">
        <f>L81</f>
        <v>-59.063003999999999</v>
      </c>
      <c r="P55" s="36">
        <f>ABS(AVERAGE(O55:O73)-(P54-1)*5)</f>
        <v>66.906070736842111</v>
      </c>
      <c r="Q55" s="8"/>
    </row>
    <row r="56" spans="2:17" x14ac:dyDescent="0.25">
      <c r="B56" t="s">
        <v>19</v>
      </c>
      <c r="C56" t="s">
        <v>240</v>
      </c>
      <c r="D56" t="s">
        <v>243</v>
      </c>
      <c r="E56" s="8"/>
      <c r="F56" s="6">
        <v>19805555555.556</v>
      </c>
      <c r="G56" s="84">
        <f t="shared" ref="G56:G73" si="8">D82</f>
        <v>-62.466698000000001</v>
      </c>
      <c r="H56" s="6"/>
      <c r="J56" t="s">
        <v>19</v>
      </c>
      <c r="K56" t="s">
        <v>240</v>
      </c>
      <c r="L56" t="s">
        <v>243</v>
      </c>
      <c r="M56" s="8"/>
      <c r="N56" s="6">
        <v>19805555555.556</v>
      </c>
      <c r="O56" s="84">
        <f t="shared" ref="O56:O73" si="9">L82</f>
        <v>-57.494118</v>
      </c>
      <c r="P56" s="6"/>
      <c r="Q56" s="8"/>
    </row>
    <row r="57" spans="2:17" x14ac:dyDescent="0.25">
      <c r="B57">
        <v>6000000000</v>
      </c>
      <c r="C57">
        <v>-79.262473999999997</v>
      </c>
      <c r="D57">
        <v>-72.039367999999996</v>
      </c>
      <c r="E57" s="8"/>
      <c r="F57" s="6">
        <v>20111111111.111</v>
      </c>
      <c r="G57" s="84">
        <f t="shared" si="8"/>
        <v>-60.432861000000003</v>
      </c>
      <c r="H57" s="6"/>
      <c r="J57">
        <v>6000000000</v>
      </c>
      <c r="K57">
        <v>-88.381584000000004</v>
      </c>
      <c r="L57">
        <v>-80.983481999999995</v>
      </c>
      <c r="M57" s="8"/>
      <c r="N57" s="6">
        <v>20111111111.111</v>
      </c>
      <c r="O57" s="84">
        <f t="shared" si="9"/>
        <v>-56.881453999999998</v>
      </c>
      <c r="P57" s="6"/>
      <c r="Q57" s="8"/>
    </row>
    <row r="58" spans="2:17" x14ac:dyDescent="0.25">
      <c r="B58">
        <v>6333333333.3332996</v>
      </c>
      <c r="C58">
        <v>-78.390006999999997</v>
      </c>
      <c r="D58">
        <v>-71.200301999999994</v>
      </c>
      <c r="E58" s="8"/>
      <c r="F58" s="6">
        <v>20416666666.667</v>
      </c>
      <c r="G58" s="84">
        <f t="shared" si="8"/>
        <v>-60.871482999999998</v>
      </c>
      <c r="H58" s="6"/>
      <c r="J58">
        <v>6333333333.3332996</v>
      </c>
      <c r="K58">
        <v>-84.952461</v>
      </c>
      <c r="L58">
        <v>-76.614670000000004</v>
      </c>
      <c r="M58" s="8"/>
      <c r="N58" s="6">
        <v>20416666666.667</v>
      </c>
      <c r="O58" s="84">
        <f t="shared" si="9"/>
        <v>-58.504185</v>
      </c>
      <c r="P58" s="6"/>
      <c r="Q58" s="8"/>
    </row>
    <row r="59" spans="2:17" x14ac:dyDescent="0.25">
      <c r="B59">
        <v>6666666666.6667004</v>
      </c>
      <c r="C59">
        <v>-76.342758000000003</v>
      </c>
      <c r="D59">
        <v>-69.115898000000001</v>
      </c>
      <c r="E59" s="8"/>
      <c r="F59" s="6">
        <v>20722222222.222</v>
      </c>
      <c r="G59" s="84">
        <f t="shared" si="8"/>
        <v>-59.601658</v>
      </c>
      <c r="H59" s="6"/>
      <c r="J59">
        <v>6666666666.6667004</v>
      </c>
      <c r="K59">
        <v>-86.908150000000006</v>
      </c>
      <c r="L59">
        <v>-78.206138999999993</v>
      </c>
      <c r="M59" s="8"/>
      <c r="N59" s="6">
        <v>20722222222.222</v>
      </c>
      <c r="O59" s="84">
        <f t="shared" si="9"/>
        <v>-58.102352000000003</v>
      </c>
      <c r="P59" s="6"/>
      <c r="Q59" s="8"/>
    </row>
    <row r="60" spans="2:17" x14ac:dyDescent="0.25">
      <c r="B60">
        <v>7000000000</v>
      </c>
      <c r="C60">
        <v>-75.837699999999998</v>
      </c>
      <c r="D60">
        <v>-68.817313999999996</v>
      </c>
      <c r="E60" s="8"/>
      <c r="F60" s="6">
        <v>21027777777.778</v>
      </c>
      <c r="G60" s="84">
        <f t="shared" si="8"/>
        <v>-57.669761999999999</v>
      </c>
      <c r="H60" s="6"/>
      <c r="J60">
        <v>7000000000</v>
      </c>
      <c r="K60">
        <v>-87.239586000000003</v>
      </c>
      <c r="L60">
        <v>-78.640891999999994</v>
      </c>
      <c r="M60" s="8"/>
      <c r="N60" s="6">
        <v>21027777777.778</v>
      </c>
      <c r="O60" s="84">
        <f t="shared" si="9"/>
        <v>-57.210254999999997</v>
      </c>
      <c r="P60" s="6"/>
      <c r="Q60" s="8"/>
    </row>
    <row r="61" spans="2:17" x14ac:dyDescent="0.25">
      <c r="B61">
        <v>7333333333.3332996</v>
      </c>
      <c r="C61">
        <v>-74.600219999999993</v>
      </c>
      <c r="D61">
        <v>-67.700333000000001</v>
      </c>
      <c r="E61" s="8"/>
      <c r="F61" s="6">
        <v>21333333333.333</v>
      </c>
      <c r="G61" s="84">
        <f t="shared" si="8"/>
        <v>-57.174388999999998</v>
      </c>
      <c r="H61" s="6"/>
      <c r="J61">
        <v>7333333333.3332996</v>
      </c>
      <c r="K61">
        <v>-84.162254000000004</v>
      </c>
      <c r="L61">
        <v>-75.800758000000002</v>
      </c>
      <c r="M61" s="8"/>
      <c r="N61" s="6">
        <v>21333333333.333</v>
      </c>
      <c r="O61" s="84">
        <f t="shared" si="9"/>
        <v>-57.187106999999997</v>
      </c>
      <c r="P61" s="6"/>
      <c r="Q61" s="8"/>
    </row>
    <row r="62" spans="2:17" x14ac:dyDescent="0.25">
      <c r="B62">
        <v>7666666666.6667004</v>
      </c>
      <c r="C62">
        <v>-72.824005</v>
      </c>
      <c r="D62">
        <v>-65.819771000000003</v>
      </c>
      <c r="E62" s="8"/>
      <c r="F62" s="6">
        <v>21638888888.889</v>
      </c>
      <c r="G62" s="84">
        <f t="shared" si="8"/>
        <v>-56.901321000000003</v>
      </c>
      <c r="H62" s="6"/>
      <c r="J62">
        <v>7666666666.6667004</v>
      </c>
      <c r="K62">
        <v>-81.672011999999995</v>
      </c>
      <c r="L62">
        <v>-73.354996</v>
      </c>
      <c r="M62" s="8"/>
      <c r="N62" s="6">
        <v>21638888888.889</v>
      </c>
      <c r="O62" s="84">
        <f t="shared" si="9"/>
        <v>-58.627974999999999</v>
      </c>
      <c r="P62" s="6"/>
      <c r="Q62" s="8"/>
    </row>
    <row r="63" spans="2:17" x14ac:dyDescent="0.25">
      <c r="B63">
        <v>8000000000</v>
      </c>
      <c r="C63">
        <v>-72.722481000000002</v>
      </c>
      <c r="D63">
        <v>-65.581978000000007</v>
      </c>
      <c r="E63" s="8"/>
      <c r="F63" s="6">
        <v>21944444444.444</v>
      </c>
      <c r="G63" s="84">
        <f t="shared" si="8"/>
        <v>-56.401618999999997</v>
      </c>
      <c r="H63" s="6"/>
      <c r="J63">
        <v>8000000000</v>
      </c>
      <c r="K63">
        <v>-79.853943000000001</v>
      </c>
      <c r="L63">
        <v>-71.381989000000004</v>
      </c>
      <c r="M63" s="8"/>
      <c r="N63" s="6">
        <v>21944444444.444</v>
      </c>
      <c r="O63" s="84">
        <f t="shared" si="9"/>
        <v>-56.612915000000001</v>
      </c>
      <c r="P63" s="6"/>
      <c r="Q63" s="8"/>
    </row>
    <row r="64" spans="2:17" x14ac:dyDescent="0.25">
      <c r="B64">
        <v>8333333333.3332996</v>
      </c>
      <c r="C64">
        <v>-73.683509999999998</v>
      </c>
      <c r="D64">
        <v>-66.540976999999998</v>
      </c>
      <c r="E64" s="8"/>
      <c r="F64" s="6">
        <v>22250000000</v>
      </c>
      <c r="G64" s="84">
        <f t="shared" si="8"/>
        <v>-54.927222999999998</v>
      </c>
      <c r="H64" s="6"/>
      <c r="J64">
        <v>8333333333.3332996</v>
      </c>
      <c r="K64">
        <v>-80.284560999999997</v>
      </c>
      <c r="L64">
        <v>-71.745987</v>
      </c>
      <c r="M64" s="8"/>
      <c r="N64" s="6">
        <v>22250000000</v>
      </c>
      <c r="O64" s="84">
        <f t="shared" si="9"/>
        <v>-56.378197</v>
      </c>
      <c r="P64" s="6"/>
      <c r="Q64" s="8"/>
    </row>
    <row r="65" spans="2:17" x14ac:dyDescent="0.25">
      <c r="B65">
        <v>8666666666.6667004</v>
      </c>
      <c r="C65">
        <v>-74.229782</v>
      </c>
      <c r="D65">
        <v>-67.031882999999993</v>
      </c>
      <c r="E65" s="8"/>
      <c r="F65" s="6">
        <v>22555555555.556</v>
      </c>
      <c r="G65" s="84">
        <f t="shared" si="8"/>
        <v>-54.865738</v>
      </c>
      <c r="H65" s="6"/>
      <c r="J65">
        <v>8666666666.6667004</v>
      </c>
      <c r="K65">
        <v>-81.130332999999993</v>
      </c>
      <c r="L65">
        <v>-72.202644000000006</v>
      </c>
      <c r="M65" s="8"/>
      <c r="N65" s="6">
        <v>22555555555.556</v>
      </c>
      <c r="O65" s="84">
        <f t="shared" si="9"/>
        <v>-56.651299000000002</v>
      </c>
      <c r="P65" s="6"/>
      <c r="Q65" s="8"/>
    </row>
    <row r="66" spans="2:17" x14ac:dyDescent="0.25">
      <c r="B66">
        <v>9000000000</v>
      </c>
      <c r="C66">
        <v>-75.173812999999996</v>
      </c>
      <c r="D66">
        <v>-67.700432000000006</v>
      </c>
      <c r="E66" s="8"/>
      <c r="F66" s="6">
        <v>22861111111.111</v>
      </c>
      <c r="G66" s="84">
        <f t="shared" si="8"/>
        <v>-54.424709</v>
      </c>
      <c r="H66" s="6"/>
      <c r="J66">
        <v>9000000000</v>
      </c>
      <c r="K66">
        <v>-80.466224999999994</v>
      </c>
      <c r="L66">
        <v>-70.991043000000005</v>
      </c>
      <c r="M66" s="8"/>
      <c r="N66" s="6">
        <v>22861111111.111</v>
      </c>
      <c r="O66" s="84">
        <f t="shared" si="9"/>
        <v>-55.864483</v>
      </c>
      <c r="P66" s="6"/>
      <c r="Q66" s="8"/>
    </row>
    <row r="67" spans="2:17" x14ac:dyDescent="0.25">
      <c r="B67">
        <v>9333333333.3332996</v>
      </c>
      <c r="C67">
        <v>-77.737472999999994</v>
      </c>
      <c r="D67">
        <v>-70.155884</v>
      </c>
      <c r="E67" s="8"/>
      <c r="F67" s="6">
        <v>23166666666.667</v>
      </c>
      <c r="G67" s="84">
        <f t="shared" si="8"/>
        <v>-54.537159000000003</v>
      </c>
      <c r="H67" s="6"/>
      <c r="J67">
        <v>9333333333.3332996</v>
      </c>
      <c r="K67">
        <v>-84.293075999999999</v>
      </c>
      <c r="L67">
        <v>-74.573318</v>
      </c>
      <c r="M67" s="8"/>
      <c r="N67" s="6">
        <v>23166666666.667</v>
      </c>
      <c r="O67" s="84">
        <f t="shared" si="9"/>
        <v>-56.637000999999998</v>
      </c>
      <c r="P67" s="6"/>
      <c r="Q67" s="8"/>
    </row>
    <row r="68" spans="2:17" x14ac:dyDescent="0.25">
      <c r="B68">
        <v>9666666666.6667004</v>
      </c>
      <c r="C68">
        <v>-78.156043999999994</v>
      </c>
      <c r="D68">
        <v>-70.526390000000006</v>
      </c>
      <c r="E68" s="8"/>
      <c r="F68" s="6">
        <v>23472222222.222</v>
      </c>
      <c r="G68" s="84">
        <f t="shared" si="8"/>
        <v>-52.814152</v>
      </c>
      <c r="H68" s="6"/>
      <c r="J68">
        <v>9666666666.6667004</v>
      </c>
      <c r="K68">
        <v>-80.668526</v>
      </c>
      <c r="L68">
        <v>-70.885811000000004</v>
      </c>
      <c r="M68" s="8"/>
      <c r="N68" s="6">
        <v>23472222222.222</v>
      </c>
      <c r="O68" s="84">
        <f t="shared" si="9"/>
        <v>-54.889361999999998</v>
      </c>
      <c r="P68" s="6"/>
      <c r="Q68" s="8"/>
    </row>
    <row r="69" spans="2:17" x14ac:dyDescent="0.25">
      <c r="B69">
        <v>10000000000</v>
      </c>
      <c r="C69">
        <v>-79.571219999999997</v>
      </c>
      <c r="D69">
        <v>-71.752701000000002</v>
      </c>
      <c r="E69" s="8"/>
      <c r="F69" s="6">
        <v>23777777777.778</v>
      </c>
      <c r="G69" s="84">
        <f t="shared" si="8"/>
        <v>-54.253005999999999</v>
      </c>
      <c r="H69" s="6"/>
      <c r="J69">
        <v>10000000000</v>
      </c>
      <c r="K69">
        <v>-84.199355999999995</v>
      </c>
      <c r="L69">
        <v>-74.435074</v>
      </c>
      <c r="M69" s="8"/>
      <c r="N69" s="6">
        <v>23777777777.778</v>
      </c>
      <c r="O69" s="84">
        <f t="shared" si="9"/>
        <v>-56.668106000000002</v>
      </c>
      <c r="P69" s="6"/>
      <c r="Q69" s="8"/>
    </row>
    <row r="70" spans="2:17" x14ac:dyDescent="0.25">
      <c r="B70">
        <v>10333333333.333</v>
      </c>
      <c r="C70">
        <v>-78.894897</v>
      </c>
      <c r="D70">
        <v>-70.948646999999994</v>
      </c>
      <c r="E70" s="8"/>
      <c r="F70" s="6">
        <v>24083333333.333</v>
      </c>
      <c r="G70" s="84">
        <f t="shared" si="8"/>
        <v>-52.412979</v>
      </c>
      <c r="H70" s="6"/>
      <c r="J70">
        <v>10333333333.333</v>
      </c>
      <c r="K70">
        <v>-79.896240000000006</v>
      </c>
      <c r="L70">
        <v>-70.126746999999995</v>
      </c>
      <c r="M70" s="8"/>
      <c r="N70" s="6">
        <v>24083333333.333</v>
      </c>
      <c r="O70" s="84">
        <f t="shared" si="9"/>
        <v>-56.247115999999998</v>
      </c>
      <c r="P70" s="6"/>
      <c r="Q70" s="8"/>
    </row>
    <row r="71" spans="2:17" x14ac:dyDescent="0.25">
      <c r="B71">
        <v>10666666666.667</v>
      </c>
      <c r="C71">
        <v>-82.482140000000001</v>
      </c>
      <c r="D71">
        <v>-74.428946999999994</v>
      </c>
      <c r="E71" s="8"/>
      <c r="F71" s="6">
        <v>24388888888.889</v>
      </c>
      <c r="G71" s="84">
        <f t="shared" si="8"/>
        <v>-53.966254999999997</v>
      </c>
      <c r="H71" s="6"/>
      <c r="J71">
        <v>10666666666.667</v>
      </c>
      <c r="K71">
        <v>-81.170287999999999</v>
      </c>
      <c r="L71">
        <v>-71.459205999999995</v>
      </c>
      <c r="M71" s="8"/>
      <c r="N71" s="6">
        <v>24388888888.889</v>
      </c>
      <c r="O71" s="84">
        <f t="shared" si="9"/>
        <v>-56.215491999999998</v>
      </c>
      <c r="P71" s="6"/>
      <c r="Q71" s="8"/>
    </row>
    <row r="72" spans="2:17" x14ac:dyDescent="0.25">
      <c r="B72">
        <v>11000000000</v>
      </c>
      <c r="C72">
        <v>-86.237235999999996</v>
      </c>
      <c r="D72">
        <v>-78.151938999999999</v>
      </c>
      <c r="E72" s="8"/>
      <c r="F72" s="6">
        <v>24694444444.444</v>
      </c>
      <c r="G72" s="84">
        <f t="shared" si="8"/>
        <v>-52.658676</v>
      </c>
      <c r="H72" s="6"/>
      <c r="J72">
        <v>11000000000</v>
      </c>
      <c r="K72">
        <v>-78.246887000000001</v>
      </c>
      <c r="L72">
        <v>-68.600159000000005</v>
      </c>
      <c r="M72" s="8"/>
      <c r="N72" s="6">
        <v>24694444444.444</v>
      </c>
      <c r="O72" s="84">
        <f t="shared" si="9"/>
        <v>-56.917487999999999</v>
      </c>
      <c r="P72" s="6"/>
      <c r="Q72" s="8"/>
    </row>
    <row r="73" spans="2:17" x14ac:dyDescent="0.25">
      <c r="B73">
        <v>11333333333.333</v>
      </c>
      <c r="C73">
        <v>-83.089309999999998</v>
      </c>
      <c r="D73">
        <v>-75.024139000000005</v>
      </c>
      <c r="E73" s="8"/>
      <c r="F73" s="6">
        <v>25000000000</v>
      </c>
      <c r="G73" s="84">
        <f t="shared" si="8"/>
        <v>-52.330745999999998</v>
      </c>
      <c r="H73" s="6"/>
      <c r="J73">
        <v>11333333333.333</v>
      </c>
      <c r="K73">
        <v>-76.348472999999998</v>
      </c>
      <c r="L73">
        <v>-66.790572999999995</v>
      </c>
      <c r="M73" s="8"/>
      <c r="N73" s="6">
        <v>25000000000</v>
      </c>
      <c r="O73" s="84">
        <f t="shared" si="9"/>
        <v>-55.063434999999998</v>
      </c>
      <c r="P73" s="6"/>
      <c r="Q73" s="8"/>
    </row>
    <row r="74" spans="2:17" x14ac:dyDescent="0.25">
      <c r="B74">
        <v>11666666666.667</v>
      </c>
      <c r="C74">
        <v>-80.531433000000007</v>
      </c>
      <c r="D74">
        <v>-72.528167999999994</v>
      </c>
      <c r="E74" s="8"/>
      <c r="F74" s="6" t="s">
        <v>21</v>
      </c>
      <c r="H74" s="6"/>
      <c r="J74">
        <v>11666666666.667</v>
      </c>
      <c r="K74">
        <v>-76.240607999999995</v>
      </c>
      <c r="L74">
        <v>-66.682509999999994</v>
      </c>
      <c r="M74" s="8"/>
      <c r="N74" s="6" t="s">
        <v>21</v>
      </c>
      <c r="P74" s="6"/>
      <c r="Q74" s="8"/>
    </row>
    <row r="75" spans="2:17" x14ac:dyDescent="0.25">
      <c r="B75">
        <v>12000000000</v>
      </c>
      <c r="C75">
        <v>-82.182220000000001</v>
      </c>
      <c r="D75">
        <v>-74.043739000000002</v>
      </c>
      <c r="H75" s="6"/>
      <c r="J75">
        <v>12000000000</v>
      </c>
      <c r="K75">
        <v>-73.058502000000004</v>
      </c>
      <c r="L75">
        <v>-63.284863000000001</v>
      </c>
      <c r="P75" s="6"/>
    </row>
    <row r="76" spans="2:17" x14ac:dyDescent="0.25">
      <c r="B76" t="s">
        <v>21</v>
      </c>
      <c r="H76" s="6"/>
      <c r="J76" t="s">
        <v>21</v>
      </c>
      <c r="P76" s="6"/>
    </row>
    <row r="77" spans="2:17" x14ac:dyDescent="0.25">
      <c r="F77" s="6" t="s">
        <v>24</v>
      </c>
      <c r="H77" s="6"/>
      <c r="N77" s="6" t="s">
        <v>24</v>
      </c>
      <c r="P77" s="6"/>
    </row>
    <row r="78" spans="2:17" ht="15.75" x14ac:dyDescent="0.25">
      <c r="F78" s="6" t="s">
        <v>19</v>
      </c>
      <c r="G78" s="6" t="str">
        <f t="shared" ref="G78:G97" si="10">D104</f>
        <v>4Rx0L dBc Log Mag(dB)</v>
      </c>
      <c r="H78" s="35">
        <v>4</v>
      </c>
      <c r="N78" s="6" t="s">
        <v>19</v>
      </c>
      <c r="O78" s="6" t="str">
        <f t="shared" ref="O78:O97" si="11">L104</f>
        <v>4Rx0L dBc Log Mag(dB)</v>
      </c>
      <c r="P78" s="35">
        <v>4</v>
      </c>
    </row>
    <row r="79" spans="2:17" ht="15.75" x14ac:dyDescent="0.25">
      <c r="B79" t="s">
        <v>23</v>
      </c>
      <c r="F79" s="6">
        <f t="shared" ref="F79:F97" si="12">B105/1000000000</f>
        <v>12</v>
      </c>
      <c r="G79" s="6">
        <f t="shared" si="10"/>
        <v>-87.728279000000001</v>
      </c>
      <c r="H79" s="36">
        <f>ABS(AVERAGE(G79:G97)-(H78-1)*5)</f>
        <v>102.64998342105264</v>
      </c>
      <c r="J79" t="s">
        <v>23</v>
      </c>
      <c r="N79" s="6">
        <f t="shared" ref="N79:N97" si="13">J105/1000000000</f>
        <v>12</v>
      </c>
      <c r="O79" s="6">
        <f t="shared" si="11"/>
        <v>-80.352538999999993</v>
      </c>
      <c r="P79" s="36">
        <f>ABS(AVERAGE(O79:O97)-(P78-1)*10)</f>
        <v>108.542503</v>
      </c>
    </row>
    <row r="80" spans="2:17" x14ac:dyDescent="0.25">
      <c r="B80" t="s">
        <v>19</v>
      </c>
      <c r="C80" t="s">
        <v>241</v>
      </c>
      <c r="D80" t="s">
        <v>244</v>
      </c>
      <c r="F80" s="6">
        <f t="shared" si="12"/>
        <v>12</v>
      </c>
      <c r="G80" s="6">
        <f t="shared" si="10"/>
        <v>-88.053618999999998</v>
      </c>
      <c r="H80" s="6"/>
      <c r="J80" t="s">
        <v>19</v>
      </c>
      <c r="K80" t="s">
        <v>241</v>
      </c>
      <c r="L80" t="s">
        <v>244</v>
      </c>
      <c r="N80" s="6">
        <f t="shared" si="13"/>
        <v>12</v>
      </c>
      <c r="O80" s="6">
        <f t="shared" si="11"/>
        <v>-79.324234000000004</v>
      </c>
      <c r="P80" s="6"/>
    </row>
    <row r="81" spans="2:16" x14ac:dyDescent="0.25">
      <c r="B81">
        <v>9000000000</v>
      </c>
      <c r="C81">
        <v>-71.353072999999995</v>
      </c>
      <c r="D81">
        <v>-64.129974000000004</v>
      </c>
      <c r="F81" s="6">
        <f t="shared" si="12"/>
        <v>12</v>
      </c>
      <c r="G81" s="6">
        <f t="shared" si="10"/>
        <v>-88.075005000000004</v>
      </c>
      <c r="H81" s="6"/>
      <c r="J81">
        <v>9000000000</v>
      </c>
      <c r="K81">
        <v>-66.461105000000003</v>
      </c>
      <c r="L81">
        <v>-59.063003999999999</v>
      </c>
      <c r="N81" s="6">
        <f t="shared" si="13"/>
        <v>12</v>
      </c>
      <c r="O81" s="6">
        <f t="shared" si="11"/>
        <v>-78.791725</v>
      </c>
      <c r="P81" s="6"/>
    </row>
    <row r="82" spans="2:16" x14ac:dyDescent="0.25">
      <c r="B82">
        <v>9166666666.6667004</v>
      </c>
      <c r="C82">
        <v>-69.656402999999997</v>
      </c>
      <c r="D82">
        <v>-62.466698000000001</v>
      </c>
      <c r="F82" s="6">
        <f t="shared" si="12"/>
        <v>12</v>
      </c>
      <c r="G82" s="6">
        <f t="shared" si="10"/>
        <v>-88.081756999999996</v>
      </c>
      <c r="H82" s="6"/>
      <c r="J82">
        <v>9166666666.6667004</v>
      </c>
      <c r="K82">
        <v>-65.831908999999996</v>
      </c>
      <c r="L82">
        <v>-57.494118</v>
      </c>
      <c r="N82" s="6">
        <f t="shared" si="13"/>
        <v>12</v>
      </c>
      <c r="O82" s="6">
        <f t="shared" si="11"/>
        <v>-79.065635999999998</v>
      </c>
      <c r="P82" s="6"/>
    </row>
    <row r="83" spans="2:16" x14ac:dyDescent="0.25">
      <c r="B83">
        <v>9333333333.3332996</v>
      </c>
      <c r="C83">
        <v>-67.659721000000005</v>
      </c>
      <c r="D83">
        <v>-60.432861000000003</v>
      </c>
      <c r="F83" s="6">
        <f t="shared" si="12"/>
        <v>12</v>
      </c>
      <c r="G83" s="6">
        <f t="shared" si="10"/>
        <v>-88.044083000000001</v>
      </c>
      <c r="H83" s="6"/>
      <c r="J83">
        <v>9333333333.3332996</v>
      </c>
      <c r="K83">
        <v>-65.583466000000001</v>
      </c>
      <c r="L83">
        <v>-56.881453999999998</v>
      </c>
      <c r="N83" s="6">
        <f t="shared" si="13"/>
        <v>12</v>
      </c>
      <c r="O83" s="6">
        <f t="shared" si="11"/>
        <v>-79.413100999999997</v>
      </c>
      <c r="P83" s="6"/>
    </row>
    <row r="84" spans="2:16" x14ac:dyDescent="0.25">
      <c r="B84">
        <v>9500000000</v>
      </c>
      <c r="C84">
        <v>-67.891869</v>
      </c>
      <c r="D84">
        <v>-60.871482999999998</v>
      </c>
      <c r="F84" s="6">
        <f t="shared" si="12"/>
        <v>12</v>
      </c>
      <c r="G84" s="6">
        <f t="shared" si="10"/>
        <v>-88.218451999999999</v>
      </c>
      <c r="H84" s="6"/>
      <c r="J84">
        <v>9500000000</v>
      </c>
      <c r="K84">
        <v>-67.102874999999997</v>
      </c>
      <c r="L84">
        <v>-58.504185</v>
      </c>
      <c r="N84" s="6">
        <f t="shared" si="13"/>
        <v>12</v>
      </c>
      <c r="O84" s="6">
        <f t="shared" si="11"/>
        <v>-79.299591000000007</v>
      </c>
      <c r="P84" s="6"/>
    </row>
    <row r="85" spans="2:16" x14ac:dyDescent="0.25">
      <c r="B85">
        <v>9666666666.6667004</v>
      </c>
      <c r="C85">
        <v>-66.501541000000003</v>
      </c>
      <c r="D85">
        <v>-59.601658</v>
      </c>
      <c r="F85" s="6">
        <f t="shared" si="12"/>
        <v>12</v>
      </c>
      <c r="G85" s="6">
        <f t="shared" si="10"/>
        <v>-87.909041999999999</v>
      </c>
      <c r="H85" s="6"/>
      <c r="J85">
        <v>9666666666.6667004</v>
      </c>
      <c r="K85">
        <v>-66.463852000000003</v>
      </c>
      <c r="L85">
        <v>-58.102352000000003</v>
      </c>
      <c r="N85" s="6">
        <f t="shared" si="13"/>
        <v>12</v>
      </c>
      <c r="O85" s="6">
        <f t="shared" si="11"/>
        <v>-78.727112000000005</v>
      </c>
      <c r="P85" s="6"/>
    </row>
    <row r="86" spans="2:16" x14ac:dyDescent="0.25">
      <c r="B86">
        <v>9833333333.3332996</v>
      </c>
      <c r="C86">
        <v>-64.674003999999996</v>
      </c>
      <c r="D86">
        <v>-57.669761999999999</v>
      </c>
      <c r="F86" s="6">
        <f t="shared" si="12"/>
        <v>12</v>
      </c>
      <c r="G86" s="6">
        <f t="shared" si="10"/>
        <v>-88.293075999999999</v>
      </c>
      <c r="H86" s="6"/>
      <c r="J86">
        <v>9833333333.3332996</v>
      </c>
      <c r="K86">
        <v>-65.527275000000003</v>
      </c>
      <c r="L86">
        <v>-57.210254999999997</v>
      </c>
      <c r="N86" s="6">
        <f t="shared" si="13"/>
        <v>12</v>
      </c>
      <c r="O86" s="6">
        <f t="shared" si="11"/>
        <v>-79.013176000000001</v>
      </c>
      <c r="P86" s="6"/>
    </row>
    <row r="87" spans="2:16" x14ac:dyDescent="0.25">
      <c r="B87">
        <v>10000000000</v>
      </c>
      <c r="C87">
        <v>-64.314887999999996</v>
      </c>
      <c r="D87">
        <v>-57.174388999999998</v>
      </c>
      <c r="F87" s="6">
        <f t="shared" si="12"/>
        <v>12</v>
      </c>
      <c r="G87" s="6">
        <f t="shared" si="10"/>
        <v>-88.228210000000004</v>
      </c>
      <c r="H87" s="6"/>
      <c r="J87">
        <v>10000000000</v>
      </c>
      <c r="K87">
        <v>-65.659058000000002</v>
      </c>
      <c r="L87">
        <v>-57.187106999999997</v>
      </c>
      <c r="N87" s="6">
        <f t="shared" si="13"/>
        <v>12</v>
      </c>
      <c r="O87" s="6">
        <f t="shared" si="11"/>
        <v>-78.556022999999996</v>
      </c>
      <c r="P87" s="6"/>
    </row>
    <row r="88" spans="2:16" x14ac:dyDescent="0.25">
      <c r="B88">
        <v>10166666666.667</v>
      </c>
      <c r="C88">
        <v>-64.043853999999996</v>
      </c>
      <c r="D88">
        <v>-56.901321000000003</v>
      </c>
      <c r="F88" s="6">
        <f t="shared" si="12"/>
        <v>12</v>
      </c>
      <c r="G88" s="6">
        <f t="shared" si="10"/>
        <v>-87.562904000000003</v>
      </c>
      <c r="H88" s="6"/>
      <c r="J88">
        <v>10166666666.667</v>
      </c>
      <c r="K88">
        <v>-67.166550000000001</v>
      </c>
      <c r="L88">
        <v>-58.627974999999999</v>
      </c>
      <c r="N88" s="6">
        <f t="shared" si="13"/>
        <v>12</v>
      </c>
      <c r="O88" s="6">
        <f t="shared" si="11"/>
        <v>-78.474373</v>
      </c>
      <c r="P88" s="6"/>
    </row>
    <row r="89" spans="2:16" x14ac:dyDescent="0.25">
      <c r="B89">
        <v>10333333333.333</v>
      </c>
      <c r="C89">
        <v>-63.599518000000003</v>
      </c>
      <c r="D89">
        <v>-56.401618999999997</v>
      </c>
      <c r="F89" s="6">
        <f t="shared" si="12"/>
        <v>12</v>
      </c>
      <c r="G89" s="6">
        <f t="shared" si="10"/>
        <v>-88.131400999999997</v>
      </c>
      <c r="H89" s="6"/>
      <c r="J89">
        <v>10333333333.333</v>
      </c>
      <c r="K89">
        <v>-65.540604000000002</v>
      </c>
      <c r="L89">
        <v>-56.612915000000001</v>
      </c>
      <c r="N89" s="6">
        <f t="shared" si="13"/>
        <v>12</v>
      </c>
      <c r="O89" s="6">
        <f t="shared" si="11"/>
        <v>-78.095466999999999</v>
      </c>
      <c r="P89" s="6"/>
    </row>
    <row r="90" spans="2:16" x14ac:dyDescent="0.25">
      <c r="B90">
        <v>10500000000</v>
      </c>
      <c r="C90">
        <v>-62.400607999999998</v>
      </c>
      <c r="D90">
        <v>-54.927222999999998</v>
      </c>
      <c r="F90" s="6">
        <f t="shared" si="12"/>
        <v>12</v>
      </c>
      <c r="G90" s="6">
        <f t="shared" si="10"/>
        <v>-87.035674999999998</v>
      </c>
      <c r="H90" s="6"/>
      <c r="J90">
        <v>10500000000</v>
      </c>
      <c r="K90">
        <v>-65.853386</v>
      </c>
      <c r="L90">
        <v>-56.378197</v>
      </c>
      <c r="N90" s="6">
        <f t="shared" si="13"/>
        <v>12</v>
      </c>
      <c r="O90" s="6">
        <f t="shared" si="11"/>
        <v>-77.855339000000001</v>
      </c>
      <c r="P90" s="6"/>
    </row>
    <row r="91" spans="2:16" x14ac:dyDescent="0.25">
      <c r="B91">
        <v>10666666666.667</v>
      </c>
      <c r="C91">
        <v>-62.447330000000001</v>
      </c>
      <c r="D91">
        <v>-54.865738</v>
      </c>
      <c r="F91" s="6">
        <f t="shared" si="12"/>
        <v>12</v>
      </c>
      <c r="G91" s="6">
        <f t="shared" si="10"/>
        <v>-87.444648999999998</v>
      </c>
      <c r="H91" s="6"/>
      <c r="J91">
        <v>10666666666.667</v>
      </c>
      <c r="K91">
        <v>-66.371055999999996</v>
      </c>
      <c r="L91">
        <v>-56.651299000000002</v>
      </c>
      <c r="N91" s="6">
        <f t="shared" si="13"/>
        <v>12</v>
      </c>
      <c r="O91" s="6">
        <f t="shared" si="11"/>
        <v>-77.711983000000004</v>
      </c>
      <c r="P91" s="6"/>
    </row>
    <row r="92" spans="2:16" x14ac:dyDescent="0.25">
      <c r="B92">
        <v>10833333333.333</v>
      </c>
      <c r="C92">
        <v>-62.054358999999998</v>
      </c>
      <c r="D92">
        <v>-54.424709</v>
      </c>
      <c r="F92" s="6">
        <f t="shared" si="12"/>
        <v>12</v>
      </c>
      <c r="G92" s="6">
        <f t="shared" si="10"/>
        <v>-87.060524000000001</v>
      </c>
      <c r="H92" s="6"/>
      <c r="J92">
        <v>10833333333.333</v>
      </c>
      <c r="K92">
        <v>-65.647201999999993</v>
      </c>
      <c r="L92">
        <v>-55.864483</v>
      </c>
      <c r="N92" s="6">
        <f t="shared" si="13"/>
        <v>12</v>
      </c>
      <c r="O92" s="6">
        <f t="shared" si="11"/>
        <v>-77.762878000000001</v>
      </c>
      <c r="P92" s="6"/>
    </row>
    <row r="93" spans="2:16" x14ac:dyDescent="0.25">
      <c r="B93">
        <v>11000000000</v>
      </c>
      <c r="C93">
        <v>-62.355682000000002</v>
      </c>
      <c r="D93">
        <v>-54.537159000000003</v>
      </c>
      <c r="F93" s="6">
        <f t="shared" si="12"/>
        <v>12</v>
      </c>
      <c r="G93" s="6">
        <f t="shared" si="10"/>
        <v>-86.943954000000005</v>
      </c>
      <c r="H93" s="6"/>
      <c r="J93">
        <v>11000000000</v>
      </c>
      <c r="K93">
        <v>-66.401275999999996</v>
      </c>
      <c r="L93">
        <v>-56.637000999999998</v>
      </c>
      <c r="N93" s="6">
        <f t="shared" si="13"/>
        <v>12</v>
      </c>
      <c r="O93" s="6">
        <f t="shared" si="11"/>
        <v>-78.013831999999994</v>
      </c>
      <c r="P93" s="6"/>
    </row>
    <row r="94" spans="2:16" x14ac:dyDescent="0.25">
      <c r="B94">
        <v>11166666666.667</v>
      </c>
      <c r="C94">
        <v>-60.760399</v>
      </c>
      <c r="D94">
        <v>-52.814152</v>
      </c>
      <c r="F94" s="6">
        <f t="shared" si="12"/>
        <v>12</v>
      </c>
      <c r="G94" s="6">
        <f t="shared" si="10"/>
        <v>-87.218895000000003</v>
      </c>
      <c r="H94" s="6"/>
      <c r="J94">
        <v>11166666666.667</v>
      </c>
      <c r="K94">
        <v>-64.658859000000007</v>
      </c>
      <c r="L94">
        <v>-54.889361999999998</v>
      </c>
      <c r="N94" s="6">
        <f t="shared" si="13"/>
        <v>12</v>
      </c>
      <c r="O94" s="6">
        <f t="shared" si="11"/>
        <v>-77.862457000000006</v>
      </c>
      <c r="P94" s="6"/>
    </row>
    <row r="95" spans="2:16" x14ac:dyDescent="0.25">
      <c r="B95">
        <v>11333333333.333</v>
      </c>
      <c r="C95">
        <v>-62.306201999999999</v>
      </c>
      <c r="D95">
        <v>-54.253005999999999</v>
      </c>
      <c r="F95" s="6">
        <f t="shared" si="12"/>
        <v>12</v>
      </c>
      <c r="G95" s="6">
        <f t="shared" si="10"/>
        <v>-86.870125000000002</v>
      </c>
      <c r="H95" s="6"/>
      <c r="J95">
        <v>11333333333.333</v>
      </c>
      <c r="K95">
        <v>-66.379188999999997</v>
      </c>
      <c r="L95">
        <v>-56.668106000000002</v>
      </c>
      <c r="N95" s="6">
        <f t="shared" si="13"/>
        <v>12</v>
      </c>
      <c r="O95" s="6">
        <f t="shared" si="11"/>
        <v>-77.982558999999995</v>
      </c>
      <c r="P95" s="6"/>
    </row>
    <row r="96" spans="2:16" x14ac:dyDescent="0.25">
      <c r="B96">
        <v>11500000000</v>
      </c>
      <c r="C96">
        <v>-60.498268000000003</v>
      </c>
      <c r="D96">
        <v>-52.412979</v>
      </c>
      <c r="F96" s="6">
        <f t="shared" si="12"/>
        <v>12</v>
      </c>
      <c r="G96" s="6">
        <f t="shared" si="10"/>
        <v>-87.245559999999998</v>
      </c>
      <c r="H96" s="6"/>
      <c r="J96">
        <v>11500000000</v>
      </c>
      <c r="K96">
        <v>-65.893844999999999</v>
      </c>
      <c r="L96">
        <v>-56.247115999999998</v>
      </c>
      <c r="N96" s="6">
        <f t="shared" si="13"/>
        <v>12</v>
      </c>
      <c r="O96" s="6">
        <f t="shared" si="11"/>
        <v>-78.209946000000002</v>
      </c>
      <c r="P96" s="6"/>
    </row>
    <row r="97" spans="2:16" x14ac:dyDescent="0.25">
      <c r="B97">
        <v>11666666666.667</v>
      </c>
      <c r="C97">
        <v>-62.031424999999999</v>
      </c>
      <c r="D97">
        <v>-53.966254999999997</v>
      </c>
      <c r="F97" s="6">
        <f t="shared" si="12"/>
        <v>12</v>
      </c>
      <c r="G97" s="6">
        <f t="shared" si="10"/>
        <v>-87.204475000000002</v>
      </c>
      <c r="H97" s="6"/>
      <c r="J97">
        <v>11666666666.667</v>
      </c>
      <c r="K97">
        <v>-65.773392000000001</v>
      </c>
      <c r="L97">
        <v>-56.215491999999998</v>
      </c>
      <c r="N97" s="6">
        <f t="shared" si="13"/>
        <v>12</v>
      </c>
      <c r="O97" s="6">
        <f t="shared" si="11"/>
        <v>-77.795586</v>
      </c>
      <c r="P97" s="6"/>
    </row>
    <row r="98" spans="2:16" x14ac:dyDescent="0.25">
      <c r="B98">
        <v>11833333333.333</v>
      </c>
      <c r="C98">
        <v>-60.661942000000003</v>
      </c>
      <c r="D98">
        <v>-52.658676</v>
      </c>
      <c r="F98" s="6" t="s">
        <v>21</v>
      </c>
      <c r="H98" s="6"/>
      <c r="J98">
        <v>11833333333.333</v>
      </c>
      <c r="K98">
        <v>-66.475586000000007</v>
      </c>
      <c r="L98">
        <v>-56.917487999999999</v>
      </c>
      <c r="N98" s="6" t="s">
        <v>21</v>
      </c>
      <c r="P98" s="6"/>
    </row>
    <row r="99" spans="2:16" x14ac:dyDescent="0.25">
      <c r="B99">
        <v>12000000000</v>
      </c>
      <c r="C99">
        <v>-60.469226999999997</v>
      </c>
      <c r="D99">
        <v>-52.330745999999998</v>
      </c>
      <c r="H99" s="6"/>
      <c r="J99">
        <v>12000000000</v>
      </c>
      <c r="K99">
        <v>-64.837074000000001</v>
      </c>
      <c r="L99">
        <v>-55.063434999999998</v>
      </c>
      <c r="P99" s="6"/>
    </row>
    <row r="100" spans="2:16" x14ac:dyDescent="0.25">
      <c r="B100" t="s">
        <v>21</v>
      </c>
      <c r="H100" s="6"/>
      <c r="J100" t="s">
        <v>21</v>
      </c>
      <c r="P100" s="6"/>
    </row>
    <row r="101" spans="2:16" x14ac:dyDescent="0.25">
      <c r="F101" s="6" t="s">
        <v>25</v>
      </c>
      <c r="H101" s="6"/>
      <c r="N101" s="6" t="s">
        <v>25</v>
      </c>
      <c r="P101" s="6"/>
    </row>
    <row r="102" spans="2:16" ht="15.75" x14ac:dyDescent="0.25">
      <c r="F102" s="6" t="s">
        <v>19</v>
      </c>
      <c r="G102" s="6">
        <f t="shared" ref="G102:G121" si="14">D128</f>
        <v>0</v>
      </c>
      <c r="H102" s="35">
        <v>5</v>
      </c>
      <c r="N102" s="6" t="s">
        <v>19</v>
      </c>
      <c r="O102" s="6">
        <f t="shared" ref="O102:O121" si="15">L128</f>
        <v>0</v>
      </c>
      <c r="P102" s="35">
        <v>5</v>
      </c>
    </row>
    <row r="103" spans="2:16" ht="15.75" x14ac:dyDescent="0.25">
      <c r="B103" t="s">
        <v>24</v>
      </c>
      <c r="F103" s="6">
        <f t="shared" ref="F103:F121" si="16">B129/1000000000</f>
        <v>0</v>
      </c>
      <c r="G103" s="6">
        <f t="shared" si="14"/>
        <v>0</v>
      </c>
      <c r="H103" s="36">
        <f>ABS(AVERAGE(G103:G121)-(H102-1)*5)</f>
        <v>20</v>
      </c>
      <c r="J103" t="s">
        <v>24</v>
      </c>
      <c r="N103" s="6">
        <f t="shared" ref="N103:N121" si="17">J129/1000000000</f>
        <v>0</v>
      </c>
      <c r="O103" s="6">
        <f t="shared" si="15"/>
        <v>0</v>
      </c>
      <c r="P103" s="36">
        <f>ABS(AVERAGE(O103:O121)-(P102-1)*10)</f>
        <v>40</v>
      </c>
    </row>
    <row r="104" spans="2:16" x14ac:dyDescent="0.25">
      <c r="B104" t="s">
        <v>19</v>
      </c>
      <c r="C104" t="s">
        <v>298</v>
      </c>
      <c r="D104" t="s">
        <v>299</v>
      </c>
      <c r="F104" s="6">
        <f t="shared" si="16"/>
        <v>0</v>
      </c>
      <c r="G104" s="6">
        <f t="shared" si="14"/>
        <v>0</v>
      </c>
      <c r="J104" t="s">
        <v>19</v>
      </c>
      <c r="K104" t="s">
        <v>298</v>
      </c>
      <c r="L104" t="s">
        <v>299</v>
      </c>
      <c r="N104" s="6">
        <f t="shared" si="17"/>
        <v>0</v>
      </c>
      <c r="O104" s="6">
        <f t="shared" si="15"/>
        <v>0</v>
      </c>
    </row>
    <row r="105" spans="2:16" x14ac:dyDescent="0.25">
      <c r="B105">
        <v>12000000000</v>
      </c>
      <c r="C105">
        <v>-94.951378000000005</v>
      </c>
      <c r="D105">
        <v>-87.728279000000001</v>
      </c>
      <c r="F105" s="6">
        <f t="shared" si="16"/>
        <v>0</v>
      </c>
      <c r="G105" s="6">
        <f t="shared" si="14"/>
        <v>0</v>
      </c>
      <c r="J105">
        <v>12000000000</v>
      </c>
      <c r="K105">
        <v>-87.750641000000002</v>
      </c>
      <c r="L105">
        <v>-80.352538999999993</v>
      </c>
      <c r="N105" s="6">
        <f t="shared" si="17"/>
        <v>0</v>
      </c>
      <c r="O105" s="6">
        <f t="shared" si="15"/>
        <v>0</v>
      </c>
    </row>
    <row r="106" spans="2:16" x14ac:dyDescent="0.25">
      <c r="B106">
        <v>12000000000</v>
      </c>
      <c r="C106">
        <v>-95.243324000000001</v>
      </c>
      <c r="D106">
        <v>-88.053618999999998</v>
      </c>
      <c r="F106" s="6">
        <f t="shared" si="16"/>
        <v>0</v>
      </c>
      <c r="G106" s="6">
        <f t="shared" si="14"/>
        <v>0</v>
      </c>
      <c r="J106">
        <v>12000000000</v>
      </c>
      <c r="K106">
        <v>-87.662018000000003</v>
      </c>
      <c r="L106">
        <v>-79.324234000000004</v>
      </c>
      <c r="N106" s="6">
        <f t="shared" si="17"/>
        <v>0</v>
      </c>
      <c r="O106" s="6">
        <f t="shared" si="15"/>
        <v>0</v>
      </c>
    </row>
    <row r="107" spans="2:16" x14ac:dyDescent="0.25">
      <c r="B107">
        <v>12000000000</v>
      </c>
      <c r="C107">
        <v>-95.301856999999998</v>
      </c>
      <c r="D107">
        <v>-88.075005000000004</v>
      </c>
      <c r="F107" s="6">
        <f t="shared" si="16"/>
        <v>0</v>
      </c>
      <c r="G107" s="6">
        <f t="shared" si="14"/>
        <v>0</v>
      </c>
      <c r="J107">
        <v>12000000000</v>
      </c>
      <c r="K107">
        <v>-87.493735999999998</v>
      </c>
      <c r="L107">
        <v>-78.791725</v>
      </c>
      <c r="N107" s="6">
        <f t="shared" si="17"/>
        <v>0</v>
      </c>
      <c r="O107" s="6">
        <f t="shared" si="15"/>
        <v>0</v>
      </c>
    </row>
    <row r="108" spans="2:16" x14ac:dyDescent="0.25">
      <c r="B108">
        <v>12000000000</v>
      </c>
      <c r="C108">
        <v>-95.102142000000001</v>
      </c>
      <c r="D108">
        <v>-88.081756999999996</v>
      </c>
      <c r="F108" s="6">
        <f t="shared" si="16"/>
        <v>0</v>
      </c>
      <c r="G108" s="6">
        <f t="shared" si="14"/>
        <v>0</v>
      </c>
      <c r="J108">
        <v>12000000000</v>
      </c>
      <c r="K108">
        <v>-87.664330000000007</v>
      </c>
      <c r="L108">
        <v>-79.065635999999998</v>
      </c>
      <c r="N108" s="6">
        <f t="shared" si="17"/>
        <v>0</v>
      </c>
      <c r="O108" s="6">
        <f t="shared" si="15"/>
        <v>0</v>
      </c>
    </row>
    <row r="109" spans="2:16" x14ac:dyDescent="0.25">
      <c r="B109">
        <v>12000000000</v>
      </c>
      <c r="C109">
        <v>-94.943969999999993</v>
      </c>
      <c r="D109">
        <v>-88.044083000000001</v>
      </c>
      <c r="F109" s="6">
        <f t="shared" si="16"/>
        <v>0</v>
      </c>
      <c r="G109" s="6">
        <f t="shared" si="14"/>
        <v>0</v>
      </c>
      <c r="J109">
        <v>12000000000</v>
      </c>
      <c r="K109">
        <v>-87.774597</v>
      </c>
      <c r="L109">
        <v>-79.413100999999997</v>
      </c>
      <c r="N109" s="6">
        <f t="shared" si="17"/>
        <v>0</v>
      </c>
      <c r="O109" s="6">
        <f t="shared" si="15"/>
        <v>0</v>
      </c>
    </row>
    <row r="110" spans="2:16" x14ac:dyDescent="0.25">
      <c r="B110">
        <v>12000000000</v>
      </c>
      <c r="C110">
        <v>-95.222694000000004</v>
      </c>
      <c r="D110">
        <v>-88.218451999999999</v>
      </c>
      <c r="F110" s="6">
        <f t="shared" si="16"/>
        <v>0</v>
      </c>
      <c r="G110" s="6">
        <f t="shared" si="14"/>
        <v>0</v>
      </c>
      <c r="J110">
        <v>12000000000</v>
      </c>
      <c r="K110">
        <v>-87.616607999999999</v>
      </c>
      <c r="L110">
        <v>-79.299591000000007</v>
      </c>
      <c r="N110" s="6">
        <f t="shared" si="17"/>
        <v>0</v>
      </c>
      <c r="O110" s="6">
        <f t="shared" si="15"/>
        <v>0</v>
      </c>
    </row>
    <row r="111" spans="2:16" x14ac:dyDescent="0.25">
      <c r="B111">
        <v>12000000000</v>
      </c>
      <c r="C111">
        <v>-95.049544999999995</v>
      </c>
      <c r="D111">
        <v>-87.909041999999999</v>
      </c>
      <c r="F111" s="6">
        <f t="shared" si="16"/>
        <v>0</v>
      </c>
      <c r="G111" s="6">
        <f t="shared" si="14"/>
        <v>0</v>
      </c>
      <c r="J111">
        <v>12000000000</v>
      </c>
      <c r="K111">
        <v>-87.199059000000005</v>
      </c>
      <c r="L111">
        <v>-78.727112000000005</v>
      </c>
      <c r="N111" s="6">
        <f t="shared" si="17"/>
        <v>0</v>
      </c>
      <c r="O111" s="6">
        <f t="shared" si="15"/>
        <v>0</v>
      </c>
    </row>
    <row r="112" spans="2:16" x14ac:dyDescent="0.25">
      <c r="B112">
        <v>12000000000</v>
      </c>
      <c r="C112">
        <v>-95.435599999999994</v>
      </c>
      <c r="D112">
        <v>-88.293075999999999</v>
      </c>
      <c r="F112" s="6">
        <f t="shared" si="16"/>
        <v>0</v>
      </c>
      <c r="G112" s="6">
        <f t="shared" si="14"/>
        <v>0</v>
      </c>
      <c r="J112">
        <v>12000000000</v>
      </c>
      <c r="K112">
        <v>-87.551749999999998</v>
      </c>
      <c r="L112">
        <v>-79.013176000000001</v>
      </c>
      <c r="N112" s="6">
        <f t="shared" si="17"/>
        <v>0</v>
      </c>
      <c r="O112" s="6">
        <f t="shared" si="15"/>
        <v>0</v>
      </c>
    </row>
    <row r="113" spans="2:15" x14ac:dyDescent="0.25">
      <c r="B113">
        <v>12000000000</v>
      </c>
      <c r="C113">
        <v>-95.426108999999997</v>
      </c>
      <c r="D113">
        <v>-88.228210000000004</v>
      </c>
      <c r="F113" s="6">
        <f t="shared" si="16"/>
        <v>0</v>
      </c>
      <c r="G113" s="6">
        <f t="shared" si="14"/>
        <v>0</v>
      </c>
      <c r="J113">
        <v>12000000000</v>
      </c>
      <c r="K113">
        <v>-87.483711</v>
      </c>
      <c r="L113">
        <v>-78.556022999999996</v>
      </c>
      <c r="N113" s="6">
        <f t="shared" si="17"/>
        <v>0</v>
      </c>
      <c r="O113" s="6">
        <f t="shared" si="15"/>
        <v>0</v>
      </c>
    </row>
    <row r="114" spans="2:15" x14ac:dyDescent="0.25">
      <c r="B114">
        <v>12000000000</v>
      </c>
      <c r="C114">
        <v>-95.036293000000001</v>
      </c>
      <c r="D114">
        <v>-87.562904000000003</v>
      </c>
      <c r="F114" s="6">
        <f t="shared" si="16"/>
        <v>0</v>
      </c>
      <c r="G114" s="6">
        <f t="shared" si="14"/>
        <v>0</v>
      </c>
      <c r="J114">
        <v>12000000000</v>
      </c>
      <c r="K114">
        <v>-87.949562</v>
      </c>
      <c r="L114">
        <v>-78.474373</v>
      </c>
      <c r="N114" s="6">
        <f t="shared" si="17"/>
        <v>0</v>
      </c>
      <c r="O114" s="6">
        <f t="shared" si="15"/>
        <v>0</v>
      </c>
    </row>
    <row r="115" spans="2:15" x14ac:dyDescent="0.25">
      <c r="B115">
        <v>12000000000</v>
      </c>
      <c r="C115">
        <v>-95.712990000000005</v>
      </c>
      <c r="D115">
        <v>-88.131400999999997</v>
      </c>
      <c r="F115" s="6">
        <f t="shared" si="16"/>
        <v>0</v>
      </c>
      <c r="G115" s="6">
        <f t="shared" si="14"/>
        <v>0</v>
      </c>
      <c r="J115">
        <v>12000000000</v>
      </c>
      <c r="K115">
        <v>-87.815224000000001</v>
      </c>
      <c r="L115">
        <v>-78.095466999999999</v>
      </c>
      <c r="N115" s="6">
        <f t="shared" si="17"/>
        <v>0</v>
      </c>
      <c r="O115" s="6">
        <f t="shared" si="15"/>
        <v>0</v>
      </c>
    </row>
    <row r="116" spans="2:15" x14ac:dyDescent="0.25">
      <c r="B116">
        <v>12000000000</v>
      </c>
      <c r="C116">
        <v>-94.665321000000006</v>
      </c>
      <c r="D116">
        <v>-87.035674999999998</v>
      </c>
      <c r="F116" s="6">
        <f t="shared" si="16"/>
        <v>0</v>
      </c>
      <c r="G116" s="6">
        <f t="shared" si="14"/>
        <v>0</v>
      </c>
      <c r="J116">
        <v>12000000000</v>
      </c>
      <c r="K116">
        <v>-87.638053999999997</v>
      </c>
      <c r="L116">
        <v>-77.855339000000001</v>
      </c>
      <c r="N116" s="6">
        <f t="shared" si="17"/>
        <v>0</v>
      </c>
      <c r="O116" s="6">
        <f t="shared" si="15"/>
        <v>0</v>
      </c>
    </row>
    <row r="117" spans="2:15" x14ac:dyDescent="0.25">
      <c r="B117">
        <v>12000000000</v>
      </c>
      <c r="C117">
        <v>-95.263167999999993</v>
      </c>
      <c r="D117">
        <v>-87.444648999999998</v>
      </c>
      <c r="F117" s="6">
        <f t="shared" si="16"/>
        <v>0</v>
      </c>
      <c r="G117" s="6">
        <f t="shared" si="14"/>
        <v>0</v>
      </c>
      <c r="J117">
        <v>12000000000</v>
      </c>
      <c r="K117">
        <v>-87.476257000000004</v>
      </c>
      <c r="L117">
        <v>-77.711983000000004</v>
      </c>
      <c r="N117" s="6">
        <f t="shared" si="17"/>
        <v>0</v>
      </c>
      <c r="O117" s="6">
        <f t="shared" si="15"/>
        <v>0</v>
      </c>
    </row>
    <row r="118" spans="2:15" x14ac:dyDescent="0.25">
      <c r="B118">
        <v>12000000000</v>
      </c>
      <c r="C118">
        <v>-95.006775000000005</v>
      </c>
      <c r="D118">
        <v>-87.060524000000001</v>
      </c>
      <c r="F118" s="6">
        <f t="shared" si="16"/>
        <v>0</v>
      </c>
      <c r="G118" s="6">
        <f t="shared" si="14"/>
        <v>0</v>
      </c>
      <c r="J118">
        <v>12000000000</v>
      </c>
      <c r="K118">
        <v>-87.532371999999995</v>
      </c>
      <c r="L118">
        <v>-77.762878000000001</v>
      </c>
      <c r="N118" s="6">
        <f t="shared" si="17"/>
        <v>0</v>
      </c>
      <c r="O118" s="6">
        <f t="shared" si="15"/>
        <v>0</v>
      </c>
    </row>
    <row r="119" spans="2:15" x14ac:dyDescent="0.25">
      <c r="B119">
        <v>12000000000</v>
      </c>
      <c r="C119">
        <v>-94.997146999999998</v>
      </c>
      <c r="D119">
        <v>-86.943954000000005</v>
      </c>
      <c r="F119" s="6">
        <f t="shared" si="16"/>
        <v>0</v>
      </c>
      <c r="G119" s="6">
        <f t="shared" si="14"/>
        <v>0</v>
      </c>
      <c r="J119">
        <v>12000000000</v>
      </c>
      <c r="K119">
        <v>-87.724914999999996</v>
      </c>
      <c r="L119">
        <v>-78.013831999999994</v>
      </c>
      <c r="N119" s="6">
        <f t="shared" si="17"/>
        <v>0</v>
      </c>
      <c r="O119" s="6">
        <f t="shared" si="15"/>
        <v>0</v>
      </c>
    </row>
    <row r="120" spans="2:15" x14ac:dyDescent="0.25">
      <c r="B120">
        <v>12000000000</v>
      </c>
      <c r="C120">
        <v>-95.304184000000006</v>
      </c>
      <c r="D120">
        <v>-87.218895000000003</v>
      </c>
      <c r="F120" s="6">
        <f t="shared" si="16"/>
        <v>0</v>
      </c>
      <c r="G120" s="6">
        <f t="shared" si="14"/>
        <v>0</v>
      </c>
      <c r="J120">
        <v>12000000000</v>
      </c>
      <c r="K120">
        <v>-87.509186</v>
      </c>
      <c r="L120">
        <v>-77.862457000000006</v>
      </c>
      <c r="N120" s="6">
        <f t="shared" si="17"/>
        <v>0</v>
      </c>
      <c r="O120" s="6">
        <f t="shared" si="15"/>
        <v>0</v>
      </c>
    </row>
    <row r="121" spans="2:15" x14ac:dyDescent="0.25">
      <c r="B121">
        <v>12000000000</v>
      </c>
      <c r="C121">
        <v>-94.935303000000005</v>
      </c>
      <c r="D121">
        <v>-86.870125000000002</v>
      </c>
      <c r="F121" s="6">
        <f t="shared" si="16"/>
        <v>0</v>
      </c>
      <c r="G121" s="6">
        <f t="shared" si="14"/>
        <v>0</v>
      </c>
      <c r="J121">
        <v>12000000000</v>
      </c>
      <c r="K121">
        <v>-87.540451000000004</v>
      </c>
      <c r="L121">
        <v>-77.982558999999995</v>
      </c>
      <c r="N121" s="6">
        <f t="shared" si="17"/>
        <v>0</v>
      </c>
      <c r="O121" s="6">
        <f t="shared" si="15"/>
        <v>0</v>
      </c>
    </row>
    <row r="122" spans="2:15" x14ac:dyDescent="0.25">
      <c r="B122">
        <v>12000000000</v>
      </c>
      <c r="C122">
        <v>-95.248817000000003</v>
      </c>
      <c r="D122">
        <v>-87.245559999999998</v>
      </c>
      <c r="F122" s="6" t="s">
        <v>21</v>
      </c>
      <c r="J122">
        <v>12000000000</v>
      </c>
      <c r="K122">
        <v>-87.768044000000003</v>
      </c>
      <c r="L122">
        <v>-78.209946000000002</v>
      </c>
      <c r="N122" s="6" t="s">
        <v>21</v>
      </c>
    </row>
    <row r="123" spans="2:15" x14ac:dyDescent="0.25">
      <c r="B123">
        <v>12000000000</v>
      </c>
      <c r="C123">
        <v>-95.342956999999998</v>
      </c>
      <c r="D123">
        <v>-87.204475000000002</v>
      </c>
      <c r="J123">
        <v>12000000000</v>
      </c>
      <c r="K123">
        <v>-87.569220999999999</v>
      </c>
      <c r="L123">
        <v>-77.795586</v>
      </c>
    </row>
    <row r="124" spans="2:15" x14ac:dyDescent="0.25">
      <c r="B124" t="s">
        <v>21</v>
      </c>
      <c r="J124" t="s">
        <v>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604"/>
  <sheetViews>
    <sheetView workbookViewId="0">
      <selection activeCell="J1" sqref="J1:L1048576"/>
    </sheetView>
  </sheetViews>
  <sheetFormatPr defaultRowHeight="15" x14ac:dyDescent="0.25"/>
  <cols>
    <col min="1" max="1" width="13.7109375" style="40" customWidth="1"/>
    <col min="5" max="5" width="2" style="7" customWidth="1"/>
    <col min="6" max="6" width="17.42578125" style="6" bestFit="1" customWidth="1"/>
    <col min="7" max="7" width="25.28515625" style="6" bestFit="1" customWidth="1"/>
    <col min="8" max="8" width="9.28515625" style="6" bestFit="1" customWidth="1"/>
    <col min="9" max="9" width="13.7109375" style="40" customWidth="1"/>
    <col min="13" max="13" width="2" style="7" customWidth="1"/>
    <col min="14" max="14" width="17.42578125" style="6" bestFit="1" customWidth="1"/>
    <col min="15" max="15" width="25.28515625" style="6" bestFit="1" customWidth="1"/>
    <col min="16" max="16" width="9.28515625" style="86" customWidth="1"/>
    <col min="17" max="17" width="2" style="7" customWidth="1"/>
  </cols>
  <sheetData>
    <row r="1" spans="1:17" x14ac:dyDescent="0.25">
      <c r="B1" t="s">
        <v>95</v>
      </c>
      <c r="E1" s="10"/>
      <c r="G1" s="6" t="s">
        <v>16</v>
      </c>
      <c r="J1" t="s">
        <v>95</v>
      </c>
      <c r="M1" s="10"/>
      <c r="O1" s="6" t="s">
        <v>17</v>
      </c>
      <c r="Q1" s="10"/>
    </row>
    <row r="2" spans="1:17" x14ac:dyDescent="0.25">
      <c r="A2" s="50" t="s">
        <v>111</v>
      </c>
      <c r="B2" t="s">
        <v>267</v>
      </c>
      <c r="C2" t="s">
        <v>262</v>
      </c>
      <c r="D2" t="s">
        <v>263</v>
      </c>
      <c r="E2" s="10"/>
      <c r="F2" s="15"/>
      <c r="G2" s="82" t="s">
        <v>274</v>
      </c>
      <c r="I2" s="50" t="s">
        <v>108</v>
      </c>
      <c r="J2" t="s">
        <v>267</v>
      </c>
      <c r="K2" t="s">
        <v>262</v>
      </c>
      <c r="L2" t="s">
        <v>263</v>
      </c>
      <c r="M2" s="10"/>
      <c r="N2" s="15"/>
      <c r="O2" s="82" t="s">
        <v>274</v>
      </c>
      <c r="Q2" s="10"/>
    </row>
    <row r="3" spans="1:17" x14ac:dyDescent="0.25">
      <c r="B3" t="s">
        <v>215</v>
      </c>
      <c r="C3" t="s">
        <v>289</v>
      </c>
      <c r="D3" t="s">
        <v>301</v>
      </c>
      <c r="E3" s="10"/>
      <c r="F3" s="15"/>
      <c r="G3" s="13"/>
      <c r="J3" t="s">
        <v>215</v>
      </c>
      <c r="K3" t="s">
        <v>289</v>
      </c>
      <c r="L3" t="s">
        <v>303</v>
      </c>
      <c r="M3" s="10"/>
      <c r="N3" s="15"/>
      <c r="O3" s="13"/>
      <c r="Q3" s="10"/>
    </row>
    <row r="4" spans="1:17" x14ac:dyDescent="0.25">
      <c r="B4" t="s">
        <v>98</v>
      </c>
      <c r="E4" s="10"/>
      <c r="G4" s="41" t="s">
        <v>20</v>
      </c>
      <c r="J4" t="s">
        <v>98</v>
      </c>
      <c r="M4" s="10"/>
      <c r="O4" s="41" t="s">
        <v>20</v>
      </c>
      <c r="Q4" s="10"/>
    </row>
    <row r="5" spans="1:17" x14ac:dyDescent="0.25">
      <c r="E5" s="10"/>
      <c r="F5" s="6" t="s">
        <v>18</v>
      </c>
      <c r="M5" s="10"/>
      <c r="N5" s="6" t="s">
        <v>18</v>
      </c>
      <c r="Q5" s="10"/>
    </row>
    <row r="6" spans="1:17" ht="15.75" x14ac:dyDescent="0.25">
      <c r="E6" s="10"/>
      <c r="F6" s="6" t="s">
        <v>19</v>
      </c>
      <c r="G6" s="6" t="str">
        <f t="shared" ref="G6:G25" si="0">D32</f>
        <v>1Rx2L dBc Log Mag(dB)</v>
      </c>
      <c r="H6" s="35">
        <v>1</v>
      </c>
      <c r="M6" s="10"/>
      <c r="N6" s="6" t="s">
        <v>19</v>
      </c>
      <c r="O6" s="6" t="str">
        <f t="shared" ref="O6:O25" si="1">L32</f>
        <v>1Rx2L dBc Log Mag(dB)</v>
      </c>
      <c r="P6" s="35">
        <v>1</v>
      </c>
      <c r="Q6" s="10"/>
    </row>
    <row r="7" spans="1:17" ht="15.75" x14ac:dyDescent="0.25">
      <c r="B7" t="s">
        <v>99</v>
      </c>
      <c r="E7" s="10"/>
      <c r="F7" s="6">
        <f t="shared" ref="F7:F25" si="2">B33/1000000000</f>
        <v>3.9889999999999999</v>
      </c>
      <c r="G7" s="6">
        <f t="shared" si="0"/>
        <v>-40.232062999999997</v>
      </c>
      <c r="H7" s="36">
        <f>ABS(AVERAGE(G7:G25)-(H6-1)*5)</f>
        <v>32.721640368421056</v>
      </c>
      <c r="J7" t="s">
        <v>99</v>
      </c>
      <c r="M7" s="10"/>
      <c r="N7" s="6">
        <f t="shared" ref="N7:N25" si="3">J33/1000000000</f>
        <v>3.9889999999999999</v>
      </c>
      <c r="O7" s="6">
        <f t="shared" si="1"/>
        <v>-46.256518999999997</v>
      </c>
      <c r="P7" s="36">
        <f>ABS(AVERAGE(O7:O25)-(P6-1)*5)</f>
        <v>48.417959473684199</v>
      </c>
      <c r="Q7" s="10"/>
    </row>
    <row r="8" spans="1:17" x14ac:dyDescent="0.25">
      <c r="B8" t="s">
        <v>19</v>
      </c>
      <c r="C8" t="s">
        <v>113</v>
      </c>
      <c r="E8" s="10"/>
      <c r="F8" s="6">
        <f t="shared" si="2"/>
        <v>4.4340555555556005</v>
      </c>
      <c r="G8" s="6">
        <f t="shared" si="0"/>
        <v>-40.075595999999997</v>
      </c>
      <c r="J8" t="s">
        <v>19</v>
      </c>
      <c r="K8" t="s">
        <v>113</v>
      </c>
      <c r="M8" s="10"/>
      <c r="N8" s="6">
        <f t="shared" si="3"/>
        <v>4.4340555555556005</v>
      </c>
      <c r="O8" s="6">
        <f t="shared" si="1"/>
        <v>-47.435428999999999</v>
      </c>
      <c r="Q8" s="10"/>
    </row>
    <row r="9" spans="1:17" x14ac:dyDescent="0.25">
      <c r="B9">
        <v>3000000000</v>
      </c>
      <c r="C9">
        <v>-7.3180962000000003</v>
      </c>
      <c r="E9" s="10"/>
      <c r="F9" s="6">
        <f t="shared" si="2"/>
        <v>4.8791111111110999</v>
      </c>
      <c r="G9" s="6">
        <f t="shared" si="0"/>
        <v>-38.692473999999997</v>
      </c>
      <c r="J9">
        <v>3000000000</v>
      </c>
      <c r="K9">
        <v>-7.3285637000000001</v>
      </c>
      <c r="M9" s="10"/>
      <c r="N9" s="6">
        <f t="shared" si="3"/>
        <v>4.8791111111110999</v>
      </c>
      <c r="O9" s="6">
        <f t="shared" si="1"/>
        <v>-57.980972000000001</v>
      </c>
      <c r="Q9" s="10"/>
    </row>
    <row r="10" spans="1:17" x14ac:dyDescent="0.25">
      <c r="B10">
        <v>3500000000</v>
      </c>
      <c r="C10">
        <v>-7.2000846999999997</v>
      </c>
      <c r="E10" s="10"/>
      <c r="F10" s="6">
        <f t="shared" si="2"/>
        <v>5.3241666666667005</v>
      </c>
      <c r="G10" s="6">
        <f t="shared" si="0"/>
        <v>-34.906120000000001</v>
      </c>
      <c r="J10">
        <v>3500000000</v>
      </c>
      <c r="K10">
        <v>-8.3273858999999995</v>
      </c>
      <c r="M10" s="10"/>
      <c r="N10" s="6">
        <f t="shared" si="3"/>
        <v>5.3241666666667005</v>
      </c>
      <c r="O10" s="6">
        <f t="shared" si="1"/>
        <v>-49.497608</v>
      </c>
      <c r="Q10" s="10"/>
    </row>
    <row r="11" spans="1:17" x14ac:dyDescent="0.25">
      <c r="B11">
        <v>4000000000</v>
      </c>
      <c r="C11">
        <v>-7.2167158000000002</v>
      </c>
      <c r="E11" s="10"/>
      <c r="F11" s="6">
        <f t="shared" si="2"/>
        <v>5.7692222222222007</v>
      </c>
      <c r="G11" s="6">
        <f t="shared" si="0"/>
        <v>-33.346080999999998</v>
      </c>
      <c r="J11">
        <v>4000000000</v>
      </c>
      <c r="K11">
        <v>-8.6918287000000003</v>
      </c>
      <c r="M11" s="10"/>
      <c r="N11" s="6">
        <f t="shared" si="3"/>
        <v>5.7692222222222007</v>
      </c>
      <c r="O11" s="6">
        <f t="shared" si="1"/>
        <v>-45.481762000000003</v>
      </c>
      <c r="Q11" s="10"/>
    </row>
    <row r="12" spans="1:17" x14ac:dyDescent="0.25">
      <c r="B12">
        <v>4500000000</v>
      </c>
      <c r="C12">
        <v>-7.0059676</v>
      </c>
      <c r="E12" s="10"/>
      <c r="F12" s="6">
        <f t="shared" si="2"/>
        <v>6.2142777777777995</v>
      </c>
      <c r="G12" s="6">
        <f t="shared" si="0"/>
        <v>-31.283987</v>
      </c>
      <c r="J12">
        <v>4500000000</v>
      </c>
      <c r="K12">
        <v>-8.5756884000000007</v>
      </c>
      <c r="M12" s="10"/>
      <c r="N12" s="6">
        <f t="shared" si="3"/>
        <v>6.2142777777777995</v>
      </c>
      <c r="O12" s="6">
        <f t="shared" si="1"/>
        <v>-47.606929999999998</v>
      </c>
      <c r="Q12" s="10"/>
    </row>
    <row r="13" spans="1:17" x14ac:dyDescent="0.25">
      <c r="B13">
        <v>5000000000</v>
      </c>
      <c r="C13">
        <v>-6.8826947000000001</v>
      </c>
      <c r="E13" s="10"/>
      <c r="F13" s="6">
        <f t="shared" si="2"/>
        <v>6.6593333333332998</v>
      </c>
      <c r="G13" s="6">
        <f t="shared" si="0"/>
        <v>-31.993597000000001</v>
      </c>
      <c r="J13">
        <v>5000000000</v>
      </c>
      <c r="K13">
        <v>-8.3393040000000003</v>
      </c>
      <c r="M13" s="10"/>
      <c r="N13" s="6">
        <f t="shared" si="3"/>
        <v>6.6593333333332998</v>
      </c>
      <c r="O13" s="6">
        <f t="shared" si="1"/>
        <v>-48.595424999999999</v>
      </c>
      <c r="Q13" s="10"/>
    </row>
    <row r="14" spans="1:17" x14ac:dyDescent="0.25">
      <c r="B14">
        <v>5500000000</v>
      </c>
      <c r="C14">
        <v>-6.9972396000000003</v>
      </c>
      <c r="E14" s="10"/>
      <c r="F14" s="6">
        <f t="shared" si="2"/>
        <v>7.1043888888888995</v>
      </c>
      <c r="G14" s="6">
        <f t="shared" si="0"/>
        <v>-31.464262000000002</v>
      </c>
      <c r="J14">
        <v>5500000000</v>
      </c>
      <c r="K14">
        <v>-8.2898692999999994</v>
      </c>
      <c r="M14" s="10"/>
      <c r="N14" s="6">
        <f t="shared" si="3"/>
        <v>7.1043888888888995</v>
      </c>
      <c r="O14" s="6">
        <f t="shared" si="1"/>
        <v>-57.941395</v>
      </c>
      <c r="Q14" s="10"/>
    </row>
    <row r="15" spans="1:17" x14ac:dyDescent="0.25">
      <c r="B15">
        <v>6000000000</v>
      </c>
      <c r="C15">
        <v>-7.1371564999999997</v>
      </c>
      <c r="E15" s="10"/>
      <c r="F15" s="6">
        <f t="shared" si="2"/>
        <v>7.5494444444443998</v>
      </c>
      <c r="G15" s="6">
        <f t="shared" si="0"/>
        <v>-29.828371000000001</v>
      </c>
      <c r="J15">
        <v>6000000000</v>
      </c>
      <c r="K15">
        <v>-8.4478722000000008</v>
      </c>
      <c r="M15" s="10"/>
      <c r="N15" s="6">
        <f t="shared" si="3"/>
        <v>7.5494444444443998</v>
      </c>
      <c r="O15" s="6">
        <f t="shared" si="1"/>
        <v>-43.413691999999998</v>
      </c>
      <c r="Q15" s="10"/>
    </row>
    <row r="16" spans="1:17" x14ac:dyDescent="0.25">
      <c r="B16">
        <v>6500000000</v>
      </c>
      <c r="C16">
        <v>-7.1351456999999998</v>
      </c>
      <c r="E16" s="10"/>
      <c r="F16" s="6">
        <f t="shared" si="2"/>
        <v>7.9945000000000004</v>
      </c>
      <c r="G16" s="6">
        <f t="shared" si="0"/>
        <v>-27.029392000000001</v>
      </c>
      <c r="J16">
        <v>6500000000</v>
      </c>
      <c r="K16">
        <v>-8.5156784000000005</v>
      </c>
      <c r="M16" s="10"/>
      <c r="N16" s="6">
        <f t="shared" si="3"/>
        <v>7.9945000000000004</v>
      </c>
      <c r="O16" s="6">
        <f t="shared" si="1"/>
        <v>-42.548583999999998</v>
      </c>
      <c r="Q16" s="10"/>
    </row>
    <row r="17" spans="2:17" x14ac:dyDescent="0.25">
      <c r="B17">
        <v>7000000000</v>
      </c>
      <c r="C17">
        <v>-7.1822742999999996</v>
      </c>
      <c r="E17" s="10"/>
      <c r="F17" s="6">
        <f t="shared" si="2"/>
        <v>8.4395555555556001</v>
      </c>
      <c r="G17" s="6">
        <f t="shared" si="0"/>
        <v>-26.537894999999999</v>
      </c>
      <c r="J17">
        <v>7000000000</v>
      </c>
      <c r="K17">
        <v>-8.9113483000000002</v>
      </c>
      <c r="M17" s="10"/>
      <c r="N17" s="6">
        <f t="shared" si="3"/>
        <v>8.4395555555556001</v>
      </c>
      <c r="O17" s="6">
        <f t="shared" si="1"/>
        <v>-45.405807000000003</v>
      </c>
      <c r="Q17" s="10"/>
    </row>
    <row r="18" spans="2:17" x14ac:dyDescent="0.25">
      <c r="B18">
        <v>7500000000</v>
      </c>
      <c r="C18">
        <v>-7.4561390999999997</v>
      </c>
      <c r="E18" s="10"/>
      <c r="F18" s="6">
        <f t="shared" si="2"/>
        <v>8.8846111111110986</v>
      </c>
      <c r="G18" s="6">
        <f t="shared" si="0"/>
        <v>-27.3078</v>
      </c>
      <c r="J18">
        <v>7500000000</v>
      </c>
      <c r="K18">
        <v>-9.4653025</v>
      </c>
      <c r="M18" s="10"/>
      <c r="N18" s="6">
        <f t="shared" si="3"/>
        <v>8.8846111111110986</v>
      </c>
      <c r="O18" s="6">
        <f t="shared" si="1"/>
        <v>-48.909008</v>
      </c>
      <c r="Q18" s="10"/>
    </row>
    <row r="19" spans="2:17" x14ac:dyDescent="0.25">
      <c r="B19">
        <v>8000000000</v>
      </c>
      <c r="C19">
        <v>-7.5709057</v>
      </c>
      <c r="E19" s="10"/>
      <c r="F19" s="6">
        <f t="shared" si="2"/>
        <v>9.3296666666667001</v>
      </c>
      <c r="G19" s="6">
        <f t="shared" si="0"/>
        <v>-30.113771</v>
      </c>
      <c r="J19">
        <v>8000000000</v>
      </c>
      <c r="K19">
        <v>-9.7017983999999995</v>
      </c>
      <c r="M19" s="10"/>
      <c r="N19" s="6">
        <f t="shared" si="3"/>
        <v>9.3296666666667001</v>
      </c>
      <c r="O19" s="6">
        <f t="shared" si="1"/>
        <v>-48.643425000000001</v>
      </c>
      <c r="Q19" s="10"/>
    </row>
    <row r="20" spans="2:17" x14ac:dyDescent="0.25">
      <c r="B20">
        <v>8500000000</v>
      </c>
      <c r="C20">
        <v>-7.6253791</v>
      </c>
      <c r="E20" s="10"/>
      <c r="F20" s="6">
        <f t="shared" si="2"/>
        <v>9.7747222222222003</v>
      </c>
      <c r="G20" s="6">
        <f t="shared" si="0"/>
        <v>-33.403182999999999</v>
      </c>
      <c r="J20">
        <v>8500000000</v>
      </c>
      <c r="K20">
        <v>-9.7603253999999993</v>
      </c>
      <c r="M20" s="10"/>
      <c r="N20" s="6">
        <f t="shared" si="3"/>
        <v>9.7747222222222003</v>
      </c>
      <c r="O20" s="6">
        <f t="shared" si="1"/>
        <v>-52.053061999999997</v>
      </c>
      <c r="Q20" s="10"/>
    </row>
    <row r="21" spans="2:17" x14ac:dyDescent="0.25">
      <c r="B21">
        <v>9000000000</v>
      </c>
      <c r="C21">
        <v>-7.8304767999999996</v>
      </c>
      <c r="E21" s="10"/>
      <c r="F21" s="6">
        <f t="shared" si="2"/>
        <v>10.219777777777999</v>
      </c>
      <c r="G21" s="6">
        <f t="shared" si="0"/>
        <v>-42.887740999999998</v>
      </c>
      <c r="J21">
        <v>9000000000</v>
      </c>
      <c r="K21">
        <v>-9.7387934000000005</v>
      </c>
      <c r="M21" s="10"/>
      <c r="N21" s="6">
        <f t="shared" si="3"/>
        <v>10.219777777777999</v>
      </c>
      <c r="O21" s="6">
        <f t="shared" si="1"/>
        <v>-51.104331999999999</v>
      </c>
      <c r="Q21" s="10"/>
    </row>
    <row r="22" spans="2:17" x14ac:dyDescent="0.25">
      <c r="B22">
        <v>9500000000</v>
      </c>
      <c r="C22">
        <v>-7.9388094000000002</v>
      </c>
      <c r="E22" s="10"/>
      <c r="F22" s="6">
        <f t="shared" si="2"/>
        <v>10.664833333333</v>
      </c>
      <c r="G22" s="6">
        <f t="shared" si="0"/>
        <v>-36.097729000000001</v>
      </c>
      <c r="J22">
        <v>9500000000</v>
      </c>
      <c r="K22">
        <v>-9.7411919000000005</v>
      </c>
      <c r="M22" s="10"/>
      <c r="N22" s="6">
        <f t="shared" si="3"/>
        <v>10.664833333333</v>
      </c>
      <c r="O22" s="6">
        <f t="shared" si="1"/>
        <v>-50.178925</v>
      </c>
      <c r="Q22" s="10"/>
    </row>
    <row r="23" spans="2:17" x14ac:dyDescent="0.25">
      <c r="B23">
        <v>10000000000</v>
      </c>
      <c r="C23">
        <v>-8.0496435000000002</v>
      </c>
      <c r="E23" s="10"/>
      <c r="F23" s="6">
        <f t="shared" si="2"/>
        <v>11.109888888889</v>
      </c>
      <c r="G23" s="6">
        <f t="shared" si="0"/>
        <v>-30.670802999999999</v>
      </c>
      <c r="J23">
        <v>10000000000</v>
      </c>
      <c r="K23">
        <v>-9.6867923999999999</v>
      </c>
      <c r="M23" s="10"/>
      <c r="N23" s="6">
        <f t="shared" si="3"/>
        <v>11.109888888889</v>
      </c>
      <c r="O23" s="6">
        <f t="shared" si="1"/>
        <v>-45.808005999999999</v>
      </c>
      <c r="Q23" s="10"/>
    </row>
    <row r="24" spans="2:17" x14ac:dyDescent="0.25">
      <c r="B24">
        <v>10500000000</v>
      </c>
      <c r="C24">
        <v>-8.0803145999999995</v>
      </c>
      <c r="E24" s="10"/>
      <c r="F24" s="6">
        <f t="shared" si="2"/>
        <v>11.554944444444001</v>
      </c>
      <c r="G24" s="6">
        <f t="shared" si="0"/>
        <v>-28.784071000000001</v>
      </c>
      <c r="J24">
        <v>10500000000</v>
      </c>
      <c r="K24">
        <v>-9.6297712000000004</v>
      </c>
      <c r="M24" s="10"/>
      <c r="N24" s="6">
        <f t="shared" si="3"/>
        <v>11.554944444444001</v>
      </c>
      <c r="O24" s="6">
        <f t="shared" si="1"/>
        <v>-44.952857999999999</v>
      </c>
      <c r="Q24" s="10"/>
    </row>
    <row r="25" spans="2:17" x14ac:dyDescent="0.25">
      <c r="B25">
        <v>11000000000</v>
      </c>
      <c r="C25">
        <v>-8.0533371000000002</v>
      </c>
      <c r="E25" s="10"/>
      <c r="F25" s="6">
        <f t="shared" si="2"/>
        <v>12</v>
      </c>
      <c r="G25" s="6">
        <f t="shared" si="0"/>
        <v>-27.056231</v>
      </c>
      <c r="J25">
        <v>11000000000</v>
      </c>
      <c r="K25">
        <v>-9.5281438999999999</v>
      </c>
      <c r="M25" s="10"/>
      <c r="N25" s="6">
        <f t="shared" si="3"/>
        <v>12</v>
      </c>
      <c r="O25" s="6">
        <f t="shared" si="1"/>
        <v>-46.127490999999999</v>
      </c>
      <c r="Q25" s="10"/>
    </row>
    <row r="26" spans="2:17" x14ac:dyDescent="0.25">
      <c r="B26">
        <v>11500000000</v>
      </c>
      <c r="C26">
        <v>-7.9832663999999998</v>
      </c>
      <c r="E26" s="10"/>
      <c r="F26" s="6" t="s">
        <v>21</v>
      </c>
      <c r="J26">
        <v>11500000000</v>
      </c>
      <c r="K26">
        <v>-9.5266876000000007</v>
      </c>
      <c r="M26" s="10"/>
      <c r="N26" s="6" t="s">
        <v>21</v>
      </c>
      <c r="Q26" s="10"/>
    </row>
    <row r="27" spans="2:17" x14ac:dyDescent="0.25">
      <c r="B27">
        <v>12000000000</v>
      </c>
      <c r="C27">
        <v>-8.1232147000000001</v>
      </c>
      <c r="E27" s="10"/>
      <c r="J27">
        <v>12000000000</v>
      </c>
      <c r="K27">
        <v>-9.7550267999999996</v>
      </c>
      <c r="M27" s="10"/>
      <c r="Q27" s="10"/>
    </row>
    <row r="28" spans="2:17" x14ac:dyDescent="0.25">
      <c r="B28" t="s">
        <v>21</v>
      </c>
      <c r="E28" s="10"/>
      <c r="J28" t="s">
        <v>21</v>
      </c>
      <c r="M28" s="10"/>
      <c r="Q28" s="10"/>
    </row>
    <row r="29" spans="2:17" x14ac:dyDescent="0.25">
      <c r="E29" s="10"/>
      <c r="F29" s="6" t="s">
        <v>22</v>
      </c>
      <c r="M29" s="10"/>
      <c r="N29" s="6" t="s">
        <v>22</v>
      </c>
      <c r="Q29" s="10"/>
    </row>
    <row r="30" spans="2:17" ht="15.75" x14ac:dyDescent="0.25">
      <c r="E30" s="10"/>
      <c r="F30" s="6" t="s">
        <v>19</v>
      </c>
      <c r="G30" s="6" t="str">
        <f t="shared" ref="G30:G49" si="4">D56</f>
        <v>1Rx3L dBc Log Mag(dB)</v>
      </c>
      <c r="H30" s="35">
        <v>1</v>
      </c>
      <c r="M30" s="10"/>
      <c r="N30" s="6" t="s">
        <v>19</v>
      </c>
      <c r="O30" s="6" t="str">
        <f t="shared" ref="O30:O49" si="5">L56</f>
        <v>1Rx3L dBc Log Mag(dB)</v>
      </c>
      <c r="P30" s="35">
        <v>1</v>
      </c>
      <c r="Q30" s="10"/>
    </row>
    <row r="31" spans="2:17" ht="15.75" x14ac:dyDescent="0.25">
      <c r="B31" t="s">
        <v>18</v>
      </c>
      <c r="E31" s="10"/>
      <c r="F31" s="6">
        <f t="shared" ref="F31:F49" si="6">B57/1000000000</f>
        <v>4.9889999999999999</v>
      </c>
      <c r="G31" s="6">
        <f t="shared" si="4"/>
        <v>-22.282077999999998</v>
      </c>
      <c r="H31" s="36">
        <f>ABS(AVERAGE(G31:G49)-(H30-1)*5)</f>
        <v>16.766854115789471</v>
      </c>
      <c r="J31" t="s">
        <v>18</v>
      </c>
      <c r="M31" s="10"/>
      <c r="N31" s="6">
        <f t="shared" ref="N31:N49" si="7">J57/1000000000</f>
        <v>4.9889999999999999</v>
      </c>
      <c r="O31" s="6">
        <f t="shared" si="5"/>
        <v>-25.398291</v>
      </c>
      <c r="P31" s="36">
        <f>ABS(AVERAGE(O31:O49)-(P30-1)*5)</f>
        <v>13.63851842105263</v>
      </c>
      <c r="Q31" s="10"/>
    </row>
    <row r="32" spans="2:17" x14ac:dyDescent="0.25">
      <c r="B32" t="s">
        <v>19</v>
      </c>
      <c r="C32" t="s">
        <v>123</v>
      </c>
      <c r="D32" t="s">
        <v>31</v>
      </c>
      <c r="E32" s="10"/>
      <c r="F32" s="6">
        <f t="shared" si="6"/>
        <v>5.3784999999999998</v>
      </c>
      <c r="G32" s="6">
        <f t="shared" si="4"/>
        <v>-37.862934000000003</v>
      </c>
      <c r="J32" t="s">
        <v>19</v>
      </c>
      <c r="K32" t="s">
        <v>123</v>
      </c>
      <c r="L32" t="s">
        <v>31</v>
      </c>
      <c r="M32" s="10"/>
      <c r="N32" s="6">
        <f t="shared" si="7"/>
        <v>5.3784999999999998</v>
      </c>
      <c r="O32" s="6">
        <f t="shared" si="5"/>
        <v>-20.296012999999999</v>
      </c>
      <c r="Q32" s="10"/>
    </row>
    <row r="33" spans="2:17" x14ac:dyDescent="0.25">
      <c r="B33">
        <v>3989000000</v>
      </c>
      <c r="C33">
        <v>-47.550159000000001</v>
      </c>
      <c r="D33">
        <v>-40.232062999999997</v>
      </c>
      <c r="E33" s="10"/>
      <c r="F33" s="6">
        <f t="shared" si="6"/>
        <v>5.7679999999999998</v>
      </c>
      <c r="G33" s="6">
        <f t="shared" si="4"/>
        <v>-34.337387</v>
      </c>
      <c r="J33">
        <v>3989000000</v>
      </c>
      <c r="K33">
        <v>-53.585082999999997</v>
      </c>
      <c r="L33">
        <v>-46.256518999999997</v>
      </c>
      <c r="M33" s="10"/>
      <c r="N33" s="6">
        <f t="shared" si="7"/>
        <v>5.7679999999999998</v>
      </c>
      <c r="O33" s="6">
        <f t="shared" si="5"/>
        <v>-18.907385000000001</v>
      </c>
      <c r="Q33" s="10"/>
    </row>
    <row r="34" spans="2:17" x14ac:dyDescent="0.25">
      <c r="B34">
        <v>4434055555.5556002</v>
      </c>
      <c r="C34">
        <v>-47.275680999999999</v>
      </c>
      <c r="D34">
        <v>-40.075595999999997</v>
      </c>
      <c r="E34" s="10"/>
      <c r="F34" s="6">
        <f t="shared" si="6"/>
        <v>6.1574999999999998</v>
      </c>
      <c r="G34" s="6">
        <f t="shared" si="4"/>
        <v>-25.561347999999999</v>
      </c>
      <c r="J34">
        <v>4434055555.5556002</v>
      </c>
      <c r="K34">
        <v>-55.762813999999999</v>
      </c>
      <c r="L34">
        <v>-47.435428999999999</v>
      </c>
      <c r="M34" s="10"/>
      <c r="N34" s="6">
        <f t="shared" si="7"/>
        <v>6.1574999999999998</v>
      </c>
      <c r="O34" s="6">
        <f t="shared" si="5"/>
        <v>-17.199755</v>
      </c>
      <c r="Q34" s="10"/>
    </row>
    <row r="35" spans="2:17" x14ac:dyDescent="0.25">
      <c r="B35">
        <v>4879111111.1111002</v>
      </c>
      <c r="C35">
        <v>-45.909191</v>
      </c>
      <c r="D35">
        <v>-38.692473999999997</v>
      </c>
      <c r="E35" s="10"/>
      <c r="F35" s="6">
        <f t="shared" si="6"/>
        <v>6.5469999999999997</v>
      </c>
      <c r="G35" s="6">
        <f t="shared" si="4"/>
        <v>-25.419703999999999</v>
      </c>
      <c r="J35">
        <v>4879111111.1111002</v>
      </c>
      <c r="K35">
        <v>-66.672798</v>
      </c>
      <c r="L35">
        <v>-57.980972000000001</v>
      </c>
      <c r="M35" s="10"/>
      <c r="N35" s="6">
        <f t="shared" si="7"/>
        <v>6.5469999999999997</v>
      </c>
      <c r="O35" s="6">
        <f t="shared" si="5"/>
        <v>-21.096402999999999</v>
      </c>
      <c r="Q35" s="10"/>
    </row>
    <row r="36" spans="2:17" x14ac:dyDescent="0.25">
      <c r="B36">
        <v>5324166666.6667004</v>
      </c>
      <c r="C36">
        <v>-41.912086000000002</v>
      </c>
      <c r="D36">
        <v>-34.906120000000001</v>
      </c>
      <c r="E36" s="10"/>
      <c r="F36" s="6">
        <f t="shared" si="6"/>
        <v>6.9364999999999997</v>
      </c>
      <c r="G36" s="6">
        <f t="shared" si="4"/>
        <v>-32.276077000000001</v>
      </c>
      <c r="J36">
        <v>5324166666.6667004</v>
      </c>
      <c r="K36">
        <v>-58.073298999999999</v>
      </c>
      <c r="L36">
        <v>-49.497608</v>
      </c>
      <c r="M36" s="10"/>
      <c r="N36" s="6">
        <f t="shared" si="7"/>
        <v>6.9364999999999997</v>
      </c>
      <c r="O36" s="6">
        <f t="shared" si="5"/>
        <v>-20.599654999999998</v>
      </c>
      <c r="Q36" s="10"/>
    </row>
    <row r="37" spans="2:17" x14ac:dyDescent="0.25">
      <c r="B37">
        <v>5769222222.2222004</v>
      </c>
      <c r="C37">
        <v>-40.228774999999999</v>
      </c>
      <c r="D37">
        <v>-33.346080999999998</v>
      </c>
      <c r="E37" s="10"/>
      <c r="F37" s="6">
        <f t="shared" si="6"/>
        <v>7.3259999999999996</v>
      </c>
      <c r="G37" s="6">
        <f t="shared" si="4"/>
        <v>-19.423566999999998</v>
      </c>
      <c r="J37">
        <v>5769222222.2222004</v>
      </c>
      <c r="K37">
        <v>-53.821067999999997</v>
      </c>
      <c r="L37">
        <v>-45.481762000000003</v>
      </c>
      <c r="M37" s="10"/>
      <c r="N37" s="6">
        <f t="shared" si="7"/>
        <v>7.3259999999999996</v>
      </c>
      <c r="O37" s="6">
        <f t="shared" si="5"/>
        <v>-15.742016</v>
      </c>
      <c r="Q37" s="10"/>
    </row>
    <row r="38" spans="2:17" x14ac:dyDescent="0.25">
      <c r="B38">
        <v>6214277777.7777996</v>
      </c>
      <c r="C38">
        <v>-38.281227000000001</v>
      </c>
      <c r="D38">
        <v>-31.283987</v>
      </c>
      <c r="E38" s="10"/>
      <c r="F38" s="6">
        <f t="shared" si="6"/>
        <v>7.7154999999999996</v>
      </c>
      <c r="G38" s="6">
        <f t="shared" si="4"/>
        <v>-16.524394999999998</v>
      </c>
      <c r="J38">
        <v>6214277777.7777996</v>
      </c>
      <c r="K38">
        <v>-55.896801000000004</v>
      </c>
      <c r="L38">
        <v>-47.606929999999998</v>
      </c>
      <c r="M38" s="10"/>
      <c r="N38" s="6">
        <f t="shared" si="7"/>
        <v>7.7154999999999996</v>
      </c>
      <c r="O38" s="6">
        <f t="shared" si="5"/>
        <v>-16.25853</v>
      </c>
      <c r="Q38" s="10"/>
    </row>
    <row r="39" spans="2:17" x14ac:dyDescent="0.25">
      <c r="B39">
        <v>6659333333.3332996</v>
      </c>
      <c r="C39">
        <v>-39.130752999999999</v>
      </c>
      <c r="D39">
        <v>-31.993597000000001</v>
      </c>
      <c r="E39" s="10"/>
      <c r="F39" s="6">
        <f t="shared" si="6"/>
        <v>8.1050000000000004</v>
      </c>
      <c r="G39" s="6">
        <f t="shared" si="4"/>
        <v>-11.906749</v>
      </c>
      <c r="J39">
        <v>6659333333.3332996</v>
      </c>
      <c r="K39">
        <v>-57.043297000000003</v>
      </c>
      <c r="L39">
        <v>-48.595424999999999</v>
      </c>
      <c r="M39" s="10"/>
      <c r="N39" s="6">
        <f t="shared" si="7"/>
        <v>8.1050000000000004</v>
      </c>
      <c r="O39" s="6">
        <f t="shared" si="5"/>
        <v>-11.869514000000001</v>
      </c>
      <c r="Q39" s="10"/>
    </row>
    <row r="40" spans="2:17" x14ac:dyDescent="0.25">
      <c r="B40">
        <v>7104388888.8888998</v>
      </c>
      <c r="C40">
        <v>-38.599406999999999</v>
      </c>
      <c r="D40">
        <v>-31.464262000000002</v>
      </c>
      <c r="E40" s="10"/>
      <c r="F40" s="6">
        <f t="shared" si="6"/>
        <v>8.4945000000000004</v>
      </c>
      <c r="G40" s="6">
        <f t="shared" si="4"/>
        <v>-11.085084</v>
      </c>
      <c r="J40">
        <v>7104388888.8888998</v>
      </c>
      <c r="K40">
        <v>-66.457069000000004</v>
      </c>
      <c r="L40">
        <v>-57.941395</v>
      </c>
      <c r="M40" s="10"/>
      <c r="N40" s="6">
        <f t="shared" si="7"/>
        <v>8.4945000000000004</v>
      </c>
      <c r="O40" s="6">
        <f t="shared" si="5"/>
        <v>-10.480877</v>
      </c>
      <c r="Q40" s="10"/>
    </row>
    <row r="41" spans="2:17" x14ac:dyDescent="0.25">
      <c r="B41">
        <v>7549444444.4443998</v>
      </c>
      <c r="C41">
        <v>-37.010646999999999</v>
      </c>
      <c r="D41">
        <v>-29.828371000000001</v>
      </c>
      <c r="E41" s="10"/>
      <c r="F41" s="6">
        <f t="shared" si="6"/>
        <v>8.8840000000000003</v>
      </c>
      <c r="G41" s="6">
        <f t="shared" si="4"/>
        <v>-9.6253232999999998</v>
      </c>
      <c r="J41">
        <v>7549444444.4443998</v>
      </c>
      <c r="K41">
        <v>-52.325043000000001</v>
      </c>
      <c r="L41">
        <v>-43.413691999999998</v>
      </c>
      <c r="M41" s="10"/>
      <c r="N41" s="6">
        <f t="shared" si="7"/>
        <v>8.8840000000000003</v>
      </c>
      <c r="O41" s="6">
        <f t="shared" si="5"/>
        <v>-9.4517450000000007</v>
      </c>
      <c r="Q41" s="10"/>
    </row>
    <row r="42" spans="2:17" x14ac:dyDescent="0.25">
      <c r="B42">
        <v>7994500000</v>
      </c>
      <c r="C42">
        <v>-34.485531000000002</v>
      </c>
      <c r="D42">
        <v>-27.029392000000001</v>
      </c>
      <c r="E42" s="10"/>
      <c r="F42" s="6">
        <f t="shared" si="6"/>
        <v>9.2735000000000003</v>
      </c>
      <c r="G42" s="6">
        <f t="shared" si="4"/>
        <v>-9.3141993999999997</v>
      </c>
      <c r="J42">
        <v>7994500000</v>
      </c>
      <c r="K42">
        <v>-52.013885000000002</v>
      </c>
      <c r="L42">
        <v>-42.548583999999998</v>
      </c>
      <c r="M42" s="10"/>
      <c r="N42" s="6">
        <f t="shared" si="7"/>
        <v>9.2735000000000003</v>
      </c>
      <c r="O42" s="6">
        <f t="shared" si="5"/>
        <v>-9.1459875000000004</v>
      </c>
      <c r="Q42" s="10"/>
    </row>
    <row r="43" spans="2:17" x14ac:dyDescent="0.25">
      <c r="B43">
        <v>8439555555.5556002</v>
      </c>
      <c r="C43">
        <v>-34.108803000000002</v>
      </c>
      <c r="D43">
        <v>-26.537894999999999</v>
      </c>
      <c r="E43" s="10"/>
      <c r="F43" s="6">
        <f t="shared" si="6"/>
        <v>9.6630000000000003</v>
      </c>
      <c r="G43" s="6">
        <f t="shared" si="4"/>
        <v>-8.7356423999999997</v>
      </c>
      <c r="J43">
        <v>8439555555.5556002</v>
      </c>
      <c r="K43">
        <v>-55.107605</v>
      </c>
      <c r="L43">
        <v>-45.405807000000003</v>
      </c>
      <c r="M43" s="10"/>
      <c r="N43" s="6">
        <f t="shared" si="7"/>
        <v>9.6630000000000003</v>
      </c>
      <c r="O43" s="6">
        <f t="shared" si="5"/>
        <v>-9.0469246000000005</v>
      </c>
      <c r="Q43" s="10"/>
    </row>
    <row r="44" spans="2:17" x14ac:dyDescent="0.25">
      <c r="B44">
        <v>8884611111.1110992</v>
      </c>
      <c r="C44">
        <v>-34.933182000000002</v>
      </c>
      <c r="D44">
        <v>-27.3078</v>
      </c>
      <c r="E44" s="10"/>
      <c r="F44" s="6">
        <f t="shared" si="6"/>
        <v>10.0525</v>
      </c>
      <c r="G44" s="6">
        <f t="shared" si="4"/>
        <v>-8.5776958000000008</v>
      </c>
      <c r="J44">
        <v>8884611111.1110992</v>
      </c>
      <c r="K44">
        <v>-58.669333999999999</v>
      </c>
      <c r="L44">
        <v>-48.909008</v>
      </c>
      <c r="M44" s="10"/>
      <c r="N44" s="6">
        <f t="shared" si="7"/>
        <v>10.0525</v>
      </c>
      <c r="O44" s="6">
        <f t="shared" si="5"/>
        <v>-8.6036719999999995</v>
      </c>
      <c r="Q44" s="10"/>
    </row>
    <row r="45" spans="2:17" x14ac:dyDescent="0.25">
      <c r="B45">
        <v>9329666666.6667004</v>
      </c>
      <c r="C45">
        <v>-37.944248000000002</v>
      </c>
      <c r="D45">
        <v>-30.113771</v>
      </c>
      <c r="E45" s="10"/>
      <c r="F45" s="6">
        <f t="shared" si="6"/>
        <v>10.442</v>
      </c>
      <c r="G45" s="6">
        <f t="shared" si="4"/>
        <v>-8.7592248999999995</v>
      </c>
      <c r="J45">
        <v>9329666666.6667004</v>
      </c>
      <c r="K45">
        <v>-58.382216999999997</v>
      </c>
      <c r="L45">
        <v>-48.643425000000001</v>
      </c>
      <c r="M45" s="10"/>
      <c r="N45" s="6">
        <f t="shared" si="7"/>
        <v>10.442</v>
      </c>
      <c r="O45" s="6">
        <f t="shared" si="5"/>
        <v>-8.8834248000000002</v>
      </c>
      <c r="Q45" s="10"/>
    </row>
    <row r="46" spans="2:17" x14ac:dyDescent="0.25">
      <c r="B46">
        <v>9774722222.2222004</v>
      </c>
      <c r="C46">
        <v>-41.341991</v>
      </c>
      <c r="D46">
        <v>-33.403182999999999</v>
      </c>
      <c r="E46" s="10"/>
      <c r="F46" s="6">
        <f t="shared" si="6"/>
        <v>10.8315</v>
      </c>
      <c r="G46" s="6">
        <f t="shared" si="4"/>
        <v>-8.7796535000000002</v>
      </c>
      <c r="J46">
        <v>9774722222.2222004</v>
      </c>
      <c r="K46">
        <v>-61.794254000000002</v>
      </c>
      <c r="L46">
        <v>-52.053061999999997</v>
      </c>
      <c r="M46" s="10"/>
      <c r="N46" s="6">
        <f t="shared" si="7"/>
        <v>10.8315</v>
      </c>
      <c r="O46" s="6">
        <f t="shared" si="5"/>
        <v>-9.0360478999999998</v>
      </c>
      <c r="Q46" s="10"/>
    </row>
    <row r="47" spans="2:17" x14ac:dyDescent="0.25">
      <c r="B47">
        <v>10219777777.778</v>
      </c>
      <c r="C47">
        <v>-50.937385999999996</v>
      </c>
      <c r="D47">
        <v>-42.887740999999998</v>
      </c>
      <c r="E47" s="10"/>
      <c r="F47" s="6">
        <f t="shared" si="6"/>
        <v>11.221</v>
      </c>
      <c r="G47" s="6">
        <f t="shared" si="4"/>
        <v>-9.1781845000000004</v>
      </c>
      <c r="J47">
        <v>10219777777.778</v>
      </c>
      <c r="K47">
        <v>-60.791122000000001</v>
      </c>
      <c r="L47">
        <v>-51.104331999999999</v>
      </c>
      <c r="M47" s="10"/>
      <c r="N47" s="6">
        <f t="shared" si="7"/>
        <v>11.221</v>
      </c>
      <c r="O47" s="6">
        <f t="shared" si="5"/>
        <v>-9.0940446999999995</v>
      </c>
      <c r="Q47" s="10"/>
    </row>
    <row r="48" spans="2:17" x14ac:dyDescent="0.25">
      <c r="B48">
        <v>10664833333.333</v>
      </c>
      <c r="C48">
        <v>-44.178043000000002</v>
      </c>
      <c r="D48">
        <v>-36.097729000000001</v>
      </c>
      <c r="E48" s="10"/>
      <c r="F48" s="6">
        <f t="shared" si="6"/>
        <v>11.6105</v>
      </c>
      <c r="G48" s="6">
        <f t="shared" si="4"/>
        <v>-9.3249101999999997</v>
      </c>
      <c r="J48">
        <v>10664833333.333</v>
      </c>
      <c r="K48">
        <v>-59.808697000000002</v>
      </c>
      <c r="L48">
        <v>-50.178925</v>
      </c>
      <c r="M48" s="10"/>
      <c r="N48" s="6">
        <f t="shared" si="7"/>
        <v>11.6105</v>
      </c>
      <c r="O48" s="6">
        <f t="shared" si="5"/>
        <v>-9.0514230999999992</v>
      </c>
      <c r="Q48" s="10"/>
    </row>
    <row r="49" spans="2:17" x14ac:dyDescent="0.25">
      <c r="B49">
        <v>11109888888.889</v>
      </c>
      <c r="C49">
        <v>-38.724139999999998</v>
      </c>
      <c r="D49">
        <v>-30.670802999999999</v>
      </c>
      <c r="E49" s="10"/>
      <c r="F49" s="6">
        <f t="shared" si="6"/>
        <v>12</v>
      </c>
      <c r="G49" s="6">
        <f t="shared" si="4"/>
        <v>-9.5960712000000008</v>
      </c>
      <c r="J49">
        <v>11109888888.889</v>
      </c>
      <c r="K49">
        <v>-55.336151000000001</v>
      </c>
      <c r="L49">
        <v>-45.808005999999999</v>
      </c>
      <c r="M49" s="10"/>
      <c r="N49" s="6">
        <f t="shared" si="7"/>
        <v>12</v>
      </c>
      <c r="O49" s="6">
        <f t="shared" si="5"/>
        <v>-8.9701413999999993</v>
      </c>
      <c r="Q49" s="10"/>
    </row>
    <row r="50" spans="2:17" x14ac:dyDescent="0.25">
      <c r="B50">
        <v>11554944444.444</v>
      </c>
      <c r="C50">
        <v>-36.767338000000002</v>
      </c>
      <c r="D50">
        <v>-28.784071000000001</v>
      </c>
      <c r="E50" s="10"/>
      <c r="F50" s="6" t="s">
        <v>21</v>
      </c>
      <c r="J50">
        <v>11554944444.444</v>
      </c>
      <c r="K50">
        <v>-54.479545999999999</v>
      </c>
      <c r="L50">
        <v>-44.952857999999999</v>
      </c>
      <c r="M50" s="10"/>
      <c r="N50" s="6" t="s">
        <v>21</v>
      </c>
      <c r="Q50" s="10"/>
    </row>
    <row r="51" spans="2:17" x14ac:dyDescent="0.25">
      <c r="B51">
        <v>12000000000</v>
      </c>
      <c r="C51">
        <v>-35.179442999999999</v>
      </c>
      <c r="D51">
        <v>-27.056231</v>
      </c>
      <c r="E51" s="10"/>
      <c r="J51">
        <v>12000000000</v>
      </c>
      <c r="K51">
        <v>-55.882519000000002</v>
      </c>
      <c r="L51">
        <v>-46.127490999999999</v>
      </c>
      <c r="M51" s="10"/>
      <c r="Q51" s="10"/>
    </row>
    <row r="52" spans="2:17" x14ac:dyDescent="0.25">
      <c r="B52" t="s">
        <v>21</v>
      </c>
      <c r="E52" s="8"/>
      <c r="J52" t="s">
        <v>21</v>
      </c>
      <c r="M52" s="8"/>
      <c r="Q52" s="8"/>
    </row>
    <row r="53" spans="2:17" x14ac:dyDescent="0.25">
      <c r="E53" s="8"/>
      <c r="F53" s="6" t="s">
        <v>23</v>
      </c>
      <c r="M53" s="8"/>
      <c r="N53" s="6" t="s">
        <v>23</v>
      </c>
      <c r="Q53" s="8"/>
    </row>
    <row r="54" spans="2:17" ht="15.75" x14ac:dyDescent="0.25">
      <c r="E54" s="8"/>
      <c r="F54" s="6" t="s">
        <v>19</v>
      </c>
      <c r="G54" s="6" t="str">
        <f t="shared" ref="G54:G73" si="8">D80</f>
        <v>1Rx4L dBc Log Mag(dB)</v>
      </c>
      <c r="H54" s="35">
        <v>1</v>
      </c>
      <c r="M54" s="8"/>
      <c r="N54" s="6" t="s">
        <v>19</v>
      </c>
      <c r="O54" s="6" t="str">
        <f t="shared" ref="O54:O73" si="9">L80</f>
        <v>1Rx4L dBc Log Mag(dB)</v>
      </c>
      <c r="P54" s="35">
        <v>1</v>
      </c>
      <c r="Q54" s="8"/>
    </row>
    <row r="55" spans="2:17" ht="15.75" x14ac:dyDescent="0.25">
      <c r="B55" t="s">
        <v>22</v>
      </c>
      <c r="E55" s="8"/>
      <c r="F55" s="6">
        <f t="shared" ref="F55:F73" si="10">B81/1000000000</f>
        <v>7.9889999999999999</v>
      </c>
      <c r="G55" s="6">
        <f t="shared" si="8"/>
        <v>-37.192005000000002</v>
      </c>
      <c r="H55" s="36">
        <f>ABS(AVERAGE(G55:G73)-(H54-1)*5)</f>
        <v>34.830293263157898</v>
      </c>
      <c r="J55" t="s">
        <v>22</v>
      </c>
      <c r="M55" s="8"/>
      <c r="N55" s="6">
        <f t="shared" ref="N55:N73" si="11">J81/1000000000</f>
        <v>7.9889999999999999</v>
      </c>
      <c r="O55" s="6">
        <f t="shared" si="9"/>
        <v>-53.461964000000002</v>
      </c>
      <c r="P55" s="36">
        <f>ABS(AVERAGE(O55:O73)-(P54-1)*5)</f>
        <v>44.542241157894736</v>
      </c>
      <c r="Q55" s="8"/>
    </row>
    <row r="56" spans="2:17" x14ac:dyDescent="0.25">
      <c r="B56" t="s">
        <v>19</v>
      </c>
      <c r="C56" t="s">
        <v>124</v>
      </c>
      <c r="D56" t="s">
        <v>32</v>
      </c>
      <c r="E56" s="8"/>
      <c r="F56" s="6">
        <f t="shared" si="10"/>
        <v>8.2118333333332991</v>
      </c>
      <c r="G56" s="6">
        <f t="shared" si="8"/>
        <v>-36.666927000000001</v>
      </c>
      <c r="J56" t="s">
        <v>19</v>
      </c>
      <c r="K56" t="s">
        <v>124</v>
      </c>
      <c r="L56" t="s">
        <v>32</v>
      </c>
      <c r="M56" s="8"/>
      <c r="N56" s="6">
        <f t="shared" si="11"/>
        <v>8.2118333333332991</v>
      </c>
      <c r="O56" s="6">
        <f t="shared" si="9"/>
        <v>-51.264918999999999</v>
      </c>
      <c r="Q56" s="8"/>
    </row>
    <row r="57" spans="2:17" x14ac:dyDescent="0.25">
      <c r="B57">
        <v>4989000000</v>
      </c>
      <c r="C57">
        <v>-29.600173999999999</v>
      </c>
      <c r="D57">
        <v>-22.282077999999998</v>
      </c>
      <c r="E57" s="8"/>
      <c r="F57" s="6">
        <f t="shared" si="10"/>
        <v>8.4346666666667005</v>
      </c>
      <c r="G57" s="6">
        <f t="shared" si="8"/>
        <v>-36.657738000000002</v>
      </c>
      <c r="J57">
        <v>4989000000</v>
      </c>
      <c r="K57">
        <v>-32.726852000000001</v>
      </c>
      <c r="L57">
        <v>-25.398291</v>
      </c>
      <c r="M57" s="8"/>
      <c r="N57" s="6">
        <f t="shared" si="11"/>
        <v>8.4346666666667005</v>
      </c>
      <c r="O57" s="6">
        <f t="shared" si="9"/>
        <v>-52.644011999999996</v>
      </c>
      <c r="Q57" s="8"/>
    </row>
    <row r="58" spans="2:17" x14ac:dyDescent="0.25">
      <c r="B58">
        <v>5378500000</v>
      </c>
      <c r="C58">
        <v>-45.063018999999997</v>
      </c>
      <c r="D58">
        <v>-37.862934000000003</v>
      </c>
      <c r="E58" s="8"/>
      <c r="F58" s="6">
        <f t="shared" si="10"/>
        <v>8.6575000000000006</v>
      </c>
      <c r="G58" s="6">
        <f t="shared" si="8"/>
        <v>-36.626773999999997</v>
      </c>
      <c r="J58">
        <v>5378500000</v>
      </c>
      <c r="K58">
        <v>-28.623398000000002</v>
      </c>
      <c r="L58">
        <v>-20.296012999999999</v>
      </c>
      <c r="M58" s="8"/>
      <c r="N58" s="6">
        <f t="shared" si="11"/>
        <v>8.6575000000000006</v>
      </c>
      <c r="O58" s="6">
        <f t="shared" si="9"/>
        <v>-52.198689000000002</v>
      </c>
      <c r="Q58" s="8"/>
    </row>
    <row r="59" spans="2:17" x14ac:dyDescent="0.25">
      <c r="B59">
        <v>5768000000</v>
      </c>
      <c r="C59">
        <v>-41.554104000000002</v>
      </c>
      <c r="D59">
        <v>-34.337387</v>
      </c>
      <c r="E59" s="8"/>
      <c r="F59" s="6">
        <f t="shared" si="10"/>
        <v>8.880333333333299</v>
      </c>
      <c r="G59" s="6">
        <f t="shared" si="8"/>
        <v>-35.999648999999998</v>
      </c>
      <c r="J59">
        <v>5768000000</v>
      </c>
      <c r="K59">
        <v>-27.599215000000001</v>
      </c>
      <c r="L59">
        <v>-18.907385000000001</v>
      </c>
      <c r="M59" s="8"/>
      <c r="N59" s="6">
        <f t="shared" si="11"/>
        <v>8.880333333333299</v>
      </c>
      <c r="O59" s="6">
        <f t="shared" si="9"/>
        <v>-53.035060999999999</v>
      </c>
      <c r="Q59" s="8"/>
    </row>
    <row r="60" spans="2:17" x14ac:dyDescent="0.25">
      <c r="B60">
        <v>6157500000</v>
      </c>
      <c r="C60">
        <v>-32.567314000000003</v>
      </c>
      <c r="D60">
        <v>-25.561347999999999</v>
      </c>
      <c r="E60" s="8"/>
      <c r="F60" s="6">
        <f t="shared" si="10"/>
        <v>9.1031666666667004</v>
      </c>
      <c r="G60" s="6">
        <f t="shared" si="8"/>
        <v>-36.252383999999999</v>
      </c>
      <c r="J60">
        <v>6157500000</v>
      </c>
      <c r="K60">
        <v>-25.775442000000002</v>
      </c>
      <c r="L60">
        <v>-17.199755</v>
      </c>
      <c r="M60" s="8"/>
      <c r="N60" s="6">
        <f t="shared" si="11"/>
        <v>9.1031666666667004</v>
      </c>
      <c r="O60" s="6">
        <f t="shared" si="9"/>
        <v>-51.568137999999998</v>
      </c>
      <c r="Q60" s="8"/>
    </row>
    <row r="61" spans="2:17" x14ac:dyDescent="0.25">
      <c r="B61">
        <v>6547000000</v>
      </c>
      <c r="C61">
        <v>-32.302399000000001</v>
      </c>
      <c r="D61">
        <v>-25.419703999999999</v>
      </c>
      <c r="E61" s="8"/>
      <c r="F61" s="6">
        <f t="shared" si="10"/>
        <v>9.3260000000000005</v>
      </c>
      <c r="G61" s="6">
        <f t="shared" si="8"/>
        <v>-35.587420999999999</v>
      </c>
      <c r="J61">
        <v>6547000000</v>
      </c>
      <c r="K61">
        <v>-29.435707000000001</v>
      </c>
      <c r="L61">
        <v>-21.096402999999999</v>
      </c>
      <c r="M61" s="8"/>
      <c r="N61" s="6">
        <f t="shared" si="11"/>
        <v>9.3260000000000005</v>
      </c>
      <c r="O61" s="6">
        <f t="shared" si="9"/>
        <v>-50.568699000000002</v>
      </c>
      <c r="Q61" s="8"/>
    </row>
    <row r="62" spans="2:17" x14ac:dyDescent="0.25">
      <c r="B62">
        <v>6936500000</v>
      </c>
      <c r="C62">
        <v>-39.273314999999997</v>
      </c>
      <c r="D62">
        <v>-32.276077000000001</v>
      </c>
      <c r="E62" s="8"/>
      <c r="F62" s="6">
        <f t="shared" si="10"/>
        <v>9.5488333333332989</v>
      </c>
      <c r="G62" s="6">
        <f t="shared" si="8"/>
        <v>-34.931004000000001</v>
      </c>
      <c r="J62">
        <v>6936500000</v>
      </c>
      <c r="K62">
        <v>-28.889524000000002</v>
      </c>
      <c r="L62">
        <v>-20.599654999999998</v>
      </c>
      <c r="M62" s="8"/>
      <c r="N62" s="6">
        <f t="shared" si="11"/>
        <v>9.5488333333332989</v>
      </c>
      <c r="O62" s="6">
        <f t="shared" si="9"/>
        <v>-47.376201999999999</v>
      </c>
      <c r="Q62" s="8"/>
    </row>
    <row r="63" spans="2:17" x14ac:dyDescent="0.25">
      <c r="B63">
        <v>7326000000</v>
      </c>
      <c r="C63">
        <v>-26.560721999999998</v>
      </c>
      <c r="D63">
        <v>-19.423566999999998</v>
      </c>
      <c r="E63" s="8"/>
      <c r="F63" s="6">
        <f t="shared" si="10"/>
        <v>9.7716666666667003</v>
      </c>
      <c r="G63" s="6">
        <f t="shared" si="8"/>
        <v>-35.302021000000003</v>
      </c>
      <c r="J63">
        <v>7326000000</v>
      </c>
      <c r="K63">
        <v>-24.189888</v>
      </c>
      <c r="L63">
        <v>-15.742016</v>
      </c>
      <c r="M63" s="8"/>
      <c r="N63" s="6">
        <f t="shared" si="11"/>
        <v>9.7716666666667003</v>
      </c>
      <c r="O63" s="6">
        <f t="shared" si="9"/>
        <v>-45.151848000000001</v>
      </c>
      <c r="Q63" s="8"/>
    </row>
    <row r="64" spans="2:17" x14ac:dyDescent="0.25">
      <c r="B64">
        <v>7715500000</v>
      </c>
      <c r="C64">
        <v>-23.65954</v>
      </c>
      <c r="D64">
        <v>-16.524394999999998</v>
      </c>
      <c r="E64" s="8"/>
      <c r="F64" s="6">
        <f t="shared" si="10"/>
        <v>9.9945000000000004</v>
      </c>
      <c r="G64" s="6">
        <f t="shared" si="8"/>
        <v>-33.809730999999999</v>
      </c>
      <c r="J64">
        <v>7715500000</v>
      </c>
      <c r="K64">
        <v>-24.774208000000002</v>
      </c>
      <c r="L64">
        <v>-16.25853</v>
      </c>
      <c r="M64" s="8"/>
      <c r="N64" s="6">
        <f t="shared" si="11"/>
        <v>9.9945000000000004</v>
      </c>
      <c r="O64" s="6">
        <f t="shared" si="9"/>
        <v>-42.423488999999996</v>
      </c>
      <c r="Q64" s="8"/>
    </row>
    <row r="65" spans="2:17" x14ac:dyDescent="0.25">
      <c r="B65">
        <v>8105000000</v>
      </c>
      <c r="C65">
        <v>-19.089023999999998</v>
      </c>
      <c r="D65">
        <v>-11.906749</v>
      </c>
      <c r="E65" s="8"/>
      <c r="F65" s="6">
        <f t="shared" si="10"/>
        <v>10.217333333333</v>
      </c>
      <c r="G65" s="6">
        <f t="shared" si="8"/>
        <v>-33.063254999999998</v>
      </c>
      <c r="J65">
        <v>8105000000</v>
      </c>
      <c r="K65">
        <v>-20.780863</v>
      </c>
      <c r="L65">
        <v>-11.869514000000001</v>
      </c>
      <c r="M65" s="8"/>
      <c r="N65" s="6">
        <f t="shared" si="11"/>
        <v>10.217333333333</v>
      </c>
      <c r="O65" s="6">
        <f t="shared" si="9"/>
        <v>-40.958514999999998</v>
      </c>
      <c r="Q65" s="8"/>
    </row>
    <row r="66" spans="2:17" x14ac:dyDescent="0.25">
      <c r="B66">
        <v>8494500000</v>
      </c>
      <c r="C66">
        <v>-18.541224</v>
      </c>
      <c r="D66">
        <v>-11.085084</v>
      </c>
      <c r="E66" s="8"/>
      <c r="F66" s="6">
        <f t="shared" si="10"/>
        <v>10.440166666667</v>
      </c>
      <c r="G66" s="6">
        <f t="shared" si="8"/>
        <v>-32.676723000000003</v>
      </c>
      <c r="J66">
        <v>8494500000</v>
      </c>
      <c r="K66">
        <v>-19.946178</v>
      </c>
      <c r="L66">
        <v>-10.480877</v>
      </c>
      <c r="M66" s="8"/>
      <c r="N66" s="6">
        <f t="shared" si="11"/>
        <v>10.440166666667</v>
      </c>
      <c r="O66" s="6">
        <f t="shared" si="9"/>
        <v>-39.351337000000001</v>
      </c>
      <c r="Q66" s="8"/>
    </row>
    <row r="67" spans="2:17" x14ac:dyDescent="0.25">
      <c r="B67">
        <v>8884000000</v>
      </c>
      <c r="C67">
        <v>-17.196228000000001</v>
      </c>
      <c r="D67">
        <v>-9.6253232999999998</v>
      </c>
      <c r="E67" s="8"/>
      <c r="F67" s="6">
        <f t="shared" si="10"/>
        <v>10.663</v>
      </c>
      <c r="G67" s="6">
        <f t="shared" si="8"/>
        <v>-33.305531000000002</v>
      </c>
      <c r="J67">
        <v>8884000000</v>
      </c>
      <c r="K67">
        <v>-19.153542999999999</v>
      </c>
      <c r="L67">
        <v>-9.4517450000000007</v>
      </c>
      <c r="M67" s="8"/>
      <c r="N67" s="6">
        <f t="shared" si="11"/>
        <v>10.663</v>
      </c>
      <c r="O67" s="6">
        <f t="shared" si="9"/>
        <v>-38.790615000000003</v>
      </c>
      <c r="Q67" s="8"/>
    </row>
    <row r="68" spans="2:17" x14ac:dyDescent="0.25">
      <c r="B68">
        <v>9273500000</v>
      </c>
      <c r="C68">
        <v>-16.939578999999998</v>
      </c>
      <c r="D68">
        <v>-9.3141993999999997</v>
      </c>
      <c r="E68" s="8"/>
      <c r="F68" s="6">
        <f t="shared" si="10"/>
        <v>10.885833333333</v>
      </c>
      <c r="G68" s="6">
        <f t="shared" si="8"/>
        <v>-33.754565999999997</v>
      </c>
      <c r="J68">
        <v>9273500000</v>
      </c>
      <c r="K68">
        <v>-18.906313000000001</v>
      </c>
      <c r="L68">
        <v>-9.1459875000000004</v>
      </c>
      <c r="M68" s="8"/>
      <c r="N68" s="6">
        <f t="shared" si="11"/>
        <v>10.885833333333</v>
      </c>
      <c r="O68" s="6">
        <f t="shared" si="9"/>
        <v>-38.528399999999998</v>
      </c>
      <c r="Q68" s="8"/>
    </row>
    <row r="69" spans="2:17" x14ac:dyDescent="0.25">
      <c r="B69">
        <v>9663000000</v>
      </c>
      <c r="C69">
        <v>-16.566120000000002</v>
      </c>
      <c r="D69">
        <v>-8.7356423999999997</v>
      </c>
      <c r="E69" s="8"/>
      <c r="F69" s="6">
        <f t="shared" si="10"/>
        <v>11.108666666667</v>
      </c>
      <c r="G69" s="6">
        <f t="shared" si="8"/>
        <v>-33.966236000000002</v>
      </c>
      <c r="J69">
        <v>9663000000</v>
      </c>
      <c r="K69">
        <v>-18.785717000000002</v>
      </c>
      <c r="L69">
        <v>-9.0469246000000005</v>
      </c>
      <c r="M69" s="8"/>
      <c r="N69" s="6">
        <f t="shared" si="11"/>
        <v>11.108666666667</v>
      </c>
      <c r="O69" s="6">
        <f t="shared" si="9"/>
        <v>-37.870136000000002</v>
      </c>
      <c r="Q69" s="8"/>
    </row>
    <row r="70" spans="2:17" x14ac:dyDescent="0.25">
      <c r="B70">
        <v>10052500000</v>
      </c>
      <c r="C70">
        <v>-16.516506</v>
      </c>
      <c r="D70">
        <v>-8.5776958000000008</v>
      </c>
      <c r="E70" s="8"/>
      <c r="F70" s="6">
        <f t="shared" si="10"/>
        <v>11.3315</v>
      </c>
      <c r="G70" s="6">
        <f t="shared" si="8"/>
        <v>-34.953136000000001</v>
      </c>
      <c r="J70">
        <v>10052500000</v>
      </c>
      <c r="K70">
        <v>-18.344864000000001</v>
      </c>
      <c r="L70">
        <v>-8.6036719999999995</v>
      </c>
      <c r="M70" s="8"/>
      <c r="N70" s="6">
        <f t="shared" si="11"/>
        <v>11.3315</v>
      </c>
      <c r="O70" s="6">
        <f t="shared" si="9"/>
        <v>-38.119880999999999</v>
      </c>
      <c r="Q70" s="8"/>
    </row>
    <row r="71" spans="2:17" x14ac:dyDescent="0.25">
      <c r="B71">
        <v>10442000000</v>
      </c>
      <c r="C71">
        <v>-16.808868</v>
      </c>
      <c r="D71">
        <v>-8.7592248999999995</v>
      </c>
      <c r="E71" s="8"/>
      <c r="F71" s="6">
        <f t="shared" si="10"/>
        <v>11.554333333333</v>
      </c>
      <c r="G71" s="6">
        <f t="shared" si="8"/>
        <v>-34.162272999999999</v>
      </c>
      <c r="J71">
        <v>10442000000</v>
      </c>
      <c r="K71">
        <v>-18.570217</v>
      </c>
      <c r="L71">
        <v>-8.8834248000000002</v>
      </c>
      <c r="M71" s="8"/>
      <c r="N71" s="6">
        <f t="shared" si="11"/>
        <v>11.554333333333</v>
      </c>
      <c r="O71" s="6">
        <f t="shared" si="9"/>
        <v>-37.572612999999997</v>
      </c>
      <c r="Q71" s="8"/>
    </row>
    <row r="72" spans="2:17" x14ac:dyDescent="0.25">
      <c r="B72">
        <v>10831500000</v>
      </c>
      <c r="C72">
        <v>-16.859967999999999</v>
      </c>
      <c r="D72">
        <v>-8.7796535000000002</v>
      </c>
      <c r="E72" s="8"/>
      <c r="F72" s="6">
        <f t="shared" si="10"/>
        <v>11.777166666667</v>
      </c>
      <c r="G72" s="6">
        <f t="shared" si="8"/>
        <v>-33.598125000000003</v>
      </c>
      <c r="J72">
        <v>10831500000</v>
      </c>
      <c r="K72">
        <v>-18.665818999999999</v>
      </c>
      <c r="L72">
        <v>-9.0360478999999998</v>
      </c>
      <c r="M72" s="8"/>
      <c r="N72" s="6">
        <f t="shared" si="11"/>
        <v>11.777166666667</v>
      </c>
      <c r="O72" s="6">
        <f t="shared" si="9"/>
        <v>-37.030697000000004</v>
      </c>
      <c r="Q72" s="8"/>
    </row>
    <row r="73" spans="2:17" x14ac:dyDescent="0.25">
      <c r="B73">
        <v>11221000000</v>
      </c>
      <c r="C73">
        <v>-17.231521999999998</v>
      </c>
      <c r="D73">
        <v>-9.1781845000000004</v>
      </c>
      <c r="E73" s="8"/>
      <c r="F73" s="6">
        <f t="shared" si="10"/>
        <v>12</v>
      </c>
      <c r="G73" s="6">
        <f t="shared" si="8"/>
        <v>-33.270072999999996</v>
      </c>
      <c r="J73">
        <v>11221000000</v>
      </c>
      <c r="K73">
        <v>-18.622188999999999</v>
      </c>
      <c r="L73">
        <v>-9.0940446999999995</v>
      </c>
      <c r="M73" s="8"/>
      <c r="N73" s="6">
        <f t="shared" si="11"/>
        <v>12</v>
      </c>
      <c r="O73" s="6">
        <f t="shared" si="9"/>
        <v>-38.387366999999998</v>
      </c>
      <c r="Q73" s="8"/>
    </row>
    <row r="74" spans="2:17" x14ac:dyDescent="0.25">
      <c r="B74">
        <v>11610500000</v>
      </c>
      <c r="C74">
        <v>-17.308176</v>
      </c>
      <c r="D74">
        <v>-9.3249101999999997</v>
      </c>
      <c r="E74" s="8"/>
      <c r="F74" s="6" t="s">
        <v>21</v>
      </c>
      <c r="J74">
        <v>11610500000</v>
      </c>
      <c r="K74">
        <v>-18.578112000000001</v>
      </c>
      <c r="L74">
        <v>-9.0514230999999992</v>
      </c>
      <c r="M74" s="8"/>
      <c r="N74" s="6" t="s">
        <v>21</v>
      </c>
      <c r="Q74" s="8"/>
    </row>
    <row r="75" spans="2:17" x14ac:dyDescent="0.25">
      <c r="B75">
        <v>12000000000</v>
      </c>
      <c r="C75">
        <v>-17.719286</v>
      </c>
      <c r="D75">
        <v>-9.5960712000000008</v>
      </c>
      <c r="J75">
        <v>12000000000</v>
      </c>
      <c r="K75">
        <v>-18.725168</v>
      </c>
      <c r="L75">
        <v>-8.9701413999999993</v>
      </c>
    </row>
    <row r="76" spans="2:17" x14ac:dyDescent="0.25">
      <c r="B76" t="s">
        <v>21</v>
      </c>
      <c r="J76" t="s">
        <v>21</v>
      </c>
    </row>
    <row r="77" spans="2:17" x14ac:dyDescent="0.25">
      <c r="F77" s="6" t="s">
        <v>24</v>
      </c>
      <c r="N77" s="6" t="s">
        <v>24</v>
      </c>
    </row>
    <row r="78" spans="2:17" ht="15.75" x14ac:dyDescent="0.25">
      <c r="F78" s="6" t="s">
        <v>19</v>
      </c>
      <c r="G78" s="6" t="str">
        <f t="shared" ref="G78:G97" si="12">D104</f>
        <v>1Rx5L dBc Log Mag(dB)</v>
      </c>
      <c r="H78" s="35">
        <v>1</v>
      </c>
      <c r="N78" s="6" t="s">
        <v>19</v>
      </c>
      <c r="O78" s="6" t="str">
        <f t="shared" ref="O78:O97" si="13">L104</f>
        <v>1Rx5L dBc Log Mag(dB)</v>
      </c>
      <c r="P78" s="35">
        <v>1</v>
      </c>
    </row>
    <row r="79" spans="2:17" ht="15.75" x14ac:dyDescent="0.25">
      <c r="B79" t="s">
        <v>23</v>
      </c>
      <c r="F79" s="6">
        <f t="shared" ref="F79:F97" si="14">B105/1000000000</f>
        <v>10.989000000000001</v>
      </c>
      <c r="G79" s="6">
        <f t="shared" si="12"/>
        <v>-15.539339999999999</v>
      </c>
      <c r="H79" s="36">
        <f>ABS(AVERAGE(G79:G97)-(H78-1)*5)</f>
        <v>16.234828368421052</v>
      </c>
      <c r="J79" t="s">
        <v>23</v>
      </c>
      <c r="N79" s="6">
        <f t="shared" ref="N79:N97" si="15">J105/1000000000</f>
        <v>10.989000000000001</v>
      </c>
      <c r="O79" s="6">
        <f t="shared" si="13"/>
        <v>-19.205611999999999</v>
      </c>
      <c r="P79" s="36">
        <f>ABS(AVERAGE(O79:O97)-(P78-1)*5)</f>
        <v>17.603816736842102</v>
      </c>
    </row>
    <row r="80" spans="2:17" x14ac:dyDescent="0.25">
      <c r="B80" t="s">
        <v>19</v>
      </c>
      <c r="C80" t="s">
        <v>125</v>
      </c>
      <c r="D80" t="s">
        <v>33</v>
      </c>
      <c r="F80" s="6">
        <f t="shared" si="14"/>
        <v>11.045166666666999</v>
      </c>
      <c r="G80" s="6">
        <f t="shared" si="12"/>
        <v>-16.813379000000001</v>
      </c>
      <c r="J80" t="s">
        <v>19</v>
      </c>
      <c r="K80" t="s">
        <v>125</v>
      </c>
      <c r="L80" t="s">
        <v>33</v>
      </c>
      <c r="N80" s="6">
        <f t="shared" si="15"/>
        <v>11.045166666666999</v>
      </c>
      <c r="O80" s="6">
        <f t="shared" si="13"/>
        <v>-19.068142000000002</v>
      </c>
    </row>
    <row r="81" spans="2:15" x14ac:dyDescent="0.25">
      <c r="B81">
        <v>7989000000</v>
      </c>
      <c r="C81">
        <v>-44.510100999999999</v>
      </c>
      <c r="D81">
        <v>-37.192005000000002</v>
      </c>
      <c r="F81" s="6">
        <f t="shared" si="14"/>
        <v>11.101333333333001</v>
      </c>
      <c r="G81" s="6">
        <f t="shared" si="12"/>
        <v>-17.340458000000002</v>
      </c>
      <c r="J81">
        <v>7989000000</v>
      </c>
      <c r="K81">
        <v>-60.790526999999997</v>
      </c>
      <c r="L81">
        <v>-53.461964000000002</v>
      </c>
      <c r="N81" s="6">
        <f t="shared" si="15"/>
        <v>11.101333333333001</v>
      </c>
      <c r="O81" s="6">
        <f t="shared" si="13"/>
        <v>-17.714963999999998</v>
      </c>
    </row>
    <row r="82" spans="2:15" x14ac:dyDescent="0.25">
      <c r="B82">
        <v>8211833333.3332996</v>
      </c>
      <c r="C82">
        <v>-43.867012000000003</v>
      </c>
      <c r="D82">
        <v>-36.666927000000001</v>
      </c>
      <c r="F82" s="6">
        <f t="shared" si="14"/>
        <v>11.157500000000001</v>
      </c>
      <c r="G82" s="6">
        <f t="shared" si="12"/>
        <v>-16.317907000000002</v>
      </c>
      <c r="J82">
        <v>8211833333.3332996</v>
      </c>
      <c r="K82">
        <v>-59.592303999999999</v>
      </c>
      <c r="L82">
        <v>-51.264918999999999</v>
      </c>
      <c r="N82" s="6">
        <f t="shared" si="15"/>
        <v>11.157500000000001</v>
      </c>
      <c r="O82" s="6">
        <f t="shared" si="13"/>
        <v>-17.375012999999999</v>
      </c>
    </row>
    <row r="83" spans="2:15" x14ac:dyDescent="0.25">
      <c r="B83">
        <v>8434666666.6667004</v>
      </c>
      <c r="C83">
        <v>-43.874451000000001</v>
      </c>
      <c r="D83">
        <v>-36.657738000000002</v>
      </c>
      <c r="F83" s="6">
        <f t="shared" si="14"/>
        <v>11.213666666667001</v>
      </c>
      <c r="G83" s="6">
        <f t="shared" si="12"/>
        <v>-16.566706</v>
      </c>
      <c r="J83">
        <v>8434666666.6667004</v>
      </c>
      <c r="K83">
        <v>-61.335842</v>
      </c>
      <c r="L83">
        <v>-52.644011999999996</v>
      </c>
      <c r="N83" s="6">
        <f t="shared" si="15"/>
        <v>11.213666666667001</v>
      </c>
      <c r="O83" s="6">
        <f t="shared" si="13"/>
        <v>-18.289529999999999</v>
      </c>
    </row>
    <row r="84" spans="2:15" x14ac:dyDescent="0.25">
      <c r="B84">
        <v>8657500000</v>
      </c>
      <c r="C84">
        <v>-43.632739999999998</v>
      </c>
      <c r="D84">
        <v>-36.626773999999997</v>
      </c>
      <c r="F84" s="6">
        <f t="shared" si="14"/>
        <v>11.269833333333001</v>
      </c>
      <c r="G84" s="6">
        <f t="shared" si="12"/>
        <v>-17.309961000000001</v>
      </c>
      <c r="J84">
        <v>8657500000</v>
      </c>
      <c r="K84">
        <v>-60.774375999999997</v>
      </c>
      <c r="L84">
        <v>-52.198689000000002</v>
      </c>
      <c r="N84" s="6">
        <f t="shared" si="15"/>
        <v>11.269833333333001</v>
      </c>
      <c r="O84" s="6">
        <f t="shared" si="13"/>
        <v>-18.249718000000001</v>
      </c>
    </row>
    <row r="85" spans="2:15" x14ac:dyDescent="0.25">
      <c r="B85">
        <v>8880333333.3332996</v>
      </c>
      <c r="C85">
        <v>-42.882342999999999</v>
      </c>
      <c r="D85">
        <v>-35.999648999999998</v>
      </c>
      <c r="F85" s="6">
        <f t="shared" si="14"/>
        <v>11.326000000000001</v>
      </c>
      <c r="G85" s="6">
        <f t="shared" si="12"/>
        <v>-15.859552000000001</v>
      </c>
      <c r="J85">
        <v>8880333333.3332996</v>
      </c>
      <c r="K85">
        <v>-61.374366999999999</v>
      </c>
      <c r="L85">
        <v>-53.035060999999999</v>
      </c>
      <c r="N85" s="6">
        <f t="shared" si="15"/>
        <v>11.326000000000001</v>
      </c>
      <c r="O85" s="6">
        <f t="shared" si="13"/>
        <v>-18.232206000000001</v>
      </c>
    </row>
    <row r="86" spans="2:15" x14ac:dyDescent="0.25">
      <c r="B86">
        <v>9103166666.6667004</v>
      </c>
      <c r="C86">
        <v>-43.249625999999999</v>
      </c>
      <c r="D86">
        <v>-36.252383999999999</v>
      </c>
      <c r="F86" s="6">
        <f t="shared" si="14"/>
        <v>11.382166666667</v>
      </c>
      <c r="G86" s="6">
        <f t="shared" si="12"/>
        <v>-15.794217</v>
      </c>
      <c r="J86">
        <v>9103166666.6667004</v>
      </c>
      <c r="K86">
        <v>-59.858006000000003</v>
      </c>
      <c r="L86">
        <v>-51.568137999999998</v>
      </c>
      <c r="N86" s="6">
        <f t="shared" si="15"/>
        <v>11.382166666667</v>
      </c>
      <c r="O86" s="6">
        <f t="shared" si="13"/>
        <v>-18.543016000000001</v>
      </c>
    </row>
    <row r="87" spans="2:15" x14ac:dyDescent="0.25">
      <c r="B87">
        <v>9326000000</v>
      </c>
      <c r="C87">
        <v>-42.724575000000002</v>
      </c>
      <c r="D87">
        <v>-35.587420999999999</v>
      </c>
      <c r="F87" s="6">
        <f t="shared" si="14"/>
        <v>11.438333333333</v>
      </c>
      <c r="G87" s="6">
        <f t="shared" si="12"/>
        <v>-17.530203</v>
      </c>
      <c r="J87">
        <v>9326000000</v>
      </c>
      <c r="K87">
        <v>-59.016570999999999</v>
      </c>
      <c r="L87">
        <v>-50.568699000000002</v>
      </c>
      <c r="N87" s="6">
        <f t="shared" si="15"/>
        <v>11.438333333333</v>
      </c>
      <c r="O87" s="6">
        <f t="shared" si="13"/>
        <v>-18.416498000000001</v>
      </c>
    </row>
    <row r="88" spans="2:15" x14ac:dyDescent="0.25">
      <c r="B88">
        <v>9548833333.3332996</v>
      </c>
      <c r="C88">
        <v>-42.066150999999998</v>
      </c>
      <c r="D88">
        <v>-34.931004000000001</v>
      </c>
      <c r="F88" s="6">
        <f t="shared" si="14"/>
        <v>11.4945</v>
      </c>
      <c r="G88" s="6">
        <f t="shared" si="12"/>
        <v>-17.413620000000002</v>
      </c>
      <c r="J88">
        <v>9548833333.3332996</v>
      </c>
      <c r="K88">
        <v>-55.891876000000003</v>
      </c>
      <c r="L88">
        <v>-47.376201999999999</v>
      </c>
      <c r="N88" s="6">
        <f t="shared" si="15"/>
        <v>11.4945</v>
      </c>
      <c r="O88" s="6">
        <f t="shared" si="13"/>
        <v>-16.501449999999998</v>
      </c>
    </row>
    <row r="89" spans="2:15" x14ac:dyDescent="0.25">
      <c r="B89">
        <v>9771666666.6667004</v>
      </c>
      <c r="C89">
        <v>-42.484299</v>
      </c>
      <c r="D89">
        <v>-35.302021000000003</v>
      </c>
      <c r="F89" s="6">
        <f t="shared" si="14"/>
        <v>11.550666666667</v>
      </c>
      <c r="G89" s="6">
        <f t="shared" si="12"/>
        <v>-15.899376</v>
      </c>
      <c r="J89">
        <v>9771666666.6667004</v>
      </c>
      <c r="K89">
        <v>-54.063198</v>
      </c>
      <c r="L89">
        <v>-45.151848000000001</v>
      </c>
      <c r="N89" s="6">
        <f t="shared" si="15"/>
        <v>11.550666666667</v>
      </c>
      <c r="O89" s="6">
        <f t="shared" si="13"/>
        <v>-16.473175000000001</v>
      </c>
    </row>
    <row r="90" spans="2:15" x14ac:dyDescent="0.25">
      <c r="B90">
        <v>9994500000</v>
      </c>
      <c r="C90">
        <v>-41.265869000000002</v>
      </c>
      <c r="D90">
        <v>-33.809730999999999</v>
      </c>
      <c r="F90" s="6">
        <f t="shared" si="14"/>
        <v>11.606833333333</v>
      </c>
      <c r="G90" s="6">
        <f t="shared" si="12"/>
        <v>-15.506425</v>
      </c>
      <c r="J90">
        <v>9994500000</v>
      </c>
      <c r="K90">
        <v>-51.88879</v>
      </c>
      <c r="L90">
        <v>-42.423488999999996</v>
      </c>
      <c r="N90" s="6">
        <f t="shared" si="15"/>
        <v>11.606833333333</v>
      </c>
      <c r="O90" s="6">
        <f t="shared" si="13"/>
        <v>-17.025248999999999</v>
      </c>
    </row>
    <row r="91" spans="2:15" x14ac:dyDescent="0.25">
      <c r="B91">
        <v>10217333333.333</v>
      </c>
      <c r="C91">
        <v>-40.634163000000001</v>
      </c>
      <c r="D91">
        <v>-33.063254999999998</v>
      </c>
      <c r="F91" s="6">
        <f t="shared" si="14"/>
        <v>11.663</v>
      </c>
      <c r="G91" s="6">
        <f t="shared" si="12"/>
        <v>-16.376609999999999</v>
      </c>
      <c r="J91">
        <v>10217333333.333</v>
      </c>
      <c r="K91">
        <v>-50.660313000000002</v>
      </c>
      <c r="L91">
        <v>-40.958514999999998</v>
      </c>
      <c r="N91" s="6">
        <f t="shared" si="15"/>
        <v>11.663</v>
      </c>
      <c r="O91" s="6">
        <f t="shared" si="13"/>
        <v>-17.264344999999999</v>
      </c>
    </row>
    <row r="92" spans="2:15" x14ac:dyDescent="0.25">
      <c r="B92">
        <v>10440166666.667</v>
      </c>
      <c r="C92">
        <v>-40.302101</v>
      </c>
      <c r="D92">
        <v>-32.676723000000003</v>
      </c>
      <c r="F92" s="6">
        <f t="shared" si="14"/>
        <v>11.719166666667</v>
      </c>
      <c r="G92" s="6">
        <f t="shared" si="12"/>
        <v>-16.28546</v>
      </c>
      <c r="J92">
        <v>10440166666.667</v>
      </c>
      <c r="K92">
        <v>-49.111663999999998</v>
      </c>
      <c r="L92">
        <v>-39.351337000000001</v>
      </c>
      <c r="N92" s="6">
        <f t="shared" si="15"/>
        <v>11.719166666667</v>
      </c>
      <c r="O92" s="6">
        <f t="shared" si="13"/>
        <v>-16.316772</v>
      </c>
    </row>
    <row r="93" spans="2:15" x14ac:dyDescent="0.25">
      <c r="B93">
        <v>10663000000</v>
      </c>
      <c r="C93">
        <v>-41.136004999999997</v>
      </c>
      <c r="D93">
        <v>-33.305531000000002</v>
      </c>
      <c r="F93" s="6">
        <f t="shared" si="14"/>
        <v>11.775333333333</v>
      </c>
      <c r="G93" s="6">
        <f t="shared" si="12"/>
        <v>-15.197298</v>
      </c>
      <c r="J93">
        <v>10663000000</v>
      </c>
      <c r="K93">
        <v>-48.529407999999997</v>
      </c>
      <c r="L93">
        <v>-38.790615000000003</v>
      </c>
      <c r="N93" s="6">
        <f t="shared" si="15"/>
        <v>11.775333333333</v>
      </c>
      <c r="O93" s="6">
        <f t="shared" si="13"/>
        <v>-16.902471999999999</v>
      </c>
    </row>
    <row r="94" spans="2:15" x14ac:dyDescent="0.25">
      <c r="B94">
        <v>10885833333.333</v>
      </c>
      <c r="C94">
        <v>-41.693378000000003</v>
      </c>
      <c r="D94">
        <v>-33.754565999999997</v>
      </c>
      <c r="F94" s="6">
        <f t="shared" si="14"/>
        <v>11.8315</v>
      </c>
      <c r="G94" s="6">
        <f t="shared" si="12"/>
        <v>-15.231339</v>
      </c>
      <c r="J94">
        <v>10885833333.333</v>
      </c>
      <c r="K94">
        <v>-48.269592000000003</v>
      </c>
      <c r="L94">
        <v>-38.528399999999998</v>
      </c>
      <c r="N94" s="6">
        <f t="shared" si="15"/>
        <v>11.8315</v>
      </c>
      <c r="O94" s="6">
        <f t="shared" si="13"/>
        <v>-17.551786</v>
      </c>
    </row>
    <row r="95" spans="2:15" x14ac:dyDescent="0.25">
      <c r="B95">
        <v>11108666666.667</v>
      </c>
      <c r="C95">
        <v>-42.015881</v>
      </c>
      <c r="D95">
        <v>-33.966236000000002</v>
      </c>
      <c r="F95" s="6">
        <f t="shared" si="14"/>
        <v>11.887666666667</v>
      </c>
      <c r="G95" s="6">
        <f t="shared" si="12"/>
        <v>-16.439287</v>
      </c>
      <c r="J95">
        <v>11108666666.667</v>
      </c>
      <c r="K95">
        <v>-47.556930999999999</v>
      </c>
      <c r="L95">
        <v>-37.870136000000002</v>
      </c>
      <c r="N95" s="6">
        <f t="shared" si="15"/>
        <v>11.887666666667</v>
      </c>
      <c r="O95" s="6">
        <f t="shared" si="13"/>
        <v>-17.255027999999999</v>
      </c>
    </row>
    <row r="96" spans="2:15" x14ac:dyDescent="0.25">
      <c r="B96">
        <v>11331500000</v>
      </c>
      <c r="C96">
        <v>-43.033450999999999</v>
      </c>
      <c r="D96">
        <v>-34.953136000000001</v>
      </c>
      <c r="F96" s="6">
        <f t="shared" si="14"/>
        <v>11.943833333333</v>
      </c>
      <c r="G96" s="6">
        <f t="shared" si="12"/>
        <v>-15.468800999999999</v>
      </c>
      <c r="J96">
        <v>11331500000</v>
      </c>
      <c r="K96">
        <v>-47.749653000000002</v>
      </c>
      <c r="L96">
        <v>-38.119880999999999</v>
      </c>
      <c r="N96" s="6">
        <f t="shared" si="15"/>
        <v>11.943833333333</v>
      </c>
      <c r="O96" s="6">
        <f t="shared" si="13"/>
        <v>-17.018961000000001</v>
      </c>
    </row>
    <row r="97" spans="2:16" x14ac:dyDescent="0.25">
      <c r="B97">
        <v>11554333333.333</v>
      </c>
      <c r="C97">
        <v>-42.215611000000003</v>
      </c>
      <c r="D97">
        <v>-34.162272999999999</v>
      </c>
      <c r="F97" s="6">
        <f t="shared" si="14"/>
        <v>12</v>
      </c>
      <c r="G97" s="6">
        <f t="shared" si="12"/>
        <v>-15.5718</v>
      </c>
      <c r="J97">
        <v>11554333333.333</v>
      </c>
      <c r="K97">
        <v>-47.100757999999999</v>
      </c>
      <c r="L97">
        <v>-37.572612999999997</v>
      </c>
      <c r="N97" s="6">
        <f t="shared" si="15"/>
        <v>12</v>
      </c>
      <c r="O97" s="6">
        <f t="shared" si="13"/>
        <v>-17.068580999999998</v>
      </c>
    </row>
    <row r="98" spans="2:16" x14ac:dyDescent="0.25">
      <c r="B98">
        <v>11777166666.667</v>
      </c>
      <c r="C98">
        <v>-41.581389999999999</v>
      </c>
      <c r="D98">
        <v>-33.598125000000003</v>
      </c>
      <c r="F98" s="6" t="s">
        <v>21</v>
      </c>
      <c r="J98">
        <v>11777166666.667</v>
      </c>
      <c r="K98">
        <v>-46.557383999999999</v>
      </c>
      <c r="L98">
        <v>-37.030697000000004</v>
      </c>
      <c r="N98" s="6" t="s">
        <v>21</v>
      </c>
    </row>
    <row r="99" spans="2:16" x14ac:dyDescent="0.25">
      <c r="B99">
        <v>12000000000</v>
      </c>
      <c r="C99">
        <v>-41.393287999999998</v>
      </c>
      <c r="D99">
        <v>-33.270072999999996</v>
      </c>
      <c r="J99">
        <v>12000000000</v>
      </c>
      <c r="K99">
        <v>-48.142395</v>
      </c>
      <c r="L99">
        <v>-38.387366999999998</v>
      </c>
    </row>
    <row r="100" spans="2:16" x14ac:dyDescent="0.25">
      <c r="B100" t="s">
        <v>21</v>
      </c>
      <c r="J100" t="s">
        <v>21</v>
      </c>
    </row>
    <row r="101" spans="2:16" x14ac:dyDescent="0.25">
      <c r="F101" s="6" t="s">
        <v>25</v>
      </c>
      <c r="N101" s="6" t="s">
        <v>25</v>
      </c>
    </row>
    <row r="102" spans="2:16" ht="15.75" x14ac:dyDescent="0.25">
      <c r="F102" s="6" t="s">
        <v>19</v>
      </c>
      <c r="G102" s="6" t="str">
        <f t="shared" ref="G102:G121" si="16">D128</f>
        <v>2Rx1L dBc Log Mag(dB)</v>
      </c>
      <c r="H102" s="35">
        <v>2</v>
      </c>
      <c r="N102" s="6" t="s">
        <v>19</v>
      </c>
      <c r="O102" s="6" t="str">
        <f t="shared" ref="O102:O121" si="17">L128</f>
        <v>2Rx1L dBc Log Mag(dB)</v>
      </c>
      <c r="P102" s="35">
        <v>2</v>
      </c>
    </row>
    <row r="103" spans="2:16" ht="15.75" x14ac:dyDescent="0.25">
      <c r="B103" t="s">
        <v>24</v>
      </c>
      <c r="F103" s="6">
        <f t="shared" ref="F103:F121" si="18">B129/1000000000</f>
        <v>3</v>
      </c>
      <c r="G103" s="6">
        <f t="shared" si="16"/>
        <v>-63.568897</v>
      </c>
      <c r="H103" s="36">
        <f>ABS(AVERAGE(G103:G121)-(H102-1)*5)</f>
        <v>62.603164052631598</v>
      </c>
      <c r="J103" t="s">
        <v>24</v>
      </c>
      <c r="N103" s="6">
        <f t="shared" ref="N103:N121" si="19">J129/1000000000</f>
        <v>3</v>
      </c>
      <c r="O103" s="6">
        <f t="shared" si="17"/>
        <v>-56.211123999999998</v>
      </c>
      <c r="P103" s="36">
        <f>ABS(AVERAGE(O103:O121)-(P102-1)*5)</f>
        <v>51.921867368421054</v>
      </c>
    </row>
    <row r="104" spans="2:16" x14ac:dyDescent="0.25">
      <c r="B104" t="s">
        <v>19</v>
      </c>
      <c r="C104" t="s">
        <v>126</v>
      </c>
      <c r="D104" t="s">
        <v>273</v>
      </c>
      <c r="F104" s="6">
        <f t="shared" si="18"/>
        <v>3.1641388888888997</v>
      </c>
      <c r="G104" s="6">
        <f t="shared" si="16"/>
        <v>-67.870338000000004</v>
      </c>
      <c r="J104" t="s">
        <v>19</v>
      </c>
      <c r="K104" t="s">
        <v>126</v>
      </c>
      <c r="L104" t="s">
        <v>273</v>
      </c>
      <c r="N104" s="6">
        <f t="shared" si="19"/>
        <v>3.1641388888888997</v>
      </c>
      <c r="O104" s="6">
        <f t="shared" si="17"/>
        <v>-52.039223</v>
      </c>
    </row>
    <row r="105" spans="2:16" x14ac:dyDescent="0.25">
      <c r="B105">
        <v>10989000000</v>
      </c>
      <c r="C105">
        <v>-22.857434999999999</v>
      </c>
      <c r="D105">
        <v>-15.539339999999999</v>
      </c>
      <c r="F105" s="6">
        <f t="shared" si="18"/>
        <v>3.3282777777777999</v>
      </c>
      <c r="G105" s="6">
        <f t="shared" si="16"/>
        <v>-61.256233000000002</v>
      </c>
      <c r="J105">
        <v>10989000000</v>
      </c>
      <c r="K105">
        <v>-26.534174</v>
      </c>
      <c r="L105">
        <v>-19.205611999999999</v>
      </c>
      <c r="N105" s="6">
        <f t="shared" si="19"/>
        <v>3.3282777777777999</v>
      </c>
      <c r="O105" s="6">
        <f t="shared" si="17"/>
        <v>-48.031314999999999</v>
      </c>
    </row>
    <row r="106" spans="2:16" x14ac:dyDescent="0.25">
      <c r="B106">
        <v>11045166666.667</v>
      </c>
      <c r="C106">
        <v>-24.013466000000001</v>
      </c>
      <c r="D106">
        <v>-16.813379000000001</v>
      </c>
      <c r="F106" s="6">
        <f t="shared" si="18"/>
        <v>3.4924166666667</v>
      </c>
      <c r="G106" s="6">
        <f t="shared" si="16"/>
        <v>-57.788421999999997</v>
      </c>
      <c r="J106">
        <v>11045166666.667</v>
      </c>
      <c r="K106">
        <v>-27.395529</v>
      </c>
      <c r="L106">
        <v>-19.068142000000002</v>
      </c>
      <c r="N106" s="6">
        <f t="shared" si="19"/>
        <v>3.4924166666667</v>
      </c>
      <c r="O106" s="6">
        <f t="shared" si="17"/>
        <v>-53.004288000000003</v>
      </c>
    </row>
    <row r="107" spans="2:16" x14ac:dyDescent="0.25">
      <c r="B107">
        <v>11101333333.333</v>
      </c>
      <c r="C107">
        <v>-24.557175000000001</v>
      </c>
      <c r="D107">
        <v>-17.340458000000002</v>
      </c>
      <c r="F107" s="6">
        <f t="shared" si="18"/>
        <v>3.6565555555556002</v>
      </c>
      <c r="G107" s="6">
        <f t="shared" si="16"/>
        <v>-58.390220999999997</v>
      </c>
      <c r="J107">
        <v>11101333333.333</v>
      </c>
      <c r="K107">
        <v>-26.406791999999999</v>
      </c>
      <c r="L107">
        <v>-17.714963999999998</v>
      </c>
      <c r="N107" s="6">
        <f t="shared" si="19"/>
        <v>3.6565555555556002</v>
      </c>
      <c r="O107" s="6">
        <f t="shared" si="17"/>
        <v>-46.908199000000003</v>
      </c>
    </row>
    <row r="108" spans="2:16" x14ac:dyDescent="0.25">
      <c r="B108">
        <v>11157500000</v>
      </c>
      <c r="C108">
        <v>-23.323874</v>
      </c>
      <c r="D108">
        <v>-16.317907000000002</v>
      </c>
      <c r="F108" s="6">
        <f t="shared" si="18"/>
        <v>3.8206944444444</v>
      </c>
      <c r="G108" s="6">
        <f t="shared" si="16"/>
        <v>-62.905273000000001</v>
      </c>
      <c r="J108">
        <v>11157500000</v>
      </c>
      <c r="K108">
        <v>-25.950700999999999</v>
      </c>
      <c r="L108">
        <v>-17.375012999999999</v>
      </c>
      <c r="N108" s="6">
        <f t="shared" si="19"/>
        <v>3.8206944444444</v>
      </c>
      <c r="O108" s="6">
        <f t="shared" si="17"/>
        <v>-47.609554000000003</v>
      </c>
    </row>
    <row r="109" spans="2:16" x14ac:dyDescent="0.25">
      <c r="B109">
        <v>11213666666.667</v>
      </c>
      <c r="C109">
        <v>-23.449400000000001</v>
      </c>
      <c r="D109">
        <v>-16.566706</v>
      </c>
      <c r="F109" s="6">
        <f t="shared" si="18"/>
        <v>3.9848333333333001</v>
      </c>
      <c r="G109" s="6">
        <f t="shared" si="16"/>
        <v>-61.907550999999998</v>
      </c>
      <c r="J109">
        <v>11213666666.667</v>
      </c>
      <c r="K109">
        <v>-26.628836</v>
      </c>
      <c r="L109">
        <v>-18.289529999999999</v>
      </c>
      <c r="N109" s="6">
        <f t="shared" si="19"/>
        <v>3.9848333333333001</v>
      </c>
      <c r="O109" s="6">
        <f t="shared" si="17"/>
        <v>-49.917118000000002</v>
      </c>
    </row>
    <row r="110" spans="2:16" x14ac:dyDescent="0.25">
      <c r="B110">
        <v>11269833333.333</v>
      </c>
      <c r="C110">
        <v>-24.307200999999999</v>
      </c>
      <c r="D110">
        <v>-17.309961000000001</v>
      </c>
      <c r="F110" s="6">
        <f t="shared" si="18"/>
        <v>4.1489722222222003</v>
      </c>
      <c r="G110" s="6">
        <f t="shared" si="16"/>
        <v>-55.794803999999999</v>
      </c>
      <c r="J110">
        <v>11269833333.333</v>
      </c>
      <c r="K110">
        <v>-26.539584999999999</v>
      </c>
      <c r="L110">
        <v>-18.249718000000001</v>
      </c>
      <c r="N110" s="6">
        <f t="shared" si="19"/>
        <v>4.1489722222222003</v>
      </c>
      <c r="O110" s="6">
        <f t="shared" si="17"/>
        <v>-47.759219999999999</v>
      </c>
    </row>
    <row r="111" spans="2:16" x14ac:dyDescent="0.25">
      <c r="B111">
        <v>11326000000</v>
      </c>
      <c r="C111">
        <v>-22.99671</v>
      </c>
      <c r="D111">
        <v>-15.859552000000001</v>
      </c>
      <c r="F111" s="6">
        <f t="shared" si="18"/>
        <v>4.3131111111111</v>
      </c>
      <c r="G111" s="6">
        <f t="shared" si="16"/>
        <v>-51.079216000000002</v>
      </c>
      <c r="J111">
        <v>11326000000</v>
      </c>
      <c r="K111">
        <v>-26.680078999999999</v>
      </c>
      <c r="L111">
        <v>-18.232206000000001</v>
      </c>
      <c r="N111" s="6">
        <f t="shared" si="19"/>
        <v>4.3131111111111</v>
      </c>
      <c r="O111" s="6">
        <f t="shared" si="17"/>
        <v>-45.484589</v>
      </c>
    </row>
    <row r="112" spans="2:16" x14ac:dyDescent="0.25">
      <c r="B112">
        <v>11382166666.667</v>
      </c>
      <c r="C112">
        <v>-22.929362999999999</v>
      </c>
      <c r="D112">
        <v>-15.794217</v>
      </c>
      <c r="F112" s="6">
        <f t="shared" si="18"/>
        <v>4.4772499999999997</v>
      </c>
      <c r="G112" s="6">
        <f t="shared" si="16"/>
        <v>-52.654536999999998</v>
      </c>
      <c r="J112">
        <v>11382166666.667</v>
      </c>
      <c r="K112">
        <v>-27.058695</v>
      </c>
      <c r="L112">
        <v>-18.543016000000001</v>
      </c>
      <c r="N112" s="6">
        <f t="shared" si="19"/>
        <v>4.4772499999999997</v>
      </c>
      <c r="O112" s="6">
        <f t="shared" si="17"/>
        <v>-47.083561000000003</v>
      </c>
    </row>
    <row r="113" spans="2:16" x14ac:dyDescent="0.25">
      <c r="B113">
        <v>11438333333.333</v>
      </c>
      <c r="C113">
        <v>-24.712478999999998</v>
      </c>
      <c r="D113">
        <v>-17.530203</v>
      </c>
      <c r="F113" s="6">
        <f t="shared" si="18"/>
        <v>4.6413888888888994</v>
      </c>
      <c r="G113" s="6">
        <f t="shared" si="16"/>
        <v>-56.791637000000001</v>
      </c>
      <c r="J113">
        <v>11438333333.333</v>
      </c>
      <c r="K113">
        <v>-27.327846999999998</v>
      </c>
      <c r="L113">
        <v>-18.416498000000001</v>
      </c>
      <c r="N113" s="6">
        <f t="shared" si="19"/>
        <v>4.6413888888888994</v>
      </c>
      <c r="O113" s="6">
        <f t="shared" si="17"/>
        <v>-48.166645000000003</v>
      </c>
    </row>
    <row r="114" spans="2:16" x14ac:dyDescent="0.25">
      <c r="B114">
        <v>11494500000</v>
      </c>
      <c r="C114">
        <v>-24.869758999999998</v>
      </c>
      <c r="D114">
        <v>-17.413620000000002</v>
      </c>
      <c r="F114" s="6">
        <f t="shared" si="18"/>
        <v>4.8055277777778</v>
      </c>
      <c r="G114" s="6">
        <f t="shared" si="16"/>
        <v>-55.250625999999997</v>
      </c>
      <c r="J114">
        <v>11494500000</v>
      </c>
      <c r="K114">
        <v>-25.966750999999999</v>
      </c>
      <c r="L114">
        <v>-16.501449999999998</v>
      </c>
      <c r="N114" s="6">
        <f t="shared" si="19"/>
        <v>4.8055277777778</v>
      </c>
      <c r="O114" s="6">
        <f t="shared" si="17"/>
        <v>-46.871315000000003</v>
      </c>
    </row>
    <row r="115" spans="2:16" x14ac:dyDescent="0.25">
      <c r="B115">
        <v>11550666666.667</v>
      </c>
      <c r="C115">
        <v>-23.470282000000001</v>
      </c>
      <c r="D115">
        <v>-15.899376</v>
      </c>
      <c r="F115" s="6">
        <f t="shared" si="18"/>
        <v>4.9696666666667006</v>
      </c>
      <c r="G115" s="6">
        <f t="shared" si="16"/>
        <v>-56.391883999999997</v>
      </c>
      <c r="J115">
        <v>11550666666.667</v>
      </c>
      <c r="K115">
        <v>-26.174973999999999</v>
      </c>
      <c r="L115">
        <v>-16.473175000000001</v>
      </c>
      <c r="N115" s="6">
        <f t="shared" si="19"/>
        <v>4.9696666666667006</v>
      </c>
      <c r="O115" s="6">
        <f t="shared" si="17"/>
        <v>-47.349888</v>
      </c>
    </row>
    <row r="116" spans="2:16" x14ac:dyDescent="0.25">
      <c r="B116">
        <v>11606833333.333</v>
      </c>
      <c r="C116">
        <v>-23.131805</v>
      </c>
      <c r="D116">
        <v>-15.506425</v>
      </c>
      <c r="F116" s="6">
        <f t="shared" si="18"/>
        <v>5.1338055555556004</v>
      </c>
      <c r="G116" s="6">
        <f t="shared" si="16"/>
        <v>-56.08802</v>
      </c>
      <c r="J116">
        <v>11606833333.333</v>
      </c>
      <c r="K116">
        <v>-26.785575999999999</v>
      </c>
      <c r="L116">
        <v>-17.025248999999999</v>
      </c>
      <c r="N116" s="6">
        <f t="shared" si="19"/>
        <v>5.1338055555556004</v>
      </c>
      <c r="O116" s="6">
        <f t="shared" si="17"/>
        <v>-45.397598000000002</v>
      </c>
    </row>
    <row r="117" spans="2:16" x14ac:dyDescent="0.25">
      <c r="B117">
        <v>11663000000</v>
      </c>
      <c r="C117">
        <v>-24.207087000000001</v>
      </c>
      <c r="D117">
        <v>-16.376609999999999</v>
      </c>
      <c r="F117" s="6">
        <f t="shared" si="18"/>
        <v>5.2979444444443997</v>
      </c>
      <c r="G117" s="6">
        <f t="shared" si="16"/>
        <v>-59.334412</v>
      </c>
      <c r="J117">
        <v>11663000000</v>
      </c>
      <c r="K117">
        <v>-27.003139000000001</v>
      </c>
      <c r="L117">
        <v>-17.264344999999999</v>
      </c>
      <c r="N117" s="6">
        <f t="shared" si="19"/>
        <v>5.2979444444443997</v>
      </c>
      <c r="O117" s="6">
        <f t="shared" si="17"/>
        <v>-42.953426</v>
      </c>
    </row>
    <row r="118" spans="2:16" x14ac:dyDescent="0.25">
      <c r="B118">
        <v>11719166666.667</v>
      </c>
      <c r="C118">
        <v>-24.224267999999999</v>
      </c>
      <c r="D118">
        <v>-16.28546</v>
      </c>
      <c r="F118" s="6">
        <f t="shared" si="18"/>
        <v>5.4620833333332994</v>
      </c>
      <c r="G118" s="6">
        <f t="shared" si="16"/>
        <v>-56.652405000000002</v>
      </c>
      <c r="J118">
        <v>11719166666.667</v>
      </c>
      <c r="K118">
        <v>-26.057963999999998</v>
      </c>
      <c r="L118">
        <v>-16.316772</v>
      </c>
      <c r="N118" s="6">
        <f t="shared" si="19"/>
        <v>5.4620833333332994</v>
      </c>
      <c r="O118" s="6">
        <f t="shared" si="17"/>
        <v>-44.193545999999998</v>
      </c>
    </row>
    <row r="119" spans="2:16" x14ac:dyDescent="0.25">
      <c r="B119">
        <v>11775333333.333</v>
      </c>
      <c r="C119">
        <v>-23.246943000000002</v>
      </c>
      <c r="D119">
        <v>-15.197298</v>
      </c>
      <c r="F119" s="6">
        <f t="shared" si="18"/>
        <v>5.6262222222222</v>
      </c>
      <c r="G119" s="6">
        <f t="shared" si="16"/>
        <v>-53.891640000000002</v>
      </c>
      <c r="J119">
        <v>11775333333.333</v>
      </c>
      <c r="K119">
        <v>-26.589264</v>
      </c>
      <c r="L119">
        <v>-16.902471999999999</v>
      </c>
      <c r="N119" s="6">
        <f t="shared" si="19"/>
        <v>5.6262222222222</v>
      </c>
      <c r="O119" s="6">
        <f t="shared" si="17"/>
        <v>-44.699215000000002</v>
      </c>
    </row>
    <row r="120" spans="2:16" x14ac:dyDescent="0.25">
      <c r="B120">
        <v>11831500000</v>
      </c>
      <c r="C120">
        <v>-23.311654999999998</v>
      </c>
      <c r="D120">
        <v>-15.231339</v>
      </c>
      <c r="F120" s="6">
        <f t="shared" si="18"/>
        <v>5.7903611111111006</v>
      </c>
      <c r="G120" s="6">
        <f t="shared" si="16"/>
        <v>-55.239265000000003</v>
      </c>
      <c r="J120">
        <v>11831500000</v>
      </c>
      <c r="K120">
        <v>-27.181557000000002</v>
      </c>
      <c r="L120">
        <v>-17.551786</v>
      </c>
      <c r="N120" s="6">
        <f t="shared" si="19"/>
        <v>5.7903611111111006</v>
      </c>
      <c r="O120" s="6">
        <f t="shared" si="17"/>
        <v>-39.907966999999999</v>
      </c>
    </row>
    <row r="121" spans="2:16" x14ac:dyDescent="0.25">
      <c r="B121">
        <v>11887666666.667</v>
      </c>
      <c r="C121">
        <v>-24.492623999999999</v>
      </c>
      <c r="D121">
        <v>-16.439287</v>
      </c>
      <c r="F121" s="6">
        <f t="shared" si="18"/>
        <v>5.9545000000000003</v>
      </c>
      <c r="G121" s="6">
        <f t="shared" si="16"/>
        <v>-51.604736000000003</v>
      </c>
      <c r="J121">
        <v>11887666666.667</v>
      </c>
      <c r="K121">
        <v>-26.783173000000001</v>
      </c>
      <c r="L121">
        <v>-17.255027999999999</v>
      </c>
      <c r="N121" s="6">
        <f t="shared" si="19"/>
        <v>5.9545000000000003</v>
      </c>
      <c r="O121" s="6">
        <f t="shared" si="17"/>
        <v>-37.927689000000001</v>
      </c>
    </row>
    <row r="122" spans="2:16" x14ac:dyDescent="0.25">
      <c r="B122">
        <v>11943833333.333</v>
      </c>
      <c r="C122">
        <v>-23.452068000000001</v>
      </c>
      <c r="D122">
        <v>-15.468800999999999</v>
      </c>
      <c r="F122" s="6" t="s">
        <v>21</v>
      </c>
      <c r="J122">
        <v>11943833333.333</v>
      </c>
      <c r="K122">
        <v>-26.545649000000001</v>
      </c>
      <c r="L122">
        <v>-17.018961000000001</v>
      </c>
      <c r="N122" s="6" t="s">
        <v>21</v>
      </c>
    </row>
    <row r="123" spans="2:16" x14ac:dyDescent="0.25">
      <c r="B123">
        <v>12000000000</v>
      </c>
      <c r="C123">
        <v>-23.695015000000001</v>
      </c>
      <c r="D123">
        <v>-15.5718</v>
      </c>
      <c r="J123">
        <v>12000000000</v>
      </c>
      <c r="K123">
        <v>-26.823606000000002</v>
      </c>
      <c r="L123">
        <v>-17.068580999999998</v>
      </c>
    </row>
    <row r="124" spans="2:16" x14ac:dyDescent="0.25">
      <c r="B124" t="s">
        <v>21</v>
      </c>
      <c r="J124" t="s">
        <v>21</v>
      </c>
    </row>
    <row r="125" spans="2:16" x14ac:dyDescent="0.25">
      <c r="F125" s="6" t="s">
        <v>35</v>
      </c>
      <c r="N125" s="6" t="s">
        <v>35</v>
      </c>
    </row>
    <row r="126" spans="2:16" ht="15.75" x14ac:dyDescent="0.25">
      <c r="F126" s="6" t="s">
        <v>19</v>
      </c>
      <c r="G126" s="6" t="str">
        <f t="shared" ref="G126:G145" si="20">D152</f>
        <v>2Rx2L dBc Log Mag(dB)</v>
      </c>
      <c r="H126" s="35">
        <v>2</v>
      </c>
      <c r="N126" s="6" t="s">
        <v>19</v>
      </c>
      <c r="O126" s="6" t="str">
        <f t="shared" ref="O126:O145" si="21">L152</f>
        <v>2Rx2L dBc Log Mag(dB)</v>
      </c>
      <c r="P126" s="35">
        <v>2</v>
      </c>
    </row>
    <row r="127" spans="2:16" ht="15.75" x14ac:dyDescent="0.25">
      <c r="B127" t="s">
        <v>25</v>
      </c>
      <c r="F127" s="6">
        <f t="shared" ref="F127:F145" si="22">B153/1000000000</f>
        <v>3</v>
      </c>
      <c r="G127" s="6">
        <f t="shared" si="20"/>
        <v>-69.381080999999995</v>
      </c>
      <c r="H127" s="36">
        <f>ABS(AVERAGE(G127:G145)-(H126-1)*5)</f>
        <v>74.924945263157895</v>
      </c>
      <c r="J127" t="s">
        <v>25</v>
      </c>
      <c r="N127" s="6">
        <f t="shared" ref="N127:N145" si="23">J153/1000000000</f>
        <v>3</v>
      </c>
      <c r="O127" s="6">
        <f t="shared" si="21"/>
        <v>-87.221016000000006</v>
      </c>
      <c r="P127" s="36">
        <f>ABS(AVERAGE(O127:O145)-(P126-1)*5)</f>
        <v>75.600006578947387</v>
      </c>
    </row>
    <row r="128" spans="2:16" x14ac:dyDescent="0.25">
      <c r="B128" t="s">
        <v>19</v>
      </c>
      <c r="C128" t="s">
        <v>127</v>
      </c>
      <c r="D128" t="s">
        <v>34</v>
      </c>
      <c r="F128" s="6">
        <f t="shared" si="22"/>
        <v>3.4974722222221999</v>
      </c>
      <c r="G128" s="6">
        <f t="shared" si="20"/>
        <v>-81.662384000000003</v>
      </c>
      <c r="J128" t="s">
        <v>19</v>
      </c>
      <c r="K128" t="s">
        <v>127</v>
      </c>
      <c r="L128" t="s">
        <v>34</v>
      </c>
      <c r="N128" s="6">
        <f t="shared" si="23"/>
        <v>3.4974722222221999</v>
      </c>
      <c r="O128" s="6">
        <f t="shared" si="21"/>
        <v>-69.693520000000007</v>
      </c>
    </row>
    <row r="129" spans="2:15" x14ac:dyDescent="0.25">
      <c r="B129">
        <v>3000000000</v>
      </c>
      <c r="C129">
        <v>-70.886993000000004</v>
      </c>
      <c r="D129">
        <v>-63.568897</v>
      </c>
      <c r="F129" s="6">
        <f t="shared" si="22"/>
        <v>3.9949444444443998</v>
      </c>
      <c r="G129" s="6">
        <f t="shared" si="20"/>
        <v>-69.202858000000006</v>
      </c>
      <c r="J129">
        <v>3000000000</v>
      </c>
      <c r="K129">
        <v>-63.539687999999998</v>
      </c>
      <c r="L129">
        <v>-56.211123999999998</v>
      </c>
      <c r="N129" s="6">
        <f t="shared" si="23"/>
        <v>3.9949444444443998</v>
      </c>
      <c r="O129" s="6">
        <f t="shared" si="21"/>
        <v>-68.689582999999999</v>
      </c>
    </row>
    <row r="130" spans="2:15" x14ac:dyDescent="0.25">
      <c r="B130">
        <v>3164138888.8888998</v>
      </c>
      <c r="C130">
        <v>-75.070419000000001</v>
      </c>
      <c r="D130">
        <v>-67.870338000000004</v>
      </c>
      <c r="F130" s="6">
        <f t="shared" si="22"/>
        <v>4.4924166666667</v>
      </c>
      <c r="G130" s="6">
        <f t="shared" si="20"/>
        <v>-76.649665999999996</v>
      </c>
      <c r="J130">
        <v>3164138888.8888998</v>
      </c>
      <c r="K130">
        <v>-60.366607999999999</v>
      </c>
      <c r="L130">
        <v>-52.039223</v>
      </c>
      <c r="N130" s="6">
        <f t="shared" si="23"/>
        <v>4.4924166666667</v>
      </c>
      <c r="O130" s="6">
        <f t="shared" si="21"/>
        <v>-71.211646999999999</v>
      </c>
    </row>
    <row r="131" spans="2:15" x14ac:dyDescent="0.25">
      <c r="B131">
        <v>3328277777.7778001</v>
      </c>
      <c r="C131">
        <v>-68.472954000000001</v>
      </c>
      <c r="D131">
        <v>-61.256233000000002</v>
      </c>
      <c r="F131" s="6">
        <f t="shared" si="22"/>
        <v>4.9898888888888999</v>
      </c>
      <c r="G131" s="6">
        <f t="shared" si="20"/>
        <v>-88.231560000000002</v>
      </c>
      <c r="J131">
        <v>3328277777.7778001</v>
      </c>
      <c r="K131">
        <v>-56.723145000000002</v>
      </c>
      <c r="L131">
        <v>-48.031314999999999</v>
      </c>
      <c r="N131" s="6">
        <f t="shared" si="23"/>
        <v>4.9898888888888999</v>
      </c>
      <c r="O131" s="6">
        <f t="shared" si="21"/>
        <v>-72.071762000000007</v>
      </c>
    </row>
    <row r="132" spans="2:15" x14ac:dyDescent="0.25">
      <c r="B132">
        <v>3492416666.6666999</v>
      </c>
      <c r="C132">
        <v>-64.794387999999998</v>
      </c>
      <c r="D132">
        <v>-57.788421999999997</v>
      </c>
      <c r="F132" s="6">
        <f t="shared" si="22"/>
        <v>5.4873611111110998</v>
      </c>
      <c r="G132" s="6">
        <f t="shared" si="20"/>
        <v>-72.353065000000001</v>
      </c>
      <c r="J132">
        <v>3492416666.6666999</v>
      </c>
      <c r="K132">
        <v>-61.579974999999997</v>
      </c>
      <c r="L132">
        <v>-53.004288000000003</v>
      </c>
      <c r="N132" s="6">
        <f t="shared" si="23"/>
        <v>5.4873611111110998</v>
      </c>
      <c r="O132" s="6">
        <f t="shared" si="21"/>
        <v>-73.539314000000005</v>
      </c>
    </row>
    <row r="133" spans="2:15" x14ac:dyDescent="0.25">
      <c r="B133">
        <v>3656555555.5556002</v>
      </c>
      <c r="C133">
        <v>-65.272910999999993</v>
      </c>
      <c r="D133">
        <v>-58.390220999999997</v>
      </c>
      <c r="F133" s="6">
        <f t="shared" si="22"/>
        <v>5.9848333333332997</v>
      </c>
      <c r="G133" s="6">
        <f t="shared" si="20"/>
        <v>-73.036850000000001</v>
      </c>
      <c r="J133">
        <v>3656555555.5556002</v>
      </c>
      <c r="K133">
        <v>-55.247501</v>
      </c>
      <c r="L133">
        <v>-46.908199000000003</v>
      </c>
      <c r="N133" s="6">
        <f t="shared" si="23"/>
        <v>5.9848333333332997</v>
      </c>
      <c r="O133" s="6">
        <f t="shared" si="21"/>
        <v>-85.024117000000004</v>
      </c>
    </row>
    <row r="134" spans="2:15" x14ac:dyDescent="0.25">
      <c r="B134">
        <v>3820694444.4443998</v>
      </c>
      <c r="C134">
        <v>-69.902512000000002</v>
      </c>
      <c r="D134">
        <v>-62.905273000000001</v>
      </c>
      <c r="F134" s="6">
        <f t="shared" si="22"/>
        <v>6.4823055555556</v>
      </c>
      <c r="G134" s="6">
        <f t="shared" si="20"/>
        <v>-72.940665999999993</v>
      </c>
      <c r="J134">
        <v>3820694444.4443998</v>
      </c>
      <c r="K134">
        <v>-55.899422000000001</v>
      </c>
      <c r="L134">
        <v>-47.609554000000003</v>
      </c>
      <c r="N134" s="6">
        <f t="shared" si="23"/>
        <v>6.4823055555556</v>
      </c>
      <c r="O134" s="6">
        <f t="shared" si="21"/>
        <v>-62.155605000000001</v>
      </c>
    </row>
    <row r="135" spans="2:15" x14ac:dyDescent="0.25">
      <c r="B135">
        <v>3984833333.3333001</v>
      </c>
      <c r="C135">
        <v>-69.044708</v>
      </c>
      <c r="D135">
        <v>-61.907550999999998</v>
      </c>
      <c r="F135" s="6">
        <f t="shared" si="22"/>
        <v>6.9797777777777998</v>
      </c>
      <c r="G135" s="6">
        <f t="shared" si="20"/>
        <v>-66.640404000000004</v>
      </c>
      <c r="J135">
        <v>3984833333.3333001</v>
      </c>
      <c r="K135">
        <v>-58.364989999999999</v>
      </c>
      <c r="L135">
        <v>-49.917118000000002</v>
      </c>
      <c r="N135" s="6">
        <f t="shared" si="23"/>
        <v>6.9797777777777998</v>
      </c>
      <c r="O135" s="6">
        <f t="shared" si="21"/>
        <v>-72.789246000000006</v>
      </c>
    </row>
    <row r="136" spans="2:15" x14ac:dyDescent="0.25">
      <c r="B136">
        <v>4148972222.2221999</v>
      </c>
      <c r="C136">
        <v>-62.929946999999999</v>
      </c>
      <c r="D136">
        <v>-55.794803999999999</v>
      </c>
      <c r="F136" s="6">
        <f t="shared" si="22"/>
        <v>7.4772499999999997</v>
      </c>
      <c r="G136" s="6">
        <f t="shared" si="20"/>
        <v>-69.253028999999998</v>
      </c>
      <c r="J136">
        <v>4148972222.2221999</v>
      </c>
      <c r="K136">
        <v>-56.274901999999997</v>
      </c>
      <c r="L136">
        <v>-47.759219999999999</v>
      </c>
      <c r="N136" s="6">
        <f t="shared" si="23"/>
        <v>7.4772499999999997</v>
      </c>
      <c r="O136" s="6">
        <f t="shared" si="21"/>
        <v>-67.782639000000003</v>
      </c>
    </row>
    <row r="137" spans="2:15" x14ac:dyDescent="0.25">
      <c r="B137">
        <v>4313111111.1111002</v>
      </c>
      <c r="C137">
        <v>-58.261490000000002</v>
      </c>
      <c r="D137">
        <v>-51.079216000000002</v>
      </c>
      <c r="F137" s="6">
        <f t="shared" si="22"/>
        <v>7.9747222222222005</v>
      </c>
      <c r="G137" s="6">
        <f t="shared" si="20"/>
        <v>-66.417274000000006</v>
      </c>
      <c r="J137">
        <v>4313111111.1111002</v>
      </c>
      <c r="K137">
        <v>-54.395935000000001</v>
      </c>
      <c r="L137">
        <v>-45.484589</v>
      </c>
      <c r="N137" s="6">
        <f t="shared" si="23"/>
        <v>7.9747222222222005</v>
      </c>
      <c r="O137" s="6">
        <f t="shared" si="21"/>
        <v>-69.252921999999998</v>
      </c>
    </row>
    <row r="138" spans="2:15" x14ac:dyDescent="0.25">
      <c r="B138">
        <v>4477250000</v>
      </c>
      <c r="C138">
        <v>-60.110675999999998</v>
      </c>
      <c r="D138">
        <v>-52.654536999999998</v>
      </c>
      <c r="F138" s="6">
        <f t="shared" si="22"/>
        <v>8.4721944444443995</v>
      </c>
      <c r="G138" s="6">
        <f t="shared" si="20"/>
        <v>-70.239761000000001</v>
      </c>
      <c r="J138">
        <v>4477250000</v>
      </c>
      <c r="K138">
        <v>-56.548862</v>
      </c>
      <c r="L138">
        <v>-47.083561000000003</v>
      </c>
      <c r="N138" s="6">
        <f t="shared" si="23"/>
        <v>8.4721944444443995</v>
      </c>
      <c r="O138" s="6">
        <f t="shared" si="21"/>
        <v>-67.908112000000003</v>
      </c>
    </row>
    <row r="139" spans="2:15" x14ac:dyDescent="0.25">
      <c r="B139">
        <v>4641388888.8888998</v>
      </c>
      <c r="C139">
        <v>-64.362540999999993</v>
      </c>
      <c r="D139">
        <v>-56.791637000000001</v>
      </c>
      <c r="F139" s="6">
        <f t="shared" si="22"/>
        <v>8.9696666666667006</v>
      </c>
      <c r="G139" s="6">
        <f t="shared" si="20"/>
        <v>-63.423439000000002</v>
      </c>
      <c r="J139">
        <v>4641388888.8888998</v>
      </c>
      <c r="K139">
        <v>-57.868442999999999</v>
      </c>
      <c r="L139">
        <v>-48.166645000000003</v>
      </c>
      <c r="N139" s="6">
        <f t="shared" si="23"/>
        <v>8.9696666666667006</v>
      </c>
      <c r="O139" s="6">
        <f t="shared" si="21"/>
        <v>-70.578963999999999</v>
      </c>
    </row>
    <row r="140" spans="2:15" x14ac:dyDescent="0.25">
      <c r="B140">
        <v>4805527777.7777996</v>
      </c>
      <c r="C140">
        <v>-62.876007000000001</v>
      </c>
      <c r="D140">
        <v>-55.250625999999997</v>
      </c>
      <c r="F140" s="6">
        <f t="shared" si="22"/>
        <v>9.4671388888889005</v>
      </c>
      <c r="G140" s="6">
        <f t="shared" si="20"/>
        <v>-67.469245999999998</v>
      </c>
      <c r="J140">
        <v>4805527777.7777996</v>
      </c>
      <c r="K140">
        <v>-56.631641000000002</v>
      </c>
      <c r="L140">
        <v>-46.871315000000003</v>
      </c>
      <c r="N140" s="6">
        <f t="shared" si="23"/>
        <v>9.4671388888889005</v>
      </c>
      <c r="O140" s="6">
        <f t="shared" si="21"/>
        <v>-77.312370000000001</v>
      </c>
    </row>
    <row r="141" spans="2:15" x14ac:dyDescent="0.25">
      <c r="B141">
        <v>4969666666.6667004</v>
      </c>
      <c r="C141">
        <v>-64.222358999999997</v>
      </c>
      <c r="D141">
        <v>-56.391883999999997</v>
      </c>
      <c r="F141" s="6">
        <f t="shared" si="22"/>
        <v>9.9646111111110987</v>
      </c>
      <c r="G141" s="6">
        <f t="shared" si="20"/>
        <v>-63.012172999999997</v>
      </c>
      <c r="J141">
        <v>4969666666.6667004</v>
      </c>
      <c r="K141">
        <v>-57.088679999999997</v>
      </c>
      <c r="L141">
        <v>-47.349888</v>
      </c>
      <c r="N141" s="6">
        <f t="shared" si="23"/>
        <v>9.9646111111110987</v>
      </c>
      <c r="O141" s="6">
        <f t="shared" si="21"/>
        <v>-67.692017000000007</v>
      </c>
    </row>
    <row r="142" spans="2:15" x14ac:dyDescent="0.25">
      <c r="B142">
        <v>5133805555.5556002</v>
      </c>
      <c r="C142">
        <v>-64.026832999999996</v>
      </c>
      <c r="D142">
        <v>-56.08802</v>
      </c>
      <c r="F142" s="6">
        <f t="shared" si="22"/>
        <v>10.462083333333</v>
      </c>
      <c r="G142" s="6">
        <f t="shared" si="20"/>
        <v>-65.063889000000003</v>
      </c>
      <c r="J142">
        <v>5133805555.5556002</v>
      </c>
      <c r="K142">
        <v>-55.13879</v>
      </c>
      <c r="L142">
        <v>-45.397598000000002</v>
      </c>
      <c r="N142" s="6">
        <f t="shared" si="23"/>
        <v>10.462083333333</v>
      </c>
      <c r="O142" s="6">
        <f t="shared" si="21"/>
        <v>-66.089568999999997</v>
      </c>
    </row>
    <row r="143" spans="2:15" x14ac:dyDescent="0.25">
      <c r="B143">
        <v>5297944444.4443998</v>
      </c>
      <c r="C143">
        <v>-67.384056000000001</v>
      </c>
      <c r="D143">
        <v>-59.334412</v>
      </c>
      <c r="F143" s="6">
        <f t="shared" si="22"/>
        <v>10.959555555555999</v>
      </c>
      <c r="G143" s="6">
        <f t="shared" si="20"/>
        <v>-69.441176999999996</v>
      </c>
      <c r="J143">
        <v>5297944444.4443998</v>
      </c>
      <c r="K143">
        <v>-52.640217</v>
      </c>
      <c r="L143">
        <v>-42.953426</v>
      </c>
      <c r="N143" s="6">
        <f t="shared" si="23"/>
        <v>10.959555555555999</v>
      </c>
      <c r="O143" s="6">
        <f t="shared" si="21"/>
        <v>-67.027771000000001</v>
      </c>
    </row>
    <row r="144" spans="2:15" x14ac:dyDescent="0.25">
      <c r="B144">
        <v>5462083333.3332996</v>
      </c>
      <c r="C144">
        <v>-64.732719000000003</v>
      </c>
      <c r="D144">
        <v>-56.652405000000002</v>
      </c>
      <c r="F144" s="6">
        <f t="shared" si="22"/>
        <v>11.457027777778</v>
      </c>
      <c r="G144" s="6">
        <f t="shared" si="20"/>
        <v>-65.062934999999996</v>
      </c>
      <c r="J144">
        <v>5462083333.3332996</v>
      </c>
      <c r="K144">
        <v>-53.823318</v>
      </c>
      <c r="L144">
        <v>-44.193545999999998</v>
      </c>
      <c r="N144" s="6">
        <f t="shared" si="23"/>
        <v>11.457027777778</v>
      </c>
      <c r="O144" s="6">
        <f t="shared" si="21"/>
        <v>-63.835746999999998</v>
      </c>
    </row>
    <row r="145" spans="2:16" x14ac:dyDescent="0.25">
      <c r="B145">
        <v>5626222222.2222004</v>
      </c>
      <c r="C145">
        <v>-61.944977000000002</v>
      </c>
      <c r="D145">
        <v>-53.891640000000002</v>
      </c>
      <c r="F145" s="6">
        <f t="shared" si="22"/>
        <v>11.954499999999999</v>
      </c>
      <c r="G145" s="6">
        <f t="shared" si="20"/>
        <v>-59.092503000000001</v>
      </c>
      <c r="J145">
        <v>5626222222.2222004</v>
      </c>
      <c r="K145">
        <v>-54.227359999999997</v>
      </c>
      <c r="L145">
        <v>-44.699215000000002</v>
      </c>
      <c r="N145" s="6">
        <f t="shared" si="23"/>
        <v>11.954499999999999</v>
      </c>
      <c r="O145" s="6">
        <f t="shared" si="21"/>
        <v>-61.524203999999997</v>
      </c>
    </row>
    <row r="146" spans="2:16" x14ac:dyDescent="0.25">
      <c r="B146">
        <v>5790361111.1111002</v>
      </c>
      <c r="C146">
        <v>-63.222534000000003</v>
      </c>
      <c r="D146">
        <v>-55.239265000000003</v>
      </c>
      <c r="F146" s="6" t="s">
        <v>21</v>
      </c>
      <c r="J146">
        <v>5790361111.1111002</v>
      </c>
      <c r="K146">
        <v>-49.434654000000002</v>
      </c>
      <c r="L146">
        <v>-39.907966999999999</v>
      </c>
      <c r="N146" s="6" t="s">
        <v>21</v>
      </c>
    </row>
    <row r="147" spans="2:16" x14ac:dyDescent="0.25">
      <c r="B147">
        <v>5954500000</v>
      </c>
      <c r="C147">
        <v>-59.727950999999997</v>
      </c>
      <c r="D147">
        <v>-51.604736000000003</v>
      </c>
      <c r="J147">
        <v>5954500000</v>
      </c>
      <c r="K147">
        <v>-47.682713</v>
      </c>
      <c r="L147">
        <v>-37.927689000000001</v>
      </c>
    </row>
    <row r="148" spans="2:16" x14ac:dyDescent="0.25">
      <c r="B148" t="s">
        <v>21</v>
      </c>
      <c r="J148" t="s">
        <v>21</v>
      </c>
    </row>
    <row r="149" spans="2:16" x14ac:dyDescent="0.25">
      <c r="F149" s="6" t="s">
        <v>37</v>
      </c>
      <c r="N149" s="6" t="s">
        <v>37</v>
      </c>
    </row>
    <row r="150" spans="2:16" ht="15.75" x14ac:dyDescent="0.25">
      <c r="F150" s="6" t="s">
        <v>19</v>
      </c>
      <c r="G150" s="6" t="str">
        <f t="shared" ref="G150:G169" si="24">D176</f>
        <v>2Rx3L dBc Log Mag(dB)</v>
      </c>
      <c r="H150" s="35">
        <v>2</v>
      </c>
      <c r="N150" s="6" t="s">
        <v>19</v>
      </c>
      <c r="O150" s="6" t="str">
        <f t="shared" ref="O150:O169" si="25">L176</f>
        <v>2Rx3L dBc Log Mag(dB)</v>
      </c>
      <c r="P150" s="35">
        <v>2</v>
      </c>
    </row>
    <row r="151" spans="2:16" ht="15.75" x14ac:dyDescent="0.25">
      <c r="B151" t="s">
        <v>35</v>
      </c>
      <c r="F151" s="6">
        <f t="shared" ref="F151:F169" si="26">B177/1000000000</f>
        <v>3</v>
      </c>
      <c r="G151" s="6">
        <f t="shared" si="24"/>
        <v>-61.145023000000002</v>
      </c>
      <c r="H151" s="36">
        <f>ABS(AVERAGE(G151:G169)-(H150-1)*5)</f>
        <v>68.903303842105259</v>
      </c>
      <c r="J151" t="s">
        <v>35</v>
      </c>
      <c r="N151" s="6">
        <f t="shared" ref="N151:N169" si="27">J177/1000000000</f>
        <v>3</v>
      </c>
      <c r="O151" s="6">
        <f t="shared" si="25"/>
        <v>-58.034286000000002</v>
      </c>
      <c r="P151" s="36">
        <f>ABS(AVERAGE(O151:O169)-(P150-1)*5)</f>
        <v>59.231813157894734</v>
      </c>
    </row>
    <row r="152" spans="2:16" x14ac:dyDescent="0.25">
      <c r="B152" t="s">
        <v>19</v>
      </c>
      <c r="C152" t="s">
        <v>114</v>
      </c>
      <c r="D152" t="s">
        <v>36</v>
      </c>
      <c r="F152" s="6">
        <f t="shared" si="26"/>
        <v>3.5</v>
      </c>
      <c r="G152" s="6">
        <f t="shared" si="24"/>
        <v>-51.138213999999998</v>
      </c>
      <c r="J152" t="s">
        <v>19</v>
      </c>
      <c r="K152" t="s">
        <v>114</v>
      </c>
      <c r="L152" t="s">
        <v>36</v>
      </c>
      <c r="N152" s="6">
        <f t="shared" si="27"/>
        <v>3.5</v>
      </c>
      <c r="O152" s="6">
        <f t="shared" si="25"/>
        <v>-61.188437999999998</v>
      </c>
    </row>
    <row r="153" spans="2:16" x14ac:dyDescent="0.25">
      <c r="B153">
        <v>3000000000</v>
      </c>
      <c r="C153">
        <v>-76.699173000000002</v>
      </c>
      <c r="D153">
        <v>-69.381080999999995</v>
      </c>
      <c r="F153" s="6">
        <f t="shared" si="26"/>
        <v>4</v>
      </c>
      <c r="G153" s="6">
        <f t="shared" si="24"/>
        <v>-53.106133</v>
      </c>
      <c r="J153">
        <v>3000000000</v>
      </c>
      <c r="K153">
        <v>-94.549582999999998</v>
      </c>
      <c r="L153">
        <v>-87.221016000000006</v>
      </c>
      <c r="N153" s="6">
        <f t="shared" si="27"/>
        <v>4</v>
      </c>
      <c r="O153" s="6">
        <f t="shared" si="25"/>
        <v>-65.948738000000006</v>
      </c>
    </row>
    <row r="154" spans="2:16" x14ac:dyDescent="0.25">
      <c r="B154">
        <v>3497472222.2221999</v>
      </c>
      <c r="C154">
        <v>-88.862472999999994</v>
      </c>
      <c r="D154">
        <v>-81.662384000000003</v>
      </c>
      <c r="F154" s="6">
        <f t="shared" si="26"/>
        <v>4.5</v>
      </c>
      <c r="G154" s="6">
        <f t="shared" si="24"/>
        <v>-57.410355000000003</v>
      </c>
      <c r="J154">
        <v>3497472222.2221999</v>
      </c>
      <c r="K154">
        <v>-78.020904999999999</v>
      </c>
      <c r="L154">
        <v>-69.693520000000007</v>
      </c>
      <c r="N154" s="6">
        <f t="shared" si="27"/>
        <v>4.5</v>
      </c>
      <c r="O154" s="6">
        <f t="shared" si="25"/>
        <v>-58.745255</v>
      </c>
    </row>
    <row r="155" spans="2:16" x14ac:dyDescent="0.25">
      <c r="B155">
        <v>3994944444.4443998</v>
      </c>
      <c r="C155">
        <v>-76.419578999999999</v>
      </c>
      <c r="D155">
        <v>-69.202858000000006</v>
      </c>
      <c r="F155" s="6">
        <f t="shared" si="26"/>
        <v>5</v>
      </c>
      <c r="G155" s="6">
        <f t="shared" si="24"/>
        <v>-65.694923000000003</v>
      </c>
      <c r="J155">
        <v>3994944444.4443998</v>
      </c>
      <c r="K155">
        <v>-77.381409000000005</v>
      </c>
      <c r="L155">
        <v>-68.689582999999999</v>
      </c>
      <c r="N155" s="6">
        <f t="shared" si="27"/>
        <v>5</v>
      </c>
      <c r="O155" s="6">
        <f t="shared" si="25"/>
        <v>-72.509201000000004</v>
      </c>
    </row>
    <row r="156" spans="2:16" x14ac:dyDescent="0.25">
      <c r="B156">
        <v>4492416666.6667004</v>
      </c>
      <c r="C156">
        <v>-83.655640000000005</v>
      </c>
      <c r="D156">
        <v>-76.649665999999996</v>
      </c>
      <c r="F156" s="6">
        <f t="shared" si="26"/>
        <v>5.5</v>
      </c>
      <c r="G156" s="6">
        <f t="shared" si="24"/>
        <v>-65.043648000000005</v>
      </c>
      <c r="J156">
        <v>4492416666.6667004</v>
      </c>
      <c r="K156">
        <v>-79.787338000000005</v>
      </c>
      <c r="L156">
        <v>-71.211646999999999</v>
      </c>
      <c r="N156" s="6">
        <f t="shared" si="27"/>
        <v>5.5</v>
      </c>
      <c r="O156" s="6">
        <f t="shared" si="25"/>
        <v>-70.510077999999993</v>
      </c>
    </row>
    <row r="157" spans="2:16" x14ac:dyDescent="0.25">
      <c r="B157">
        <v>4989888888.8888998</v>
      </c>
      <c r="C157">
        <v>-95.114258000000007</v>
      </c>
      <c r="D157">
        <v>-88.231560000000002</v>
      </c>
      <c r="F157" s="6">
        <f t="shared" si="26"/>
        <v>6</v>
      </c>
      <c r="G157" s="6">
        <f t="shared" si="24"/>
        <v>-65.867462000000003</v>
      </c>
      <c r="J157">
        <v>4989888888.8888998</v>
      </c>
      <c r="K157">
        <v>-80.411072000000004</v>
      </c>
      <c r="L157">
        <v>-72.071762000000007</v>
      </c>
      <c r="N157" s="6">
        <f t="shared" si="27"/>
        <v>6</v>
      </c>
      <c r="O157" s="6">
        <f t="shared" si="25"/>
        <v>-54.776215000000001</v>
      </c>
    </row>
    <row r="158" spans="2:16" x14ac:dyDescent="0.25">
      <c r="B158">
        <v>5487361111.1111002</v>
      </c>
      <c r="C158">
        <v>-79.350303999999994</v>
      </c>
      <c r="D158">
        <v>-72.353065000000001</v>
      </c>
      <c r="F158" s="6">
        <f t="shared" si="26"/>
        <v>6.5</v>
      </c>
      <c r="G158" s="6">
        <f t="shared" si="24"/>
        <v>-66.498703000000006</v>
      </c>
      <c r="J158">
        <v>5487361111.1111002</v>
      </c>
      <c r="K158">
        <v>-81.829184999999995</v>
      </c>
      <c r="L158">
        <v>-73.539314000000005</v>
      </c>
      <c r="N158" s="6">
        <f t="shared" si="27"/>
        <v>6.5</v>
      </c>
      <c r="O158" s="6">
        <f t="shared" si="25"/>
        <v>-46.370316000000003</v>
      </c>
    </row>
    <row r="159" spans="2:16" x14ac:dyDescent="0.25">
      <c r="B159">
        <v>5984833333.3332996</v>
      </c>
      <c r="C159">
        <v>-80.174003999999996</v>
      </c>
      <c r="D159">
        <v>-73.036850000000001</v>
      </c>
      <c r="F159" s="6">
        <f t="shared" si="26"/>
        <v>7</v>
      </c>
      <c r="G159" s="6">
        <f t="shared" si="24"/>
        <v>-72.429282999999998</v>
      </c>
      <c r="J159">
        <v>5984833333.3332996</v>
      </c>
      <c r="K159">
        <v>-93.471992</v>
      </c>
      <c r="L159">
        <v>-85.024117000000004</v>
      </c>
      <c r="N159" s="6">
        <f t="shared" si="27"/>
        <v>7</v>
      </c>
      <c r="O159" s="6">
        <f t="shared" si="25"/>
        <v>-46.67548</v>
      </c>
    </row>
    <row r="160" spans="2:16" x14ac:dyDescent="0.25">
      <c r="B160">
        <v>6482305555.5556002</v>
      </c>
      <c r="C160">
        <v>-80.075812999999997</v>
      </c>
      <c r="D160">
        <v>-72.940665999999993</v>
      </c>
      <c r="F160" s="6">
        <f t="shared" si="26"/>
        <v>7.5</v>
      </c>
      <c r="G160" s="6">
        <f t="shared" si="24"/>
        <v>-57.931190000000001</v>
      </c>
      <c r="J160">
        <v>6482305555.5556002</v>
      </c>
      <c r="K160">
        <v>-70.671279999999996</v>
      </c>
      <c r="L160">
        <v>-62.155605000000001</v>
      </c>
      <c r="N160" s="6">
        <f t="shared" si="27"/>
        <v>7.5</v>
      </c>
      <c r="O160" s="6">
        <f t="shared" si="25"/>
        <v>-48.269168999999998</v>
      </c>
    </row>
    <row r="161" spans="2:16" x14ac:dyDescent="0.25">
      <c r="B161">
        <v>6979777777.7777996</v>
      </c>
      <c r="C161">
        <v>-73.822677999999996</v>
      </c>
      <c r="D161">
        <v>-66.640404000000004</v>
      </c>
      <c r="F161" s="6">
        <f t="shared" si="26"/>
        <v>8</v>
      </c>
      <c r="G161" s="6">
        <f t="shared" si="24"/>
        <v>-61.331383000000002</v>
      </c>
      <c r="J161">
        <v>6979777777.7777996</v>
      </c>
      <c r="K161">
        <v>-81.700592</v>
      </c>
      <c r="L161">
        <v>-72.789246000000006</v>
      </c>
      <c r="N161" s="6">
        <f t="shared" si="27"/>
        <v>8</v>
      </c>
      <c r="O161" s="6">
        <f t="shared" si="25"/>
        <v>-46.933349999999997</v>
      </c>
    </row>
    <row r="162" spans="2:16" x14ac:dyDescent="0.25">
      <c r="B162">
        <v>7477250000</v>
      </c>
      <c r="C162">
        <v>-76.709166999999994</v>
      </c>
      <c r="D162">
        <v>-69.253028999999998</v>
      </c>
      <c r="F162" s="6">
        <f t="shared" si="26"/>
        <v>8.5</v>
      </c>
      <c r="G162" s="6">
        <f t="shared" si="24"/>
        <v>-63.270054000000002</v>
      </c>
      <c r="J162">
        <v>7477250000</v>
      </c>
      <c r="K162">
        <v>-77.247947999999994</v>
      </c>
      <c r="L162">
        <v>-67.782639000000003</v>
      </c>
      <c r="N162" s="6">
        <f t="shared" si="27"/>
        <v>8.5</v>
      </c>
      <c r="O162" s="6">
        <f t="shared" si="25"/>
        <v>-46.657429</v>
      </c>
    </row>
    <row r="163" spans="2:16" x14ac:dyDescent="0.25">
      <c r="B163">
        <v>7974722222.2222004</v>
      </c>
      <c r="C163">
        <v>-73.988174000000001</v>
      </c>
      <c r="D163">
        <v>-66.417274000000006</v>
      </c>
      <c r="F163" s="6">
        <f t="shared" si="26"/>
        <v>9</v>
      </c>
      <c r="G163" s="6">
        <f t="shared" si="24"/>
        <v>-68.469170000000005</v>
      </c>
      <c r="J163">
        <v>7974722222.2222004</v>
      </c>
      <c r="K163">
        <v>-78.954719999999995</v>
      </c>
      <c r="L163">
        <v>-69.252921999999998</v>
      </c>
      <c r="N163" s="6">
        <f t="shared" si="27"/>
        <v>9</v>
      </c>
      <c r="O163" s="6">
        <f t="shared" si="25"/>
        <v>-48.433197</v>
      </c>
    </row>
    <row r="164" spans="2:16" x14ac:dyDescent="0.25">
      <c r="B164">
        <v>8472194444.4443998</v>
      </c>
      <c r="C164">
        <v>-77.865143000000003</v>
      </c>
      <c r="D164">
        <v>-70.239761000000001</v>
      </c>
      <c r="F164" s="6">
        <f t="shared" si="26"/>
        <v>9.5</v>
      </c>
      <c r="G164" s="6">
        <f t="shared" si="24"/>
        <v>-66.310294999999996</v>
      </c>
      <c r="J164">
        <v>8472194444.4443998</v>
      </c>
      <c r="K164">
        <v>-77.668434000000005</v>
      </c>
      <c r="L164">
        <v>-67.908112000000003</v>
      </c>
      <c r="N164" s="6">
        <f t="shared" si="27"/>
        <v>9.5</v>
      </c>
      <c r="O164" s="6">
        <f t="shared" si="25"/>
        <v>-47.922015999999999</v>
      </c>
    </row>
    <row r="165" spans="2:16" x14ac:dyDescent="0.25">
      <c r="B165">
        <v>8969666666.6667004</v>
      </c>
      <c r="C165">
        <v>-71.253913999999995</v>
      </c>
      <c r="D165">
        <v>-63.423439000000002</v>
      </c>
      <c r="F165" s="6">
        <f t="shared" si="26"/>
        <v>10</v>
      </c>
      <c r="G165" s="6">
        <f t="shared" si="24"/>
        <v>-65.879417000000004</v>
      </c>
      <c r="J165">
        <v>8969666666.6667004</v>
      </c>
      <c r="K165">
        <v>-80.317757</v>
      </c>
      <c r="L165">
        <v>-70.578963999999999</v>
      </c>
      <c r="N165" s="6">
        <f t="shared" si="27"/>
        <v>10</v>
      </c>
      <c r="O165" s="6">
        <f t="shared" si="25"/>
        <v>-48.537315</v>
      </c>
    </row>
    <row r="166" spans="2:16" x14ac:dyDescent="0.25">
      <c r="B166">
        <v>9467138888.8889008</v>
      </c>
      <c r="C166">
        <v>-75.408051</v>
      </c>
      <c r="D166">
        <v>-67.469245999999998</v>
      </c>
      <c r="F166" s="6">
        <f t="shared" si="26"/>
        <v>10.5</v>
      </c>
      <c r="G166" s="6">
        <f t="shared" si="24"/>
        <v>-58.125785999999998</v>
      </c>
      <c r="J166">
        <v>9467138888.8889008</v>
      </c>
      <c r="K166">
        <v>-87.053566000000004</v>
      </c>
      <c r="L166">
        <v>-77.312370000000001</v>
      </c>
      <c r="N166" s="6">
        <f t="shared" si="27"/>
        <v>10.5</v>
      </c>
      <c r="O166" s="6">
        <f t="shared" si="25"/>
        <v>-50.183304</v>
      </c>
    </row>
    <row r="167" spans="2:16" x14ac:dyDescent="0.25">
      <c r="B167">
        <v>9964611111.1110992</v>
      </c>
      <c r="C167">
        <v>-71.061813000000001</v>
      </c>
      <c r="D167">
        <v>-63.012172999999997</v>
      </c>
      <c r="F167" s="6">
        <f t="shared" si="26"/>
        <v>11</v>
      </c>
      <c r="G167" s="6">
        <f t="shared" si="24"/>
        <v>-60.416626000000001</v>
      </c>
      <c r="J167">
        <v>9964611111.1110992</v>
      </c>
      <c r="K167">
        <v>-77.378806999999995</v>
      </c>
      <c r="L167">
        <v>-67.692017000000007</v>
      </c>
      <c r="N167" s="6">
        <f t="shared" si="27"/>
        <v>11</v>
      </c>
      <c r="O167" s="6">
        <f t="shared" si="25"/>
        <v>-48.831909000000003</v>
      </c>
    </row>
    <row r="168" spans="2:16" x14ac:dyDescent="0.25">
      <c r="B168">
        <v>10462083333.333</v>
      </c>
      <c r="C168">
        <v>-73.144203000000005</v>
      </c>
      <c r="D168">
        <v>-65.063889000000003</v>
      </c>
      <c r="F168" s="6">
        <f t="shared" si="26"/>
        <v>11.5</v>
      </c>
      <c r="G168" s="6">
        <f t="shared" si="24"/>
        <v>-65.229118</v>
      </c>
      <c r="J168">
        <v>10462083333.333</v>
      </c>
      <c r="K168">
        <v>-75.719345000000004</v>
      </c>
      <c r="L168">
        <v>-66.089568999999997</v>
      </c>
      <c r="N168" s="6">
        <f t="shared" si="27"/>
        <v>11.5</v>
      </c>
      <c r="O168" s="6">
        <f t="shared" si="25"/>
        <v>-55.803749000000003</v>
      </c>
    </row>
    <row r="169" spans="2:16" x14ac:dyDescent="0.25">
      <c r="B169">
        <v>10959555555.556</v>
      </c>
      <c r="C169">
        <v>-77.494513999999995</v>
      </c>
      <c r="D169">
        <v>-69.441176999999996</v>
      </c>
      <c r="F169" s="6">
        <f t="shared" si="26"/>
        <v>12</v>
      </c>
      <c r="G169" s="6">
        <f t="shared" si="24"/>
        <v>-88.865989999999996</v>
      </c>
      <c r="J169">
        <v>10959555555.556</v>
      </c>
      <c r="K169">
        <v>-76.555915999999996</v>
      </c>
      <c r="L169">
        <v>-67.027771000000001</v>
      </c>
      <c r="N169" s="6">
        <f t="shared" si="27"/>
        <v>12</v>
      </c>
      <c r="O169" s="6">
        <f t="shared" si="25"/>
        <v>-54.075004999999997</v>
      </c>
    </row>
    <row r="170" spans="2:16" x14ac:dyDescent="0.25">
      <c r="B170">
        <v>11457027777.778</v>
      </c>
      <c r="C170">
        <v>-73.046204000000003</v>
      </c>
      <c r="D170">
        <v>-65.062934999999996</v>
      </c>
      <c r="F170" s="6" t="s">
        <v>21</v>
      </c>
      <c r="J170">
        <v>11457027777.778</v>
      </c>
      <c r="K170">
        <v>-73.362433999999993</v>
      </c>
      <c r="L170">
        <v>-63.835746999999998</v>
      </c>
      <c r="N170" s="6" t="s">
        <v>21</v>
      </c>
    </row>
    <row r="171" spans="2:16" x14ac:dyDescent="0.25">
      <c r="B171">
        <v>11954500000</v>
      </c>
      <c r="C171">
        <v>-67.215714000000006</v>
      </c>
      <c r="D171">
        <v>-59.092503000000001</v>
      </c>
      <c r="J171">
        <v>11954500000</v>
      </c>
      <c r="K171">
        <v>-71.279228000000003</v>
      </c>
      <c r="L171">
        <v>-61.524203999999997</v>
      </c>
    </row>
    <row r="172" spans="2:16" x14ac:dyDescent="0.25">
      <c r="B172" t="s">
        <v>21</v>
      </c>
      <c r="J172" t="s">
        <v>21</v>
      </c>
    </row>
    <row r="173" spans="2:16" x14ac:dyDescent="0.25">
      <c r="F173" s="6" t="s">
        <v>39</v>
      </c>
      <c r="N173" s="6" t="s">
        <v>39</v>
      </c>
    </row>
    <row r="174" spans="2:16" ht="15.75" x14ac:dyDescent="0.25">
      <c r="F174" s="6" t="s">
        <v>19</v>
      </c>
      <c r="G174" s="6" t="str">
        <f t="shared" ref="G174:G193" si="28">D200</f>
        <v>2Rx4L dBc Log Mag(dB)</v>
      </c>
      <c r="H174" s="35">
        <v>2</v>
      </c>
      <c r="N174" s="6" t="s">
        <v>19</v>
      </c>
      <c r="O174" s="6" t="str">
        <f t="shared" ref="O174:O193" si="29">L200</f>
        <v>2Rx4L dBc Log Mag(dB)</v>
      </c>
      <c r="P174" s="35">
        <v>2</v>
      </c>
    </row>
    <row r="175" spans="2:16" ht="15.75" x14ac:dyDescent="0.25">
      <c r="B175" t="s">
        <v>37</v>
      </c>
      <c r="F175" s="6">
        <f t="shared" ref="F175:F193" si="30">B201/1000000000</f>
        <v>3.9944999999999999</v>
      </c>
      <c r="G175" s="6">
        <f t="shared" si="28"/>
        <v>-72.995293000000004</v>
      </c>
      <c r="H175" s="36">
        <f>ABS(AVERAGE(G175:G193)-(H174-1)*5)</f>
        <v>78.394802631578941</v>
      </c>
      <c r="J175" t="s">
        <v>37</v>
      </c>
      <c r="N175" s="6">
        <f t="shared" ref="N175:N193" si="31">J201/1000000000</f>
        <v>3.9944999999999999</v>
      </c>
      <c r="O175" s="6">
        <f t="shared" si="29"/>
        <v>-78.507698000000005</v>
      </c>
      <c r="P175" s="36">
        <f>ABS(AVERAGE(O175:O193)-(P174-1)*5)</f>
        <v>82.436223315789476</v>
      </c>
    </row>
    <row r="176" spans="2:16" x14ac:dyDescent="0.25">
      <c r="B176" t="s">
        <v>19</v>
      </c>
      <c r="C176" t="s">
        <v>128</v>
      </c>
      <c r="D176" t="s">
        <v>38</v>
      </c>
      <c r="F176" s="6">
        <f t="shared" si="30"/>
        <v>4.4392500000000004</v>
      </c>
      <c r="G176" s="6">
        <f t="shared" si="28"/>
        <v>-80.032950999999997</v>
      </c>
      <c r="J176" t="s">
        <v>19</v>
      </c>
      <c r="K176" t="s">
        <v>128</v>
      </c>
      <c r="L176" t="s">
        <v>38</v>
      </c>
      <c r="N176" s="6">
        <f t="shared" si="31"/>
        <v>4.4392500000000004</v>
      </c>
      <c r="O176" s="6">
        <f t="shared" si="29"/>
        <v>-87.303130999999993</v>
      </c>
    </row>
    <row r="177" spans="2:15" x14ac:dyDescent="0.25">
      <c r="B177">
        <v>3000000000</v>
      </c>
      <c r="C177">
        <v>-68.463120000000004</v>
      </c>
      <c r="D177">
        <v>-61.145023000000002</v>
      </c>
      <c r="F177" s="6">
        <f t="shared" si="30"/>
        <v>4.8840000000000003</v>
      </c>
      <c r="G177" s="6">
        <f t="shared" si="28"/>
        <v>-71.263030999999998</v>
      </c>
      <c r="J177">
        <v>3000000000</v>
      </c>
      <c r="K177">
        <v>-65.362853999999999</v>
      </c>
      <c r="L177">
        <v>-58.034286000000002</v>
      </c>
      <c r="N177" s="6">
        <f t="shared" si="31"/>
        <v>4.8840000000000003</v>
      </c>
      <c r="O177" s="6">
        <f t="shared" si="29"/>
        <v>-84.875716999999995</v>
      </c>
    </row>
    <row r="178" spans="2:15" x14ac:dyDescent="0.25">
      <c r="B178">
        <v>3500000000</v>
      </c>
      <c r="C178">
        <v>-58.338295000000002</v>
      </c>
      <c r="D178">
        <v>-51.138213999999998</v>
      </c>
      <c r="F178" s="6">
        <f t="shared" si="30"/>
        <v>5.3287500000000003</v>
      </c>
      <c r="G178" s="6">
        <f t="shared" si="28"/>
        <v>-75.959723999999994</v>
      </c>
      <c r="J178">
        <v>3500000000</v>
      </c>
      <c r="K178">
        <v>-69.515822999999997</v>
      </c>
      <c r="L178">
        <v>-61.188437999999998</v>
      </c>
      <c r="N178" s="6">
        <f t="shared" si="31"/>
        <v>5.3287500000000003</v>
      </c>
      <c r="O178" s="6">
        <f t="shared" si="29"/>
        <v>-87.042015000000006</v>
      </c>
    </row>
    <row r="179" spans="2:15" x14ac:dyDescent="0.25">
      <c r="B179">
        <v>4000000000</v>
      </c>
      <c r="C179">
        <v>-60.322848999999998</v>
      </c>
      <c r="D179">
        <v>-53.106133</v>
      </c>
      <c r="F179" s="6">
        <f t="shared" si="30"/>
        <v>5.7735000000000003</v>
      </c>
      <c r="G179" s="6">
        <f t="shared" si="28"/>
        <v>-80.781745999999998</v>
      </c>
      <c r="J179">
        <v>4000000000</v>
      </c>
      <c r="K179">
        <v>-74.640563999999998</v>
      </c>
      <c r="L179">
        <v>-65.948738000000006</v>
      </c>
      <c r="N179" s="6">
        <f t="shared" si="31"/>
        <v>5.7735000000000003</v>
      </c>
      <c r="O179" s="6">
        <f t="shared" si="29"/>
        <v>-77.902557000000002</v>
      </c>
    </row>
    <row r="180" spans="2:15" x14ac:dyDescent="0.25">
      <c r="B180">
        <v>4500000000</v>
      </c>
      <c r="C180">
        <v>-64.416320999999996</v>
      </c>
      <c r="D180">
        <v>-57.410355000000003</v>
      </c>
      <c r="F180" s="6">
        <f t="shared" si="30"/>
        <v>6.2182500000000003</v>
      </c>
      <c r="G180" s="6">
        <f t="shared" si="28"/>
        <v>-73.660788999999994</v>
      </c>
      <c r="J180">
        <v>4500000000</v>
      </c>
      <c r="K180">
        <v>-67.320946000000006</v>
      </c>
      <c r="L180">
        <v>-58.745255</v>
      </c>
      <c r="N180" s="6">
        <f t="shared" si="31"/>
        <v>6.2182500000000003</v>
      </c>
      <c r="O180" s="6">
        <f t="shared" si="29"/>
        <v>-76.715721000000002</v>
      </c>
    </row>
    <row r="181" spans="2:15" x14ac:dyDescent="0.25">
      <c r="B181">
        <v>5000000000</v>
      </c>
      <c r="C181">
        <v>-72.577613999999997</v>
      </c>
      <c r="D181">
        <v>-65.694923000000003</v>
      </c>
      <c r="F181" s="6">
        <f t="shared" si="30"/>
        <v>6.6630000000000003</v>
      </c>
      <c r="G181" s="6">
        <f t="shared" si="28"/>
        <v>-82.516373000000002</v>
      </c>
      <c r="J181">
        <v>5000000000</v>
      </c>
      <c r="K181">
        <v>-80.848502999999994</v>
      </c>
      <c r="L181">
        <v>-72.509201000000004</v>
      </c>
      <c r="N181" s="6">
        <f t="shared" si="31"/>
        <v>6.6630000000000003</v>
      </c>
      <c r="O181" s="6">
        <f t="shared" si="29"/>
        <v>-72.373238000000001</v>
      </c>
    </row>
    <row r="182" spans="2:15" x14ac:dyDescent="0.25">
      <c r="B182">
        <v>5500000000</v>
      </c>
      <c r="C182">
        <v>-72.040886</v>
      </c>
      <c r="D182">
        <v>-65.043648000000005</v>
      </c>
      <c r="F182" s="6">
        <f t="shared" si="30"/>
        <v>7.1077500000000002</v>
      </c>
      <c r="G182" s="6">
        <f t="shared" si="28"/>
        <v>-66.867157000000006</v>
      </c>
      <c r="J182">
        <v>5500000000</v>
      </c>
      <c r="K182">
        <v>-78.799949999999995</v>
      </c>
      <c r="L182">
        <v>-70.510077999999993</v>
      </c>
      <c r="N182" s="6">
        <f t="shared" si="31"/>
        <v>7.1077500000000002</v>
      </c>
      <c r="O182" s="6">
        <f t="shared" si="29"/>
        <v>-81.051437000000007</v>
      </c>
    </row>
    <row r="183" spans="2:15" x14ac:dyDescent="0.25">
      <c r="B183">
        <v>6000000000</v>
      </c>
      <c r="C183">
        <v>-73.004615999999999</v>
      </c>
      <c r="D183">
        <v>-65.867462000000003</v>
      </c>
      <c r="F183" s="6">
        <f t="shared" si="30"/>
        <v>7.5525000000000002</v>
      </c>
      <c r="G183" s="6">
        <f t="shared" si="28"/>
        <v>-69.463561999999996</v>
      </c>
      <c r="J183">
        <v>6000000000</v>
      </c>
      <c r="K183">
        <v>-63.224086999999997</v>
      </c>
      <c r="L183">
        <v>-54.776215000000001</v>
      </c>
      <c r="N183" s="6">
        <f t="shared" si="31"/>
        <v>7.5525000000000002</v>
      </c>
      <c r="O183" s="6">
        <f t="shared" si="29"/>
        <v>-86.471183999999994</v>
      </c>
    </row>
    <row r="184" spans="2:15" x14ac:dyDescent="0.25">
      <c r="B184">
        <v>6500000000</v>
      </c>
      <c r="C184">
        <v>-73.633849999999995</v>
      </c>
      <c r="D184">
        <v>-66.498703000000006</v>
      </c>
      <c r="F184" s="6">
        <f t="shared" si="30"/>
        <v>7.9972500000000002</v>
      </c>
      <c r="G184" s="6">
        <f t="shared" si="28"/>
        <v>-79.856239000000002</v>
      </c>
      <c r="J184">
        <v>6500000000</v>
      </c>
      <c r="K184">
        <v>-54.885993999999997</v>
      </c>
      <c r="L184">
        <v>-46.370316000000003</v>
      </c>
      <c r="N184" s="6">
        <f t="shared" si="31"/>
        <v>7.9972500000000002</v>
      </c>
      <c r="O184" s="6">
        <f t="shared" si="29"/>
        <v>-79.829018000000005</v>
      </c>
    </row>
    <row r="185" spans="2:15" x14ac:dyDescent="0.25">
      <c r="B185">
        <v>7000000000</v>
      </c>
      <c r="C185">
        <v>-79.611557000000005</v>
      </c>
      <c r="D185">
        <v>-72.429282999999998</v>
      </c>
      <c r="F185" s="6">
        <f t="shared" si="30"/>
        <v>8.4420000000000002</v>
      </c>
      <c r="G185" s="6">
        <f t="shared" si="28"/>
        <v>-71.828056000000004</v>
      </c>
      <c r="J185">
        <v>7000000000</v>
      </c>
      <c r="K185">
        <v>-55.586829999999999</v>
      </c>
      <c r="L185">
        <v>-46.67548</v>
      </c>
      <c r="N185" s="6">
        <f t="shared" si="31"/>
        <v>8.4420000000000002</v>
      </c>
      <c r="O185" s="6">
        <f t="shared" si="29"/>
        <v>-78.095978000000002</v>
      </c>
    </row>
    <row r="186" spans="2:15" x14ac:dyDescent="0.25">
      <c r="B186">
        <v>7500000000</v>
      </c>
      <c r="C186">
        <v>-65.387328999999994</v>
      </c>
      <c r="D186">
        <v>-57.931190000000001</v>
      </c>
      <c r="F186" s="6">
        <f t="shared" si="30"/>
        <v>8.8867499999999993</v>
      </c>
      <c r="G186" s="6">
        <f t="shared" si="28"/>
        <v>-71.324852000000007</v>
      </c>
      <c r="J186">
        <v>7500000000</v>
      </c>
      <c r="K186">
        <v>-57.734473999999999</v>
      </c>
      <c r="L186">
        <v>-48.269168999999998</v>
      </c>
      <c r="N186" s="6">
        <f t="shared" si="31"/>
        <v>8.8867499999999993</v>
      </c>
      <c r="O186" s="6">
        <f t="shared" si="29"/>
        <v>-79.146491999999995</v>
      </c>
    </row>
    <row r="187" spans="2:15" x14ac:dyDescent="0.25">
      <c r="B187">
        <v>8000000000</v>
      </c>
      <c r="C187">
        <v>-68.902289999999994</v>
      </c>
      <c r="D187">
        <v>-61.331383000000002</v>
      </c>
      <c r="F187" s="6">
        <f t="shared" si="30"/>
        <v>9.3315000000000001</v>
      </c>
      <c r="G187" s="6">
        <f t="shared" si="28"/>
        <v>-77.602135000000004</v>
      </c>
      <c r="J187">
        <v>8000000000</v>
      </c>
      <c r="K187">
        <v>-56.635147000000003</v>
      </c>
      <c r="L187">
        <v>-46.933349999999997</v>
      </c>
      <c r="N187" s="6">
        <f t="shared" si="31"/>
        <v>9.3315000000000001</v>
      </c>
      <c r="O187" s="6">
        <f t="shared" si="29"/>
        <v>-71.959098999999995</v>
      </c>
    </row>
    <row r="188" spans="2:15" x14ac:dyDescent="0.25">
      <c r="B188">
        <v>8500000000</v>
      </c>
      <c r="C188">
        <v>-70.895432</v>
      </c>
      <c r="D188">
        <v>-63.270054000000002</v>
      </c>
      <c r="F188" s="6">
        <f t="shared" si="30"/>
        <v>9.7762499999999992</v>
      </c>
      <c r="G188" s="6">
        <f t="shared" si="28"/>
        <v>-76.918839000000006</v>
      </c>
      <c r="J188">
        <v>8500000000</v>
      </c>
      <c r="K188">
        <v>-56.417755</v>
      </c>
      <c r="L188">
        <v>-46.657429</v>
      </c>
      <c r="N188" s="6">
        <f t="shared" si="31"/>
        <v>9.7762499999999992</v>
      </c>
      <c r="O188" s="6">
        <f t="shared" si="29"/>
        <v>-78.821335000000005</v>
      </c>
    </row>
    <row r="189" spans="2:15" x14ac:dyDescent="0.25">
      <c r="B189">
        <v>9000000000</v>
      </c>
      <c r="C189">
        <v>-76.299644000000001</v>
      </c>
      <c r="D189">
        <v>-68.469170000000005</v>
      </c>
      <c r="F189" s="6">
        <f t="shared" si="30"/>
        <v>10.221</v>
      </c>
      <c r="G189" s="6">
        <f t="shared" si="28"/>
        <v>-73.292136999999997</v>
      </c>
      <c r="J189">
        <v>9000000000</v>
      </c>
      <c r="K189">
        <v>-58.171989000000004</v>
      </c>
      <c r="L189">
        <v>-48.433197</v>
      </c>
      <c r="N189" s="6">
        <f t="shared" si="31"/>
        <v>10.221</v>
      </c>
      <c r="O189" s="6">
        <f t="shared" si="29"/>
        <v>-80.814109999999999</v>
      </c>
    </row>
    <row r="190" spans="2:15" x14ac:dyDescent="0.25">
      <c r="B190">
        <v>9500000000</v>
      </c>
      <c r="C190">
        <v>-74.249106999999995</v>
      </c>
      <c r="D190">
        <v>-66.310294999999996</v>
      </c>
      <c r="F190" s="6">
        <f t="shared" si="30"/>
        <v>10.665749999999999</v>
      </c>
      <c r="G190" s="6">
        <f t="shared" si="28"/>
        <v>-68.636664999999994</v>
      </c>
      <c r="J190">
        <v>9500000000</v>
      </c>
      <c r="K190">
        <v>-57.663207999999997</v>
      </c>
      <c r="L190">
        <v>-47.922015999999999</v>
      </c>
      <c r="N190" s="6">
        <f t="shared" si="31"/>
        <v>10.665749999999999</v>
      </c>
      <c r="O190" s="6">
        <f t="shared" si="29"/>
        <v>-73.792159999999996</v>
      </c>
    </row>
    <row r="191" spans="2:15" x14ac:dyDescent="0.25">
      <c r="B191">
        <v>10000000000</v>
      </c>
      <c r="C191">
        <v>-73.929062000000002</v>
      </c>
      <c r="D191">
        <v>-65.879417000000004</v>
      </c>
      <c r="F191" s="6">
        <f t="shared" si="30"/>
        <v>11.1105</v>
      </c>
      <c r="G191" s="6">
        <f t="shared" si="28"/>
        <v>-67.770286999999996</v>
      </c>
      <c r="J191">
        <v>10000000000</v>
      </c>
      <c r="K191">
        <v>-58.224105999999999</v>
      </c>
      <c r="L191">
        <v>-48.537315</v>
      </c>
      <c r="N191" s="6">
        <f t="shared" si="31"/>
        <v>11.1105</v>
      </c>
      <c r="O191" s="6">
        <f t="shared" si="29"/>
        <v>-67.957274999999996</v>
      </c>
    </row>
    <row r="192" spans="2:15" x14ac:dyDescent="0.25">
      <c r="B192">
        <v>10500000000</v>
      </c>
      <c r="C192">
        <v>-66.206100000000006</v>
      </c>
      <c r="D192">
        <v>-58.125785999999998</v>
      </c>
      <c r="F192" s="6">
        <f t="shared" si="30"/>
        <v>11.555249999999999</v>
      </c>
      <c r="G192" s="6">
        <f t="shared" si="28"/>
        <v>-66.471130000000002</v>
      </c>
      <c r="J192">
        <v>10500000000</v>
      </c>
      <c r="K192">
        <v>-59.813071999999998</v>
      </c>
      <c r="L192">
        <v>-50.183304</v>
      </c>
      <c r="N192" s="6">
        <f t="shared" si="31"/>
        <v>11.555249999999999</v>
      </c>
      <c r="O192" s="6">
        <f t="shared" si="29"/>
        <v>-64.822265999999999</v>
      </c>
    </row>
    <row r="193" spans="2:16" x14ac:dyDescent="0.25">
      <c r="B193">
        <v>11000000000</v>
      </c>
      <c r="C193">
        <v>-68.469963000000007</v>
      </c>
      <c r="D193">
        <v>-60.416626000000001</v>
      </c>
      <c r="F193" s="6">
        <f t="shared" si="30"/>
        <v>12</v>
      </c>
      <c r="G193" s="6">
        <f t="shared" si="28"/>
        <v>-67.260283999999999</v>
      </c>
      <c r="J193">
        <v>11000000000</v>
      </c>
      <c r="K193">
        <v>-58.360050000000001</v>
      </c>
      <c r="L193">
        <v>-48.831909000000003</v>
      </c>
      <c r="N193" s="6">
        <f t="shared" si="31"/>
        <v>12</v>
      </c>
      <c r="O193" s="6">
        <f t="shared" si="29"/>
        <v>-63.807811999999998</v>
      </c>
    </row>
    <row r="194" spans="2:16" x14ac:dyDescent="0.25">
      <c r="B194">
        <v>11500000000</v>
      </c>
      <c r="C194">
        <v>-73.212387000000007</v>
      </c>
      <c r="D194">
        <v>-65.229118</v>
      </c>
      <c r="F194" s="6" t="s">
        <v>21</v>
      </c>
      <c r="J194">
        <v>11500000000</v>
      </c>
      <c r="K194">
        <v>-65.330437000000003</v>
      </c>
      <c r="L194">
        <v>-55.803749000000003</v>
      </c>
      <c r="N194" s="6" t="s">
        <v>21</v>
      </c>
    </row>
    <row r="195" spans="2:16" x14ac:dyDescent="0.25">
      <c r="B195">
        <v>12000000000</v>
      </c>
      <c r="C195">
        <v>-96.989197000000004</v>
      </c>
      <c r="D195">
        <v>-88.865989999999996</v>
      </c>
      <c r="J195">
        <v>12000000000</v>
      </c>
      <c r="K195">
        <v>-63.830032000000003</v>
      </c>
      <c r="L195">
        <v>-54.075004999999997</v>
      </c>
    </row>
    <row r="196" spans="2:16" x14ac:dyDescent="0.25">
      <c r="B196" t="s">
        <v>21</v>
      </c>
      <c r="J196" t="s">
        <v>21</v>
      </c>
    </row>
    <row r="197" spans="2:16" x14ac:dyDescent="0.25">
      <c r="F197" s="6" t="s">
        <v>41</v>
      </c>
      <c r="N197" s="6" t="s">
        <v>41</v>
      </c>
    </row>
    <row r="198" spans="2:16" ht="15.75" x14ac:dyDescent="0.25">
      <c r="F198" s="6" t="s">
        <v>19</v>
      </c>
      <c r="G198" s="6" t="str">
        <f t="shared" ref="G198:G217" si="32">D224</f>
        <v>2Rx5L dBc Log Mag(dB)</v>
      </c>
      <c r="H198" s="35">
        <v>2</v>
      </c>
      <c r="N198" s="6" t="s">
        <v>19</v>
      </c>
      <c r="O198" s="6" t="str">
        <f t="shared" ref="O198:O217" si="33">L224</f>
        <v>2Rx5L dBc Log Mag(dB)</v>
      </c>
      <c r="P198" s="35">
        <v>2</v>
      </c>
    </row>
    <row r="199" spans="2:16" ht="15.75" x14ac:dyDescent="0.25">
      <c r="B199" t="s">
        <v>39</v>
      </c>
      <c r="F199" s="6">
        <f t="shared" ref="F199:F217" si="34">B225/1000000000</f>
        <v>5.4945000000000004</v>
      </c>
      <c r="G199" s="6">
        <f t="shared" si="32"/>
        <v>-62.201461999999999</v>
      </c>
      <c r="H199" s="36">
        <f>ABS(AVERAGE(G199:G217)-(H198-1)*5)</f>
        <v>70.260908789473703</v>
      </c>
      <c r="J199" t="s">
        <v>39</v>
      </c>
      <c r="N199" s="6">
        <f t="shared" ref="N199:N217" si="35">J225/1000000000</f>
        <v>5.4945000000000004</v>
      </c>
      <c r="O199" s="6">
        <f t="shared" si="33"/>
        <v>-73.745116999999993</v>
      </c>
      <c r="P199" s="36">
        <f>ABS(AVERAGE(O199:O217)-(P198-1)*5)</f>
        <v>69.708057368421052</v>
      </c>
    </row>
    <row r="200" spans="2:16" x14ac:dyDescent="0.25">
      <c r="B200" t="s">
        <v>19</v>
      </c>
      <c r="C200" t="s">
        <v>129</v>
      </c>
      <c r="D200" t="s">
        <v>40</v>
      </c>
      <c r="F200" s="6">
        <f t="shared" si="34"/>
        <v>5.8559166666667002</v>
      </c>
      <c r="G200" s="6">
        <f t="shared" si="32"/>
        <v>-75.229789999999994</v>
      </c>
      <c r="J200" t="s">
        <v>19</v>
      </c>
      <c r="K200" t="s">
        <v>129</v>
      </c>
      <c r="L200" t="s">
        <v>40</v>
      </c>
      <c r="N200" s="6">
        <f t="shared" si="35"/>
        <v>5.8559166666667002</v>
      </c>
      <c r="O200" s="6">
        <f t="shared" si="33"/>
        <v>-70.045760999999999</v>
      </c>
    </row>
    <row r="201" spans="2:16" x14ac:dyDescent="0.25">
      <c r="B201">
        <v>3994500000</v>
      </c>
      <c r="C201">
        <v>-80.313393000000005</v>
      </c>
      <c r="D201">
        <v>-72.995293000000004</v>
      </c>
      <c r="F201" s="6">
        <f t="shared" si="34"/>
        <v>6.2173333333332996</v>
      </c>
      <c r="G201" s="6">
        <f t="shared" si="32"/>
        <v>-64.151122999999998</v>
      </c>
      <c r="J201">
        <v>3994500000</v>
      </c>
      <c r="K201">
        <v>-85.836258000000001</v>
      </c>
      <c r="L201">
        <v>-78.507698000000005</v>
      </c>
      <c r="N201" s="6">
        <f t="shared" si="35"/>
        <v>6.2173333333332996</v>
      </c>
      <c r="O201" s="6">
        <f t="shared" si="33"/>
        <v>-70.333206000000004</v>
      </c>
    </row>
    <row r="202" spans="2:16" x14ac:dyDescent="0.25">
      <c r="B202">
        <v>4439250000</v>
      </c>
      <c r="C202">
        <v>-87.233031999999994</v>
      </c>
      <c r="D202">
        <v>-80.032950999999997</v>
      </c>
      <c r="F202" s="6">
        <f t="shared" si="34"/>
        <v>6.5787500000000003</v>
      </c>
      <c r="G202" s="6">
        <f t="shared" si="32"/>
        <v>-61.374813000000003</v>
      </c>
      <c r="J202">
        <v>4439250000</v>
      </c>
      <c r="K202">
        <v>-95.630523999999994</v>
      </c>
      <c r="L202">
        <v>-87.303130999999993</v>
      </c>
      <c r="N202" s="6">
        <f t="shared" si="35"/>
        <v>6.5787500000000003</v>
      </c>
      <c r="O202" s="6">
        <f t="shared" si="33"/>
        <v>-67.974525</v>
      </c>
    </row>
    <row r="203" spans="2:16" x14ac:dyDescent="0.25">
      <c r="B203">
        <v>4884000000</v>
      </c>
      <c r="C203">
        <v>-78.479752000000005</v>
      </c>
      <c r="D203">
        <v>-71.263030999999998</v>
      </c>
      <c r="F203" s="6">
        <f t="shared" si="34"/>
        <v>6.9401666666667001</v>
      </c>
      <c r="G203" s="6">
        <f t="shared" si="32"/>
        <v>-60.225543999999999</v>
      </c>
      <c r="J203">
        <v>4884000000</v>
      </c>
      <c r="K203">
        <v>-93.567543000000001</v>
      </c>
      <c r="L203">
        <v>-84.875716999999995</v>
      </c>
      <c r="N203" s="6">
        <f t="shared" si="35"/>
        <v>6.9401666666667001</v>
      </c>
      <c r="O203" s="6">
        <f t="shared" si="33"/>
        <v>-65.802559000000002</v>
      </c>
    </row>
    <row r="204" spans="2:16" x14ac:dyDescent="0.25">
      <c r="B204">
        <v>5328750000</v>
      </c>
      <c r="C204">
        <v>-82.965691000000007</v>
      </c>
      <c r="D204">
        <v>-75.959723999999994</v>
      </c>
      <c r="F204" s="6">
        <f t="shared" si="34"/>
        <v>7.3015833333332996</v>
      </c>
      <c r="G204" s="6">
        <f t="shared" si="32"/>
        <v>-59.438118000000003</v>
      </c>
      <c r="J204">
        <v>5328750000</v>
      </c>
      <c r="K204">
        <v>-95.617705999999998</v>
      </c>
      <c r="L204">
        <v>-87.042015000000006</v>
      </c>
      <c r="N204" s="6">
        <f t="shared" si="35"/>
        <v>7.3015833333332996</v>
      </c>
      <c r="O204" s="6">
        <f t="shared" si="33"/>
        <v>-62.174877000000002</v>
      </c>
    </row>
    <row r="205" spans="2:16" x14ac:dyDescent="0.25">
      <c r="B205">
        <v>5773500000</v>
      </c>
      <c r="C205">
        <v>-87.664435999999995</v>
      </c>
      <c r="D205">
        <v>-80.781745999999998</v>
      </c>
      <c r="F205" s="6">
        <f t="shared" si="34"/>
        <v>7.6630000000000003</v>
      </c>
      <c r="G205" s="6">
        <f t="shared" si="32"/>
        <v>-58.612045000000002</v>
      </c>
      <c r="J205">
        <v>5773500000</v>
      </c>
      <c r="K205">
        <v>-86.241859000000005</v>
      </c>
      <c r="L205">
        <v>-77.902557000000002</v>
      </c>
      <c r="N205" s="6">
        <f t="shared" si="35"/>
        <v>7.6630000000000003</v>
      </c>
      <c r="O205" s="6">
        <f t="shared" si="33"/>
        <v>-76.872421000000003</v>
      </c>
    </row>
    <row r="206" spans="2:16" x14ac:dyDescent="0.25">
      <c r="B206">
        <v>6218250000</v>
      </c>
      <c r="C206">
        <v>-80.658028000000002</v>
      </c>
      <c r="D206">
        <v>-73.660788999999994</v>
      </c>
      <c r="F206" s="6">
        <f t="shared" si="34"/>
        <v>8.0244166666667009</v>
      </c>
      <c r="G206" s="6">
        <f t="shared" si="32"/>
        <v>-57.602001000000001</v>
      </c>
      <c r="J206">
        <v>6218250000</v>
      </c>
      <c r="K206">
        <v>-85.005591999999993</v>
      </c>
      <c r="L206">
        <v>-76.715721000000002</v>
      </c>
      <c r="N206" s="6">
        <f t="shared" si="35"/>
        <v>8.0244166666667009</v>
      </c>
      <c r="O206" s="6">
        <f t="shared" si="33"/>
        <v>-65.200241000000005</v>
      </c>
    </row>
    <row r="207" spans="2:16" x14ac:dyDescent="0.25">
      <c r="B207">
        <v>6663000000</v>
      </c>
      <c r="C207">
        <v>-89.653533999999993</v>
      </c>
      <c r="D207">
        <v>-82.516373000000002</v>
      </c>
      <c r="F207" s="6">
        <f t="shared" si="34"/>
        <v>8.3858333333333004</v>
      </c>
      <c r="G207" s="6">
        <f t="shared" si="32"/>
        <v>-60.059032000000002</v>
      </c>
      <c r="J207">
        <v>6663000000</v>
      </c>
      <c r="K207">
        <v>-80.821106</v>
      </c>
      <c r="L207">
        <v>-72.373238000000001</v>
      </c>
      <c r="N207" s="6">
        <f t="shared" si="35"/>
        <v>8.3858333333333004</v>
      </c>
      <c r="O207" s="6">
        <f t="shared" si="33"/>
        <v>-62.25235</v>
      </c>
    </row>
    <row r="208" spans="2:16" x14ac:dyDescent="0.25">
      <c r="B208">
        <v>7107750000</v>
      </c>
      <c r="C208">
        <v>-74.002303999999995</v>
      </c>
      <c r="D208">
        <v>-66.867157000000006</v>
      </c>
      <c r="F208" s="6">
        <f t="shared" si="34"/>
        <v>8.7472499999999993</v>
      </c>
      <c r="G208" s="6">
        <f t="shared" si="32"/>
        <v>-66.148276999999993</v>
      </c>
      <c r="J208">
        <v>7107750000</v>
      </c>
      <c r="K208">
        <v>-89.567115999999999</v>
      </c>
      <c r="L208">
        <v>-81.051437000000007</v>
      </c>
      <c r="N208" s="6">
        <f t="shared" si="35"/>
        <v>8.7472499999999993</v>
      </c>
      <c r="O208" s="6">
        <f t="shared" si="33"/>
        <v>-63.440964000000001</v>
      </c>
    </row>
    <row r="209" spans="2:16" x14ac:dyDescent="0.25">
      <c r="B209">
        <v>7552500000</v>
      </c>
      <c r="C209">
        <v>-76.645836000000003</v>
      </c>
      <c r="D209">
        <v>-69.463561999999996</v>
      </c>
      <c r="F209" s="6">
        <f t="shared" si="34"/>
        <v>9.1086666666667</v>
      </c>
      <c r="G209" s="6">
        <f t="shared" si="32"/>
        <v>-68.944626</v>
      </c>
      <c r="J209">
        <v>7552500000</v>
      </c>
      <c r="K209">
        <v>-95.382530000000003</v>
      </c>
      <c r="L209">
        <v>-86.471183999999994</v>
      </c>
      <c r="N209" s="6">
        <f t="shared" si="35"/>
        <v>9.1086666666667</v>
      </c>
      <c r="O209" s="6">
        <f t="shared" si="33"/>
        <v>-65.033096</v>
      </c>
    </row>
    <row r="210" spans="2:16" x14ac:dyDescent="0.25">
      <c r="B210">
        <v>7997250000</v>
      </c>
      <c r="C210">
        <v>-87.312377999999995</v>
      </c>
      <c r="D210">
        <v>-79.856239000000002</v>
      </c>
      <c r="F210" s="6">
        <f t="shared" si="34"/>
        <v>9.4700833333332994</v>
      </c>
      <c r="G210" s="6">
        <f t="shared" si="32"/>
        <v>-63.210048999999998</v>
      </c>
      <c r="J210">
        <v>7997250000</v>
      </c>
      <c r="K210">
        <v>-89.294326999999996</v>
      </c>
      <c r="L210">
        <v>-79.829018000000005</v>
      </c>
      <c r="N210" s="6">
        <f t="shared" si="35"/>
        <v>9.4700833333332994</v>
      </c>
      <c r="O210" s="6">
        <f t="shared" si="33"/>
        <v>-60.481991000000001</v>
      </c>
    </row>
    <row r="211" spans="2:16" x14ac:dyDescent="0.25">
      <c r="B211">
        <v>8442000000</v>
      </c>
      <c r="C211">
        <v>-79.398955999999998</v>
      </c>
      <c r="D211">
        <v>-71.828056000000004</v>
      </c>
      <c r="F211" s="6">
        <f t="shared" si="34"/>
        <v>9.8315000000000001</v>
      </c>
      <c r="G211" s="6">
        <f t="shared" si="32"/>
        <v>-65.345825000000005</v>
      </c>
      <c r="J211">
        <v>8442000000</v>
      </c>
      <c r="K211">
        <v>-87.797775000000001</v>
      </c>
      <c r="L211">
        <v>-78.095978000000002</v>
      </c>
      <c r="N211" s="6">
        <f t="shared" si="35"/>
        <v>9.8315000000000001</v>
      </c>
      <c r="O211" s="6">
        <f t="shared" si="33"/>
        <v>-64.259781000000004</v>
      </c>
    </row>
    <row r="212" spans="2:16" x14ac:dyDescent="0.25">
      <c r="B212">
        <v>8886750000</v>
      </c>
      <c r="C212">
        <v>-78.950226000000001</v>
      </c>
      <c r="D212">
        <v>-71.324852000000007</v>
      </c>
      <c r="F212" s="6">
        <f t="shared" si="34"/>
        <v>10.192916666666999</v>
      </c>
      <c r="G212" s="6">
        <f t="shared" si="32"/>
        <v>-65.77655</v>
      </c>
      <c r="J212">
        <v>8886750000</v>
      </c>
      <c r="K212">
        <v>-88.906814999999995</v>
      </c>
      <c r="L212">
        <v>-79.146491999999995</v>
      </c>
      <c r="N212" s="6">
        <f t="shared" si="35"/>
        <v>10.192916666666999</v>
      </c>
      <c r="O212" s="6">
        <f t="shared" si="33"/>
        <v>-67.515732</v>
      </c>
    </row>
    <row r="213" spans="2:16" x14ac:dyDescent="0.25">
      <c r="B213">
        <v>9331500000</v>
      </c>
      <c r="C213">
        <v>-85.432609999999997</v>
      </c>
      <c r="D213">
        <v>-77.602135000000004</v>
      </c>
      <c r="F213" s="6">
        <f t="shared" si="34"/>
        <v>10.554333333333</v>
      </c>
      <c r="G213" s="6">
        <f t="shared" si="32"/>
        <v>-76.335312000000002</v>
      </c>
      <c r="J213">
        <v>9331500000</v>
      </c>
      <c r="K213">
        <v>-81.697890999999998</v>
      </c>
      <c r="L213">
        <v>-71.959098999999995</v>
      </c>
      <c r="N213" s="6">
        <f t="shared" si="35"/>
        <v>10.554333333333</v>
      </c>
      <c r="O213" s="6">
        <f t="shared" si="33"/>
        <v>-61.176490999999999</v>
      </c>
    </row>
    <row r="214" spans="2:16" x14ac:dyDescent="0.25">
      <c r="B214">
        <v>9776250000</v>
      </c>
      <c r="C214">
        <v>-84.857642999999996</v>
      </c>
      <c r="D214">
        <v>-76.918839000000006</v>
      </c>
      <c r="F214" s="6">
        <f t="shared" si="34"/>
        <v>10.915749999999999</v>
      </c>
      <c r="G214" s="6">
        <f t="shared" si="32"/>
        <v>-85.159865999999994</v>
      </c>
      <c r="J214">
        <v>9776250000</v>
      </c>
      <c r="K214">
        <v>-88.562531000000007</v>
      </c>
      <c r="L214">
        <v>-78.821335000000005</v>
      </c>
      <c r="N214" s="6">
        <f t="shared" si="35"/>
        <v>10.915749999999999</v>
      </c>
      <c r="O214" s="6">
        <f t="shared" si="33"/>
        <v>-60.453902999999997</v>
      </c>
    </row>
    <row r="215" spans="2:16" x14ac:dyDescent="0.25">
      <c r="B215">
        <v>10221000000</v>
      </c>
      <c r="C215">
        <v>-81.341781999999995</v>
      </c>
      <c r="D215">
        <v>-73.292136999999997</v>
      </c>
      <c r="F215" s="6">
        <f t="shared" si="34"/>
        <v>11.277166666667</v>
      </c>
      <c r="G215" s="6">
        <f t="shared" si="32"/>
        <v>-65.571586999999994</v>
      </c>
      <c r="J215">
        <v>10221000000</v>
      </c>
      <c r="K215">
        <v>-90.500900000000001</v>
      </c>
      <c r="L215">
        <v>-80.814109999999999</v>
      </c>
      <c r="N215" s="6">
        <f t="shared" si="35"/>
        <v>11.277166666667</v>
      </c>
      <c r="O215" s="6">
        <f t="shared" si="33"/>
        <v>-59.951061000000003</v>
      </c>
    </row>
    <row r="216" spans="2:16" x14ac:dyDescent="0.25">
      <c r="B216">
        <v>10665750000</v>
      </c>
      <c r="C216">
        <v>-76.716980000000007</v>
      </c>
      <c r="D216">
        <v>-68.636664999999994</v>
      </c>
      <c r="F216" s="6">
        <f t="shared" si="34"/>
        <v>11.638583333333001</v>
      </c>
      <c r="G216" s="6">
        <f t="shared" si="32"/>
        <v>-62.981093999999999</v>
      </c>
      <c r="J216">
        <v>10665750000</v>
      </c>
      <c r="K216">
        <v>-83.421936000000002</v>
      </c>
      <c r="L216">
        <v>-73.792159999999996</v>
      </c>
      <c r="N216" s="6">
        <f t="shared" si="35"/>
        <v>11.638583333333001</v>
      </c>
      <c r="O216" s="6">
        <f t="shared" si="33"/>
        <v>-60.045616000000003</v>
      </c>
    </row>
    <row r="217" spans="2:16" x14ac:dyDescent="0.25">
      <c r="B217">
        <v>11110500000</v>
      </c>
      <c r="C217">
        <v>-75.823623999999995</v>
      </c>
      <c r="D217">
        <v>-67.770286999999996</v>
      </c>
      <c r="F217" s="6">
        <f t="shared" si="34"/>
        <v>12</v>
      </c>
      <c r="G217" s="6">
        <f t="shared" si="32"/>
        <v>-61.590153000000001</v>
      </c>
      <c r="J217">
        <v>11110500000</v>
      </c>
      <c r="K217">
        <v>-77.485420000000005</v>
      </c>
      <c r="L217">
        <v>-67.957274999999996</v>
      </c>
      <c r="N217" s="6">
        <f t="shared" si="35"/>
        <v>12</v>
      </c>
      <c r="O217" s="6">
        <f t="shared" si="33"/>
        <v>-52.693398000000002</v>
      </c>
    </row>
    <row r="218" spans="2:16" x14ac:dyDescent="0.25">
      <c r="B218">
        <v>11555250000</v>
      </c>
      <c r="C218">
        <v>-74.454391000000001</v>
      </c>
      <c r="D218">
        <v>-66.471130000000002</v>
      </c>
      <c r="F218" s="6" t="s">
        <v>21</v>
      </c>
      <c r="J218">
        <v>11555250000</v>
      </c>
      <c r="K218">
        <v>-74.348961000000003</v>
      </c>
      <c r="L218">
        <v>-64.822265999999999</v>
      </c>
      <c r="N218" s="6" t="s">
        <v>21</v>
      </c>
    </row>
    <row r="219" spans="2:16" x14ac:dyDescent="0.25">
      <c r="B219">
        <v>12000000000</v>
      </c>
      <c r="C219">
        <v>-75.383499</v>
      </c>
      <c r="D219">
        <v>-67.260283999999999</v>
      </c>
      <c r="J219">
        <v>12000000000</v>
      </c>
      <c r="K219">
        <v>-73.562836000000004</v>
      </c>
      <c r="L219">
        <v>-63.807811999999998</v>
      </c>
    </row>
    <row r="220" spans="2:16" x14ac:dyDescent="0.25">
      <c r="B220" t="s">
        <v>21</v>
      </c>
      <c r="J220" t="s">
        <v>21</v>
      </c>
    </row>
    <row r="221" spans="2:16" x14ac:dyDescent="0.25">
      <c r="F221" s="6" t="s">
        <v>43</v>
      </c>
      <c r="N221" s="6" t="s">
        <v>43</v>
      </c>
    </row>
    <row r="222" spans="2:16" ht="15.75" x14ac:dyDescent="0.25">
      <c r="F222" s="6" t="s">
        <v>19</v>
      </c>
      <c r="G222" s="6" t="str">
        <f t="shared" ref="G222:G241" si="36">D248</f>
        <v>3Rx1L dBc Log Mag(dB)</v>
      </c>
      <c r="H222" s="35">
        <v>3</v>
      </c>
      <c r="N222" s="6" t="s">
        <v>19</v>
      </c>
      <c r="O222" s="6" t="str">
        <f t="shared" ref="O222:O241" si="37">L248</f>
        <v>3Rx1L dBc Log Mag(dB)</v>
      </c>
      <c r="P222" s="35">
        <v>3</v>
      </c>
    </row>
    <row r="223" spans="2:16" ht="15.75" x14ac:dyDescent="0.25">
      <c r="B223" t="s">
        <v>41</v>
      </c>
      <c r="F223" s="6">
        <f t="shared" ref="F223:F241" si="38">B249/1000000000</f>
        <v>3</v>
      </c>
      <c r="G223" s="6">
        <f t="shared" si="36"/>
        <v>-45.104911999999999</v>
      </c>
      <c r="H223" s="36">
        <f>ABS(AVERAGE(G223:G241)-(H222-1)*5)</f>
        <v>58.979320736842098</v>
      </c>
      <c r="J223" t="s">
        <v>41</v>
      </c>
      <c r="N223" s="6">
        <f t="shared" ref="N223:N241" si="39">J249/1000000000</f>
        <v>3</v>
      </c>
      <c r="O223" s="6">
        <f t="shared" si="37"/>
        <v>-51.874229</v>
      </c>
      <c r="P223" s="36">
        <f>ABS(AVERAGE(O223:O241)-(P222-1)*5)</f>
        <v>63.936295105263156</v>
      </c>
    </row>
    <row r="224" spans="2:16" x14ac:dyDescent="0.25">
      <c r="B224" t="s">
        <v>19</v>
      </c>
      <c r="C224" t="s">
        <v>130</v>
      </c>
      <c r="D224" t="s">
        <v>42</v>
      </c>
      <c r="F224" s="6">
        <f t="shared" si="38"/>
        <v>3.1298333333333002</v>
      </c>
      <c r="G224" s="6">
        <f t="shared" si="36"/>
        <v>-47.344673</v>
      </c>
      <c r="J224" t="s">
        <v>19</v>
      </c>
      <c r="K224" t="s">
        <v>130</v>
      </c>
      <c r="L224" t="s">
        <v>42</v>
      </c>
      <c r="N224" s="6">
        <f t="shared" si="39"/>
        <v>3.1298333333333002</v>
      </c>
      <c r="O224" s="6">
        <f t="shared" si="37"/>
        <v>-53.037253999999997</v>
      </c>
    </row>
    <row r="225" spans="2:15" x14ac:dyDescent="0.25">
      <c r="B225">
        <v>5494500000</v>
      </c>
      <c r="C225">
        <v>-69.519561999999993</v>
      </c>
      <c r="D225">
        <v>-62.201461999999999</v>
      </c>
      <c r="F225" s="6">
        <f t="shared" si="38"/>
        <v>3.2596666666666998</v>
      </c>
      <c r="G225" s="6">
        <f t="shared" si="36"/>
        <v>-46.325595999999997</v>
      </c>
      <c r="J225">
        <v>5494500000</v>
      </c>
      <c r="K225">
        <v>-81.073677000000004</v>
      </c>
      <c r="L225">
        <v>-73.745116999999993</v>
      </c>
      <c r="N225" s="6">
        <f t="shared" si="39"/>
        <v>3.2596666666666998</v>
      </c>
      <c r="O225" s="6">
        <f t="shared" si="37"/>
        <v>-50.329101999999999</v>
      </c>
    </row>
    <row r="226" spans="2:15" x14ac:dyDescent="0.25">
      <c r="B226">
        <v>5855916666.6667004</v>
      </c>
      <c r="C226">
        <v>-82.429878000000002</v>
      </c>
      <c r="D226">
        <v>-75.229789999999994</v>
      </c>
      <c r="F226" s="6">
        <f t="shared" si="38"/>
        <v>3.3895</v>
      </c>
      <c r="G226" s="6">
        <f t="shared" si="36"/>
        <v>-43.418396000000001</v>
      </c>
      <c r="J226">
        <v>5855916666.6667004</v>
      </c>
      <c r="K226">
        <v>-78.373146000000006</v>
      </c>
      <c r="L226">
        <v>-70.045760999999999</v>
      </c>
      <c r="N226" s="6">
        <f t="shared" si="39"/>
        <v>3.3895</v>
      </c>
      <c r="O226" s="6">
        <f t="shared" si="37"/>
        <v>-51.131599000000001</v>
      </c>
    </row>
    <row r="227" spans="2:15" x14ac:dyDescent="0.25">
      <c r="B227">
        <v>6217333333.3332996</v>
      </c>
      <c r="C227">
        <v>-71.367844000000005</v>
      </c>
      <c r="D227">
        <v>-64.151122999999998</v>
      </c>
      <c r="F227" s="6">
        <f t="shared" si="38"/>
        <v>3.5193333333333001</v>
      </c>
      <c r="G227" s="6">
        <f t="shared" si="36"/>
        <v>-46.951419999999999</v>
      </c>
      <c r="J227">
        <v>6217333333.3332996</v>
      </c>
      <c r="K227">
        <v>-79.025031999999996</v>
      </c>
      <c r="L227">
        <v>-70.333206000000004</v>
      </c>
      <c r="N227" s="6">
        <f t="shared" si="39"/>
        <v>3.5193333333333001</v>
      </c>
      <c r="O227" s="6">
        <f t="shared" si="37"/>
        <v>-53.207904999999997</v>
      </c>
    </row>
    <row r="228" spans="2:15" x14ac:dyDescent="0.25">
      <c r="B228">
        <v>6578750000</v>
      </c>
      <c r="C228">
        <v>-68.380775</v>
      </c>
      <c r="D228">
        <v>-61.374813000000003</v>
      </c>
      <c r="F228" s="6">
        <f t="shared" si="38"/>
        <v>3.6491666666666998</v>
      </c>
      <c r="G228" s="6">
        <f t="shared" si="36"/>
        <v>-49.775444</v>
      </c>
      <c r="J228">
        <v>6578750000</v>
      </c>
      <c r="K228">
        <v>-76.550217000000004</v>
      </c>
      <c r="L228">
        <v>-67.974525</v>
      </c>
      <c r="N228" s="6">
        <f t="shared" si="39"/>
        <v>3.6491666666666998</v>
      </c>
      <c r="O228" s="6">
        <f t="shared" si="37"/>
        <v>-54.200389999999999</v>
      </c>
    </row>
    <row r="229" spans="2:15" x14ac:dyDescent="0.25">
      <c r="B229">
        <v>6940166666.6667004</v>
      </c>
      <c r="C229">
        <v>-67.108238</v>
      </c>
      <c r="D229">
        <v>-60.225543999999999</v>
      </c>
      <c r="F229" s="6">
        <f t="shared" si="38"/>
        <v>3.7789999999999999</v>
      </c>
      <c r="G229" s="6">
        <f t="shared" si="36"/>
        <v>-51.780842</v>
      </c>
      <c r="J229">
        <v>6940166666.6667004</v>
      </c>
      <c r="K229">
        <v>-74.141861000000006</v>
      </c>
      <c r="L229">
        <v>-65.802559000000002</v>
      </c>
      <c r="N229" s="6">
        <f t="shared" si="39"/>
        <v>3.7789999999999999</v>
      </c>
      <c r="O229" s="6">
        <f t="shared" si="37"/>
        <v>-58.743858000000003</v>
      </c>
    </row>
    <row r="230" spans="2:15" x14ac:dyDescent="0.25">
      <c r="B230">
        <v>7301583333.3332996</v>
      </c>
      <c r="C230">
        <v>-66.435355999999999</v>
      </c>
      <c r="D230">
        <v>-59.438118000000003</v>
      </c>
      <c r="F230" s="6">
        <f t="shared" si="38"/>
        <v>3.9088333333333001</v>
      </c>
      <c r="G230" s="6">
        <f t="shared" si="36"/>
        <v>-56.398803999999998</v>
      </c>
      <c r="J230">
        <v>7301583333.3332996</v>
      </c>
      <c r="K230">
        <v>-70.464744999999994</v>
      </c>
      <c r="L230">
        <v>-62.174877000000002</v>
      </c>
      <c r="N230" s="6">
        <f t="shared" si="39"/>
        <v>3.9088333333333001</v>
      </c>
      <c r="O230" s="6">
        <f t="shared" si="37"/>
        <v>-58.590107000000003</v>
      </c>
    </row>
    <row r="231" spans="2:15" x14ac:dyDescent="0.25">
      <c r="B231">
        <v>7663000000</v>
      </c>
      <c r="C231">
        <v>-65.749199000000004</v>
      </c>
      <c r="D231">
        <v>-58.612045000000002</v>
      </c>
      <c r="F231" s="6">
        <f t="shared" si="38"/>
        <v>4.0386666666666997</v>
      </c>
      <c r="G231" s="6">
        <f t="shared" si="36"/>
        <v>-54.928229999999999</v>
      </c>
      <c r="J231">
        <v>7663000000</v>
      </c>
      <c r="K231">
        <v>-85.320296999999997</v>
      </c>
      <c r="L231">
        <v>-76.872421000000003</v>
      </c>
      <c r="N231" s="6">
        <f t="shared" si="39"/>
        <v>4.0386666666666997</v>
      </c>
      <c r="O231" s="6">
        <f t="shared" si="37"/>
        <v>-57.031475</v>
      </c>
    </row>
    <row r="232" spans="2:15" x14ac:dyDescent="0.25">
      <c r="B232">
        <v>8024416666.6667004</v>
      </c>
      <c r="C232">
        <v>-64.737144000000001</v>
      </c>
      <c r="D232">
        <v>-57.602001000000001</v>
      </c>
      <c r="F232" s="6">
        <f t="shared" si="38"/>
        <v>4.1684999999999999</v>
      </c>
      <c r="G232" s="6">
        <f t="shared" si="36"/>
        <v>-55.185192000000001</v>
      </c>
      <c r="J232">
        <v>8024416666.6667004</v>
      </c>
      <c r="K232">
        <v>-73.715919</v>
      </c>
      <c r="L232">
        <v>-65.200241000000005</v>
      </c>
      <c r="N232" s="6">
        <f t="shared" si="39"/>
        <v>4.1684999999999999</v>
      </c>
      <c r="O232" s="6">
        <f t="shared" si="37"/>
        <v>-56.358238</v>
      </c>
    </row>
    <row r="233" spans="2:15" x14ac:dyDescent="0.25">
      <c r="B233">
        <v>8385833333.3332996</v>
      </c>
      <c r="C233">
        <v>-67.241309999999999</v>
      </c>
      <c r="D233">
        <v>-60.059032000000002</v>
      </c>
      <c r="F233" s="6">
        <f t="shared" si="38"/>
        <v>4.2983333333333</v>
      </c>
      <c r="G233" s="6">
        <f t="shared" si="36"/>
        <v>-50.188460999999997</v>
      </c>
      <c r="J233">
        <v>8385833333.3332996</v>
      </c>
      <c r="K233">
        <v>-71.163696000000002</v>
      </c>
      <c r="L233">
        <v>-62.25235</v>
      </c>
      <c r="N233" s="6">
        <f t="shared" si="39"/>
        <v>4.2983333333333</v>
      </c>
      <c r="O233" s="6">
        <f t="shared" si="37"/>
        <v>-57.099429999999998</v>
      </c>
    </row>
    <row r="234" spans="2:15" x14ac:dyDescent="0.25">
      <c r="B234">
        <v>8747250000</v>
      </c>
      <c r="C234">
        <v>-73.604416000000001</v>
      </c>
      <c r="D234">
        <v>-66.148276999999993</v>
      </c>
      <c r="F234" s="6">
        <f t="shared" si="38"/>
        <v>4.4281666666667006</v>
      </c>
      <c r="G234" s="6">
        <f t="shared" si="36"/>
        <v>-49.930442999999997</v>
      </c>
      <c r="J234">
        <v>8747250000</v>
      </c>
      <c r="K234">
        <v>-72.906265000000005</v>
      </c>
      <c r="L234">
        <v>-63.440964000000001</v>
      </c>
      <c r="N234" s="6">
        <f t="shared" si="39"/>
        <v>4.4281666666667006</v>
      </c>
      <c r="O234" s="6">
        <f t="shared" si="37"/>
        <v>-56.593243000000001</v>
      </c>
    </row>
    <row r="235" spans="2:15" x14ac:dyDescent="0.25">
      <c r="B235">
        <v>9108666666.6667004</v>
      </c>
      <c r="C235">
        <v>-76.515533000000005</v>
      </c>
      <c r="D235">
        <v>-68.944626</v>
      </c>
      <c r="F235" s="6">
        <f t="shared" si="38"/>
        <v>4.5579999999999998</v>
      </c>
      <c r="G235" s="6">
        <f t="shared" si="36"/>
        <v>-51.012981000000003</v>
      </c>
      <c r="J235">
        <v>9108666666.6667004</v>
      </c>
      <c r="K235">
        <v>-74.734893999999997</v>
      </c>
      <c r="L235">
        <v>-65.033096</v>
      </c>
      <c r="N235" s="6">
        <f t="shared" si="39"/>
        <v>4.5579999999999998</v>
      </c>
      <c r="O235" s="6">
        <f t="shared" si="37"/>
        <v>-56.333210000000001</v>
      </c>
    </row>
    <row r="236" spans="2:15" x14ac:dyDescent="0.25">
      <c r="B236">
        <v>9470083333.3332996</v>
      </c>
      <c r="C236">
        <v>-70.835425999999998</v>
      </c>
      <c r="D236">
        <v>-63.210048999999998</v>
      </c>
      <c r="F236" s="6">
        <f t="shared" si="38"/>
        <v>4.6878333333333</v>
      </c>
      <c r="G236" s="6">
        <f t="shared" si="36"/>
        <v>-49.507384999999999</v>
      </c>
      <c r="J236">
        <v>9470083333.3332996</v>
      </c>
      <c r="K236">
        <v>-70.242317</v>
      </c>
      <c r="L236">
        <v>-60.481991000000001</v>
      </c>
      <c r="N236" s="6">
        <f t="shared" si="39"/>
        <v>4.6878333333333</v>
      </c>
      <c r="O236" s="6">
        <f t="shared" si="37"/>
        <v>-54.400257000000003</v>
      </c>
    </row>
    <row r="237" spans="2:15" x14ac:dyDescent="0.25">
      <c r="B237">
        <v>9831500000</v>
      </c>
      <c r="C237">
        <v>-73.176299999999998</v>
      </c>
      <c r="D237">
        <v>-65.345825000000005</v>
      </c>
      <c r="F237" s="6">
        <f t="shared" si="38"/>
        <v>4.8176666666667005</v>
      </c>
      <c r="G237" s="6">
        <f t="shared" si="36"/>
        <v>-47.010590000000001</v>
      </c>
      <c r="J237">
        <v>9831500000</v>
      </c>
      <c r="K237">
        <v>-73.998572999999993</v>
      </c>
      <c r="L237">
        <v>-64.259781000000004</v>
      </c>
      <c r="N237" s="6">
        <f t="shared" si="39"/>
        <v>4.8176666666667005</v>
      </c>
      <c r="O237" s="6">
        <f t="shared" si="37"/>
        <v>-51.994919000000003</v>
      </c>
    </row>
    <row r="238" spans="2:15" x14ac:dyDescent="0.25">
      <c r="B238">
        <v>10192916666.667</v>
      </c>
      <c r="C238">
        <v>-73.715355000000002</v>
      </c>
      <c r="D238">
        <v>-65.77655</v>
      </c>
      <c r="F238" s="6">
        <f t="shared" si="38"/>
        <v>4.9474999999999998</v>
      </c>
      <c r="G238" s="6">
        <f t="shared" si="36"/>
        <v>-45.660972999999998</v>
      </c>
      <c r="J238">
        <v>10192916666.667</v>
      </c>
      <c r="K238">
        <v>-77.256919999999994</v>
      </c>
      <c r="L238">
        <v>-67.515732</v>
      </c>
      <c r="N238" s="6">
        <f t="shared" si="39"/>
        <v>4.9474999999999998</v>
      </c>
      <c r="O238" s="6">
        <f t="shared" si="37"/>
        <v>-50.86797</v>
      </c>
    </row>
    <row r="239" spans="2:15" x14ac:dyDescent="0.25">
      <c r="B239">
        <v>10554333333.333</v>
      </c>
      <c r="C239">
        <v>-84.384956000000003</v>
      </c>
      <c r="D239">
        <v>-76.335312000000002</v>
      </c>
      <c r="F239" s="6">
        <f t="shared" si="38"/>
        <v>5.0773333333332999</v>
      </c>
      <c r="G239" s="6">
        <f t="shared" si="36"/>
        <v>-45.229922999999999</v>
      </c>
      <c r="J239">
        <v>10554333333.333</v>
      </c>
      <c r="K239">
        <v>-70.863281000000001</v>
      </c>
      <c r="L239">
        <v>-61.176490999999999</v>
      </c>
      <c r="N239" s="6">
        <f t="shared" si="39"/>
        <v>5.0773333333332999</v>
      </c>
      <c r="O239" s="6">
        <f t="shared" si="37"/>
        <v>-51.019691000000002</v>
      </c>
    </row>
    <row r="240" spans="2:15" x14ac:dyDescent="0.25">
      <c r="B240">
        <v>10915750000</v>
      </c>
      <c r="C240">
        <v>-93.240181000000007</v>
      </c>
      <c r="D240">
        <v>-85.159865999999994</v>
      </c>
      <c r="F240" s="6">
        <f t="shared" si="38"/>
        <v>5.2071666666667005</v>
      </c>
      <c r="G240" s="6">
        <f t="shared" si="36"/>
        <v>-47.312030999999998</v>
      </c>
      <c r="J240">
        <v>10915750000</v>
      </c>
      <c r="K240">
        <v>-70.083672000000007</v>
      </c>
      <c r="L240">
        <v>-60.453902999999997</v>
      </c>
      <c r="N240" s="6">
        <f t="shared" si="39"/>
        <v>5.2071666666667005</v>
      </c>
      <c r="O240" s="6">
        <f t="shared" si="37"/>
        <v>-50.591709000000002</v>
      </c>
    </row>
    <row r="241" spans="2:16" x14ac:dyDescent="0.25">
      <c r="B241">
        <v>11277166666.667</v>
      </c>
      <c r="C241">
        <v>-73.624923999999993</v>
      </c>
      <c r="D241">
        <v>-65.571586999999994</v>
      </c>
      <c r="F241" s="6">
        <f t="shared" si="38"/>
        <v>5.3369999999999997</v>
      </c>
      <c r="G241" s="6">
        <f t="shared" si="36"/>
        <v>-47.540798000000002</v>
      </c>
      <c r="J241">
        <v>11277166666.667</v>
      </c>
      <c r="K241">
        <v>-69.479209999999995</v>
      </c>
      <c r="L241">
        <v>-59.951061000000003</v>
      </c>
      <c r="N241" s="6">
        <f t="shared" si="39"/>
        <v>5.3369999999999997</v>
      </c>
      <c r="O241" s="6">
        <f t="shared" si="37"/>
        <v>-51.385021000000002</v>
      </c>
    </row>
    <row r="242" spans="2:16" x14ac:dyDescent="0.25">
      <c r="B242">
        <v>11638583333.333</v>
      </c>
      <c r="C242">
        <v>-70.964354999999998</v>
      </c>
      <c r="D242">
        <v>-62.981093999999999</v>
      </c>
      <c r="F242" s="6" t="s">
        <v>21</v>
      </c>
      <c r="J242">
        <v>11638583333.333</v>
      </c>
      <c r="K242">
        <v>-69.572304000000003</v>
      </c>
      <c r="L242">
        <v>-60.045616000000003</v>
      </c>
      <c r="N242" s="6" t="s">
        <v>21</v>
      </c>
    </row>
    <row r="243" spans="2:16" x14ac:dyDescent="0.25">
      <c r="B243">
        <v>12000000000</v>
      </c>
      <c r="C243">
        <v>-69.713363999999999</v>
      </c>
      <c r="D243">
        <v>-61.590153000000001</v>
      </c>
      <c r="J243">
        <v>12000000000</v>
      </c>
      <c r="K243">
        <v>-62.448425</v>
      </c>
      <c r="L243">
        <v>-52.693398000000002</v>
      </c>
    </row>
    <row r="244" spans="2:16" x14ac:dyDescent="0.25">
      <c r="B244" t="s">
        <v>21</v>
      </c>
      <c r="J244" t="s">
        <v>21</v>
      </c>
    </row>
    <row r="245" spans="2:16" x14ac:dyDescent="0.25">
      <c r="F245" s="6" t="s">
        <v>45</v>
      </c>
      <c r="N245" s="6" t="s">
        <v>45</v>
      </c>
    </row>
    <row r="246" spans="2:16" ht="15.75" x14ac:dyDescent="0.25">
      <c r="F246" s="6" t="s">
        <v>19</v>
      </c>
      <c r="G246" s="6" t="str">
        <f t="shared" ref="G246:G265" si="40">D272</f>
        <v>3Rx2L dBc Log Mag(dB)</v>
      </c>
      <c r="H246" s="35">
        <v>3</v>
      </c>
      <c r="N246" s="6" t="s">
        <v>19</v>
      </c>
      <c r="O246" s="6" t="str">
        <f t="shared" ref="O246:O265" si="41">L272</f>
        <v>3Rx2L dBc Log Mag(dB)</v>
      </c>
      <c r="P246" s="35">
        <v>3</v>
      </c>
    </row>
    <row r="247" spans="2:16" ht="15.75" x14ac:dyDescent="0.25">
      <c r="B247" t="s">
        <v>43</v>
      </c>
      <c r="F247" s="6">
        <f t="shared" ref="F247:F265" si="42">B273/1000000000</f>
        <v>3.3370000000000002</v>
      </c>
      <c r="G247" s="6">
        <f t="shared" si="40"/>
        <v>-76.305710000000005</v>
      </c>
      <c r="H247" s="36">
        <f>ABS(AVERAGE(G247:G265)-(H246-1)*5)</f>
        <v>84.887757263157894</v>
      </c>
      <c r="J247" t="s">
        <v>43</v>
      </c>
      <c r="N247" s="6">
        <f t="shared" ref="N247:N265" si="43">J273/1000000000</f>
        <v>3.3370000000000002</v>
      </c>
      <c r="O247" s="6">
        <f t="shared" si="41"/>
        <v>-81.508842000000001</v>
      </c>
      <c r="P247" s="36">
        <f>ABS(AVERAGE(O247:O265)-(P246-1)*5)</f>
        <v>94.987786157894732</v>
      </c>
    </row>
    <row r="248" spans="2:16" x14ac:dyDescent="0.25">
      <c r="B248" t="s">
        <v>19</v>
      </c>
      <c r="C248" t="s">
        <v>131</v>
      </c>
      <c r="D248" t="s">
        <v>44</v>
      </c>
      <c r="F248" s="6">
        <f t="shared" si="42"/>
        <v>3.6703333333332999</v>
      </c>
      <c r="G248" s="6">
        <f t="shared" si="40"/>
        <v>-72.740509000000003</v>
      </c>
      <c r="J248" t="s">
        <v>19</v>
      </c>
      <c r="K248" t="s">
        <v>131</v>
      </c>
      <c r="L248" t="s">
        <v>44</v>
      </c>
      <c r="N248" s="6">
        <f t="shared" si="43"/>
        <v>3.6703333333332999</v>
      </c>
      <c r="O248" s="6">
        <f t="shared" si="41"/>
        <v>-83.318031000000005</v>
      </c>
    </row>
    <row r="249" spans="2:16" x14ac:dyDescent="0.25">
      <c r="B249">
        <v>3000000000</v>
      </c>
      <c r="C249">
        <v>-52.423008000000003</v>
      </c>
      <c r="D249">
        <v>-45.104911999999999</v>
      </c>
      <c r="F249" s="6">
        <f t="shared" si="42"/>
        <v>4.0036666666666996</v>
      </c>
      <c r="G249" s="6">
        <f t="shared" si="40"/>
        <v>-72.175087000000005</v>
      </c>
      <c r="J249">
        <v>3000000000</v>
      </c>
      <c r="K249">
        <v>-59.202793</v>
      </c>
      <c r="L249">
        <v>-51.874229</v>
      </c>
      <c r="N249" s="6">
        <f t="shared" si="43"/>
        <v>4.0036666666666996</v>
      </c>
      <c r="O249" s="6">
        <f t="shared" si="41"/>
        <v>-80.588875000000002</v>
      </c>
    </row>
    <row r="250" spans="2:16" x14ac:dyDescent="0.25">
      <c r="B250">
        <v>3129833333.3333001</v>
      </c>
      <c r="C250">
        <v>-54.544758000000002</v>
      </c>
      <c r="D250">
        <v>-47.344673</v>
      </c>
      <c r="F250" s="6">
        <f t="shared" si="42"/>
        <v>4.3369999999999997</v>
      </c>
      <c r="G250" s="6">
        <f t="shared" si="40"/>
        <v>-69.090835999999996</v>
      </c>
      <c r="J250">
        <v>3129833333.3333001</v>
      </c>
      <c r="K250">
        <v>-61.364638999999997</v>
      </c>
      <c r="L250">
        <v>-53.037253999999997</v>
      </c>
      <c r="N250" s="6">
        <f t="shared" si="43"/>
        <v>4.3369999999999997</v>
      </c>
      <c r="O250" s="6">
        <f t="shared" si="41"/>
        <v>-81.246200999999999</v>
      </c>
    </row>
    <row r="251" spans="2:16" x14ac:dyDescent="0.25">
      <c r="B251">
        <v>3259666666.6666999</v>
      </c>
      <c r="C251">
        <v>-53.542313</v>
      </c>
      <c r="D251">
        <v>-46.325595999999997</v>
      </c>
      <c r="F251" s="6">
        <f t="shared" si="42"/>
        <v>4.6703333333332999</v>
      </c>
      <c r="G251" s="6">
        <f t="shared" si="40"/>
        <v>-65.891013999999998</v>
      </c>
      <c r="J251">
        <v>3259666666.6666999</v>
      </c>
      <c r="K251">
        <v>-59.020930999999997</v>
      </c>
      <c r="L251">
        <v>-50.329101999999999</v>
      </c>
      <c r="N251" s="6">
        <f t="shared" si="43"/>
        <v>4.6703333333332999</v>
      </c>
      <c r="O251" s="6">
        <f t="shared" si="41"/>
        <v>-84.195992000000004</v>
      </c>
    </row>
    <row r="252" spans="2:16" x14ac:dyDescent="0.25">
      <c r="B252">
        <v>3389500000</v>
      </c>
      <c r="C252">
        <v>-50.424365999999999</v>
      </c>
      <c r="D252">
        <v>-43.418396000000001</v>
      </c>
      <c r="F252" s="6">
        <f t="shared" si="42"/>
        <v>5.0036666666667005</v>
      </c>
      <c r="G252" s="6">
        <f t="shared" si="40"/>
        <v>-69.113540999999998</v>
      </c>
      <c r="J252">
        <v>3389500000</v>
      </c>
      <c r="K252">
        <v>-59.707290999999998</v>
      </c>
      <c r="L252">
        <v>-51.131599000000001</v>
      </c>
      <c r="N252" s="6">
        <f t="shared" si="43"/>
        <v>5.0036666666667005</v>
      </c>
      <c r="O252" s="6">
        <f t="shared" si="41"/>
        <v>-84.495338000000004</v>
      </c>
    </row>
    <row r="253" spans="2:16" x14ac:dyDescent="0.25">
      <c r="B253">
        <v>3519333333.3333001</v>
      </c>
      <c r="C253">
        <v>-53.834114</v>
      </c>
      <c r="D253">
        <v>-46.951419999999999</v>
      </c>
      <c r="F253" s="6">
        <f t="shared" si="42"/>
        <v>5.3369999999999997</v>
      </c>
      <c r="G253" s="6">
        <f t="shared" si="40"/>
        <v>-70.220589000000004</v>
      </c>
      <c r="J253">
        <v>3519333333.3333001</v>
      </c>
      <c r="K253">
        <v>-61.547207</v>
      </c>
      <c r="L253">
        <v>-53.207904999999997</v>
      </c>
      <c r="N253" s="6">
        <f t="shared" si="43"/>
        <v>5.3369999999999997</v>
      </c>
      <c r="O253" s="6">
        <f t="shared" si="41"/>
        <v>-96.529754999999994</v>
      </c>
    </row>
    <row r="254" spans="2:16" x14ac:dyDescent="0.25">
      <c r="B254">
        <v>3649166666.6666999</v>
      </c>
      <c r="C254">
        <v>-56.772686</v>
      </c>
      <c r="D254">
        <v>-49.775444</v>
      </c>
      <c r="F254" s="6">
        <f t="shared" si="42"/>
        <v>5.6703333333332999</v>
      </c>
      <c r="G254" s="6">
        <f t="shared" si="40"/>
        <v>-81.172318000000004</v>
      </c>
      <c r="J254">
        <v>3649166666.6666999</v>
      </c>
      <c r="K254">
        <v>-62.490257</v>
      </c>
      <c r="L254">
        <v>-54.200389999999999</v>
      </c>
      <c r="N254" s="6">
        <f t="shared" si="43"/>
        <v>5.6703333333332999</v>
      </c>
      <c r="O254" s="6">
        <f t="shared" si="41"/>
        <v>-91.353958000000006</v>
      </c>
    </row>
    <row r="255" spans="2:16" x14ac:dyDescent="0.25">
      <c r="B255">
        <v>3779000000</v>
      </c>
      <c r="C255">
        <v>-58.917999000000002</v>
      </c>
      <c r="D255">
        <v>-51.780842</v>
      </c>
      <c r="F255" s="6">
        <f t="shared" si="42"/>
        <v>6.0036666666667005</v>
      </c>
      <c r="G255" s="6">
        <f t="shared" si="40"/>
        <v>-94.955924999999993</v>
      </c>
      <c r="J255">
        <v>3779000000</v>
      </c>
      <c r="K255">
        <v>-67.191727</v>
      </c>
      <c r="L255">
        <v>-58.743858000000003</v>
      </c>
      <c r="N255" s="6">
        <f t="shared" si="43"/>
        <v>6.0036666666667005</v>
      </c>
      <c r="O255" s="6">
        <f t="shared" si="41"/>
        <v>-86.327590999999998</v>
      </c>
    </row>
    <row r="256" spans="2:16" x14ac:dyDescent="0.25">
      <c r="B256">
        <v>3908833333.3333001</v>
      </c>
      <c r="C256">
        <v>-63.533951000000002</v>
      </c>
      <c r="D256">
        <v>-56.398803999999998</v>
      </c>
      <c r="F256" s="6">
        <f t="shared" si="42"/>
        <v>6.3369999999999997</v>
      </c>
      <c r="G256" s="6">
        <f t="shared" si="40"/>
        <v>-74.067307</v>
      </c>
      <c r="J256">
        <v>3908833333.3333001</v>
      </c>
      <c r="K256">
        <v>-67.105789000000001</v>
      </c>
      <c r="L256">
        <v>-58.590107000000003</v>
      </c>
      <c r="N256" s="6">
        <f t="shared" si="43"/>
        <v>6.3369999999999997</v>
      </c>
      <c r="O256" s="6">
        <f t="shared" si="41"/>
        <v>-82.379570000000001</v>
      </c>
    </row>
    <row r="257" spans="2:16" x14ac:dyDescent="0.25">
      <c r="B257">
        <v>4038666666.6666999</v>
      </c>
      <c r="C257">
        <v>-62.110503999999999</v>
      </c>
      <c r="D257">
        <v>-54.928229999999999</v>
      </c>
      <c r="F257" s="6">
        <f t="shared" si="42"/>
        <v>6.6703333333332999</v>
      </c>
      <c r="G257" s="6">
        <f t="shared" si="40"/>
        <v>-90.461555000000004</v>
      </c>
      <c r="J257">
        <v>4038666666.6666999</v>
      </c>
      <c r="K257">
        <v>-65.942824999999999</v>
      </c>
      <c r="L257">
        <v>-57.031475</v>
      </c>
      <c r="N257" s="6">
        <f t="shared" si="43"/>
        <v>6.6703333333332999</v>
      </c>
      <c r="O257" s="6">
        <f t="shared" si="41"/>
        <v>-79.511223000000001</v>
      </c>
    </row>
    <row r="258" spans="2:16" x14ac:dyDescent="0.25">
      <c r="B258">
        <v>4168500000</v>
      </c>
      <c r="C258">
        <v>-62.641331000000001</v>
      </c>
      <c r="D258">
        <v>-55.185192000000001</v>
      </c>
      <c r="F258" s="6">
        <f t="shared" si="42"/>
        <v>7.0036666666667005</v>
      </c>
      <c r="G258" s="6">
        <f t="shared" si="40"/>
        <v>-84.464286999999999</v>
      </c>
      <c r="J258">
        <v>4168500000</v>
      </c>
      <c r="K258">
        <v>-65.823539999999994</v>
      </c>
      <c r="L258">
        <v>-56.358238</v>
      </c>
      <c r="N258" s="6">
        <f t="shared" si="43"/>
        <v>7.0036666666667005</v>
      </c>
      <c r="O258" s="6">
        <f t="shared" si="41"/>
        <v>-79.721442999999994</v>
      </c>
    </row>
    <row r="259" spans="2:16" x14ac:dyDescent="0.25">
      <c r="B259">
        <v>4298333333.3332996</v>
      </c>
      <c r="C259">
        <v>-57.759369</v>
      </c>
      <c r="D259">
        <v>-50.188460999999997</v>
      </c>
      <c r="F259" s="6">
        <f t="shared" si="42"/>
        <v>7.3369999999999997</v>
      </c>
      <c r="G259" s="6">
        <f t="shared" si="40"/>
        <v>-80.819832000000005</v>
      </c>
      <c r="J259">
        <v>4298333333.3332996</v>
      </c>
      <c r="K259">
        <v>-66.801231000000001</v>
      </c>
      <c r="L259">
        <v>-57.099429999999998</v>
      </c>
      <c r="N259" s="6">
        <f t="shared" si="43"/>
        <v>7.3369999999999997</v>
      </c>
      <c r="O259" s="6">
        <f t="shared" si="41"/>
        <v>-84.974922000000007</v>
      </c>
    </row>
    <row r="260" spans="2:16" x14ac:dyDescent="0.25">
      <c r="B260">
        <v>4428166666.6667004</v>
      </c>
      <c r="C260">
        <v>-57.555824000000001</v>
      </c>
      <c r="D260">
        <v>-49.930442999999997</v>
      </c>
      <c r="F260" s="6">
        <f t="shared" si="42"/>
        <v>7.6703333333332999</v>
      </c>
      <c r="G260" s="6">
        <f t="shared" si="40"/>
        <v>-67.745422000000005</v>
      </c>
      <c r="J260">
        <v>4428166666.6667004</v>
      </c>
      <c r="K260">
        <v>-66.353568999999993</v>
      </c>
      <c r="L260">
        <v>-56.593243000000001</v>
      </c>
      <c r="N260" s="6">
        <f t="shared" si="43"/>
        <v>7.6703333333332999</v>
      </c>
      <c r="O260" s="6">
        <f t="shared" si="41"/>
        <v>-85.004547000000002</v>
      </c>
    </row>
    <row r="261" spans="2:16" x14ac:dyDescent="0.25">
      <c r="B261">
        <v>4558000000</v>
      </c>
      <c r="C261">
        <v>-58.843456000000003</v>
      </c>
      <c r="D261">
        <v>-51.012981000000003</v>
      </c>
      <c r="F261" s="6">
        <f t="shared" si="42"/>
        <v>8.0036666666666996</v>
      </c>
      <c r="G261" s="6">
        <f t="shared" si="40"/>
        <v>-69.140854000000004</v>
      </c>
      <c r="J261">
        <v>4558000000</v>
      </c>
      <c r="K261">
        <v>-66.072006000000002</v>
      </c>
      <c r="L261">
        <v>-56.333210000000001</v>
      </c>
      <c r="N261" s="6">
        <f t="shared" si="43"/>
        <v>8.0036666666666996</v>
      </c>
      <c r="O261" s="6">
        <f t="shared" si="41"/>
        <v>-85.555565000000001</v>
      </c>
    </row>
    <row r="262" spans="2:16" x14ac:dyDescent="0.25">
      <c r="B262">
        <v>4687833333.3332996</v>
      </c>
      <c r="C262">
        <v>-57.446193999999998</v>
      </c>
      <c r="D262">
        <v>-49.507384999999999</v>
      </c>
      <c r="F262" s="6">
        <f t="shared" si="42"/>
        <v>8.3369999999999997</v>
      </c>
      <c r="G262" s="6">
        <f t="shared" si="40"/>
        <v>-69.612365999999994</v>
      </c>
      <c r="J262">
        <v>4687833333.3332996</v>
      </c>
      <c r="K262">
        <v>-64.141448999999994</v>
      </c>
      <c r="L262">
        <v>-54.400257000000003</v>
      </c>
      <c r="N262" s="6">
        <f t="shared" si="43"/>
        <v>8.3369999999999997</v>
      </c>
      <c r="O262" s="6">
        <f t="shared" si="41"/>
        <v>-86.640861999999998</v>
      </c>
    </row>
    <row r="263" spans="2:16" x14ac:dyDescent="0.25">
      <c r="B263">
        <v>4817666666.6667004</v>
      </c>
      <c r="C263">
        <v>-55.060234000000001</v>
      </c>
      <c r="D263">
        <v>-47.010590000000001</v>
      </c>
      <c r="F263" s="6">
        <f t="shared" si="42"/>
        <v>8.6703333333332999</v>
      </c>
      <c r="G263" s="6">
        <f t="shared" si="40"/>
        <v>-72.078711999999996</v>
      </c>
      <c r="J263">
        <v>4817666666.6667004</v>
      </c>
      <c r="K263">
        <v>-61.681713000000002</v>
      </c>
      <c r="L263">
        <v>-51.994919000000003</v>
      </c>
      <c r="N263" s="6">
        <f t="shared" si="43"/>
        <v>8.6703333333332999</v>
      </c>
      <c r="O263" s="6">
        <f t="shared" si="41"/>
        <v>-81.586166000000006</v>
      </c>
    </row>
    <row r="264" spans="2:16" x14ac:dyDescent="0.25">
      <c r="B264">
        <v>4947500000</v>
      </c>
      <c r="C264">
        <v>-53.741287</v>
      </c>
      <c r="D264">
        <v>-45.660972999999998</v>
      </c>
      <c r="F264" s="6">
        <f t="shared" si="42"/>
        <v>9.0036666666666996</v>
      </c>
      <c r="G264" s="6">
        <f t="shared" si="40"/>
        <v>-75.304337000000004</v>
      </c>
      <c r="J264">
        <v>4947500000</v>
      </c>
      <c r="K264">
        <v>-60.497742000000002</v>
      </c>
      <c r="L264">
        <v>-50.86797</v>
      </c>
      <c r="N264" s="6">
        <f t="shared" si="43"/>
        <v>9.0036666666666996</v>
      </c>
      <c r="O264" s="6">
        <f t="shared" si="41"/>
        <v>-85.044678000000005</v>
      </c>
    </row>
    <row r="265" spans="2:16" x14ac:dyDescent="0.25">
      <c r="B265">
        <v>5077333333.3332996</v>
      </c>
      <c r="C265">
        <v>-53.283259999999999</v>
      </c>
      <c r="D265">
        <v>-45.229922999999999</v>
      </c>
      <c r="F265" s="6">
        <f t="shared" si="42"/>
        <v>9.3369999999999997</v>
      </c>
      <c r="G265" s="6">
        <f t="shared" si="40"/>
        <v>-67.507187000000002</v>
      </c>
      <c r="J265">
        <v>5077333333.3332996</v>
      </c>
      <c r="K265">
        <v>-60.547835999999997</v>
      </c>
      <c r="L265">
        <v>-51.019691000000002</v>
      </c>
      <c r="N265" s="6">
        <f t="shared" si="43"/>
        <v>9.3369999999999997</v>
      </c>
      <c r="O265" s="6">
        <f t="shared" si="41"/>
        <v>-94.784378000000004</v>
      </c>
    </row>
    <row r="266" spans="2:16" x14ac:dyDescent="0.25">
      <c r="B266">
        <v>5207166666.6667004</v>
      </c>
      <c r="C266">
        <v>-55.295296</v>
      </c>
      <c r="D266">
        <v>-47.312030999999998</v>
      </c>
      <c r="F266" s="6" t="s">
        <v>21</v>
      </c>
      <c r="J266">
        <v>5207166666.6667004</v>
      </c>
      <c r="K266">
        <v>-60.118397000000002</v>
      </c>
      <c r="L266">
        <v>-50.591709000000002</v>
      </c>
      <c r="N266" s="6" t="s">
        <v>21</v>
      </c>
    </row>
    <row r="267" spans="2:16" x14ac:dyDescent="0.25">
      <c r="B267">
        <v>5337000000</v>
      </c>
      <c r="C267">
        <v>-55.664012999999997</v>
      </c>
      <c r="D267">
        <v>-47.540798000000002</v>
      </c>
      <c r="J267">
        <v>5337000000</v>
      </c>
      <c r="K267">
        <v>-61.140048999999998</v>
      </c>
      <c r="L267">
        <v>-51.385021000000002</v>
      </c>
    </row>
    <row r="268" spans="2:16" x14ac:dyDescent="0.25">
      <c r="B268" t="s">
        <v>21</v>
      </c>
      <c r="J268" t="s">
        <v>21</v>
      </c>
    </row>
    <row r="269" spans="2:16" x14ac:dyDescent="0.25">
      <c r="F269" s="6" t="s">
        <v>47</v>
      </c>
      <c r="N269" s="6" t="s">
        <v>47</v>
      </c>
    </row>
    <row r="270" spans="2:16" ht="15.75" x14ac:dyDescent="0.25">
      <c r="F270" s="6" t="s">
        <v>19</v>
      </c>
      <c r="G270" s="6" t="str">
        <f t="shared" ref="G270:G289" si="44">D296</f>
        <v>3Rx3L dBc Log Mag(dB)</v>
      </c>
      <c r="H270" s="35">
        <v>3</v>
      </c>
      <c r="N270" s="6" t="s">
        <v>19</v>
      </c>
      <c r="O270" s="6" t="str">
        <f t="shared" ref="O270:O289" si="45">L296</f>
        <v>3Rx3L dBc Log Mag(dB)</v>
      </c>
      <c r="P270" s="35">
        <v>3</v>
      </c>
    </row>
    <row r="271" spans="2:16" ht="15.75" x14ac:dyDescent="0.25">
      <c r="B271" t="s">
        <v>45</v>
      </c>
      <c r="F271" s="6">
        <f t="shared" ref="F271:F289" si="46">B297/1000000000</f>
        <v>3</v>
      </c>
      <c r="G271" s="6">
        <f t="shared" si="44"/>
        <v>-45.929031000000002</v>
      </c>
      <c r="H271" s="36">
        <f>ABS(AVERAGE(G271:G289)-(H270-1)*5)</f>
        <v>69.409693578947355</v>
      </c>
      <c r="J271" t="s">
        <v>45</v>
      </c>
      <c r="N271" s="6">
        <f t="shared" ref="N271:N289" si="47">J297/1000000000</f>
        <v>3</v>
      </c>
      <c r="O271" s="6">
        <f t="shared" si="45"/>
        <v>-47.004288000000003</v>
      </c>
      <c r="P271" s="36">
        <f>ABS(AVERAGE(O271:O289)-(P270-1)*5)</f>
        <v>76.060638526315785</v>
      </c>
    </row>
    <row r="272" spans="2:16" x14ac:dyDescent="0.25">
      <c r="B272" t="s">
        <v>19</v>
      </c>
      <c r="C272" t="s">
        <v>132</v>
      </c>
      <c r="D272" t="s">
        <v>46</v>
      </c>
      <c r="F272" s="6">
        <f t="shared" si="46"/>
        <v>3.4983148148147998</v>
      </c>
      <c r="G272" s="6">
        <f t="shared" si="44"/>
        <v>-48.053992999999998</v>
      </c>
      <c r="J272" t="s">
        <v>19</v>
      </c>
      <c r="K272" t="s">
        <v>132</v>
      </c>
      <c r="L272" t="s">
        <v>46</v>
      </c>
      <c r="N272" s="6">
        <f t="shared" si="47"/>
        <v>3.4983148148147998</v>
      </c>
      <c r="O272" s="6">
        <f t="shared" si="45"/>
        <v>-48.612704999999998</v>
      </c>
    </row>
    <row r="273" spans="2:15" x14ac:dyDescent="0.25">
      <c r="B273">
        <v>3337000000</v>
      </c>
      <c r="C273">
        <v>-83.623810000000006</v>
      </c>
      <c r="D273">
        <v>-76.305710000000005</v>
      </c>
      <c r="F273" s="6">
        <f t="shared" si="46"/>
        <v>3.9966296296296</v>
      </c>
      <c r="G273" s="6">
        <f t="shared" si="44"/>
        <v>-50.256785999999998</v>
      </c>
      <c r="J273">
        <v>3337000000</v>
      </c>
      <c r="K273">
        <v>-88.837410000000006</v>
      </c>
      <c r="L273">
        <v>-81.508842000000001</v>
      </c>
      <c r="N273" s="6">
        <f t="shared" si="47"/>
        <v>3.9966296296296</v>
      </c>
      <c r="O273" s="6">
        <f t="shared" si="45"/>
        <v>-58.211196999999999</v>
      </c>
    </row>
    <row r="274" spans="2:15" x14ac:dyDescent="0.25">
      <c r="B274">
        <v>3670333333.3333001</v>
      </c>
      <c r="C274">
        <v>-79.940597999999994</v>
      </c>
      <c r="D274">
        <v>-72.740509000000003</v>
      </c>
      <c r="F274" s="6">
        <f t="shared" si="46"/>
        <v>4.4949444444443998</v>
      </c>
      <c r="G274" s="6">
        <f t="shared" si="44"/>
        <v>-57.365566000000001</v>
      </c>
      <c r="J274">
        <v>3670333333.3333001</v>
      </c>
      <c r="K274">
        <v>-91.645415999999997</v>
      </c>
      <c r="L274">
        <v>-83.318031000000005</v>
      </c>
      <c r="N274" s="6">
        <f t="shared" si="47"/>
        <v>4.4949444444443998</v>
      </c>
      <c r="O274" s="6">
        <f t="shared" si="45"/>
        <v>-62.760756999999998</v>
      </c>
    </row>
    <row r="275" spans="2:15" x14ac:dyDescent="0.25">
      <c r="B275">
        <v>4003666666.6666999</v>
      </c>
      <c r="C275">
        <v>-79.391800000000003</v>
      </c>
      <c r="D275">
        <v>-72.175087000000005</v>
      </c>
      <c r="F275" s="6">
        <f t="shared" si="46"/>
        <v>4.9932592592593004</v>
      </c>
      <c r="G275" s="6">
        <f t="shared" si="44"/>
        <v>-62.361176</v>
      </c>
      <c r="J275">
        <v>4003666666.6666999</v>
      </c>
      <c r="K275">
        <v>-89.280700999999993</v>
      </c>
      <c r="L275">
        <v>-80.588875000000002</v>
      </c>
      <c r="N275" s="6">
        <f t="shared" si="47"/>
        <v>4.9932592592593004</v>
      </c>
      <c r="O275" s="6">
        <f t="shared" si="45"/>
        <v>-65.368401000000006</v>
      </c>
    </row>
    <row r="276" spans="2:15" x14ac:dyDescent="0.25">
      <c r="B276">
        <v>4337000000</v>
      </c>
      <c r="C276">
        <v>-76.096801999999997</v>
      </c>
      <c r="D276">
        <v>-69.090835999999996</v>
      </c>
      <c r="F276" s="6">
        <f t="shared" si="46"/>
        <v>5.4915740740740997</v>
      </c>
      <c r="G276" s="6">
        <f t="shared" si="44"/>
        <v>-57.421149999999997</v>
      </c>
      <c r="J276">
        <v>4337000000</v>
      </c>
      <c r="K276">
        <v>-89.821883999999997</v>
      </c>
      <c r="L276">
        <v>-81.246200999999999</v>
      </c>
      <c r="N276" s="6">
        <f t="shared" si="47"/>
        <v>5.4915740740740997</v>
      </c>
      <c r="O276" s="6">
        <f t="shared" si="45"/>
        <v>-55.073608</v>
      </c>
    </row>
    <row r="277" spans="2:15" x14ac:dyDescent="0.25">
      <c r="B277">
        <v>4670333333.3332996</v>
      </c>
      <c r="C277">
        <v>-72.773712000000003</v>
      </c>
      <c r="D277">
        <v>-65.891013999999998</v>
      </c>
      <c r="F277" s="6">
        <f t="shared" si="46"/>
        <v>5.9898888888888999</v>
      </c>
      <c r="G277" s="6">
        <f t="shared" si="44"/>
        <v>-55.084769999999999</v>
      </c>
      <c r="J277">
        <v>4670333333.3332996</v>
      </c>
      <c r="K277">
        <v>-92.535293999999993</v>
      </c>
      <c r="L277">
        <v>-84.195992000000004</v>
      </c>
      <c r="N277" s="6">
        <f t="shared" si="47"/>
        <v>5.9898888888888999</v>
      </c>
      <c r="O277" s="6">
        <f t="shared" si="45"/>
        <v>-68.726082000000005</v>
      </c>
    </row>
    <row r="278" spans="2:15" x14ac:dyDescent="0.25">
      <c r="B278">
        <v>5003666666.6667004</v>
      </c>
      <c r="C278">
        <v>-76.110778999999994</v>
      </c>
      <c r="D278">
        <v>-69.113540999999998</v>
      </c>
      <c r="F278" s="6">
        <f t="shared" si="46"/>
        <v>6.4882037037037001</v>
      </c>
      <c r="G278" s="6">
        <f t="shared" si="44"/>
        <v>-59.129818</v>
      </c>
      <c r="J278">
        <v>5003666666.6667004</v>
      </c>
      <c r="K278">
        <v>-92.785210000000006</v>
      </c>
      <c r="L278">
        <v>-84.495338000000004</v>
      </c>
      <c r="N278" s="6">
        <f t="shared" si="47"/>
        <v>6.4882037037037001</v>
      </c>
      <c r="O278" s="6">
        <f t="shared" si="45"/>
        <v>-72.569061000000005</v>
      </c>
    </row>
    <row r="279" spans="2:15" x14ac:dyDescent="0.25">
      <c r="B279">
        <v>5337000000</v>
      </c>
      <c r="C279">
        <v>-77.357749999999996</v>
      </c>
      <c r="D279">
        <v>-70.220589000000004</v>
      </c>
      <c r="F279" s="6">
        <f t="shared" si="46"/>
        <v>6.9865185185185004</v>
      </c>
      <c r="G279" s="6">
        <f t="shared" si="44"/>
        <v>-56.390289000000003</v>
      </c>
      <c r="J279">
        <v>5337000000</v>
      </c>
      <c r="K279">
        <v>-104.97763</v>
      </c>
      <c r="L279">
        <v>-96.529754999999994</v>
      </c>
      <c r="N279" s="6">
        <f t="shared" si="47"/>
        <v>6.9865185185185004</v>
      </c>
      <c r="O279" s="6">
        <f t="shared" si="45"/>
        <v>-70.523696999999999</v>
      </c>
    </row>
    <row r="280" spans="2:15" x14ac:dyDescent="0.25">
      <c r="B280">
        <v>5670333333.3332996</v>
      </c>
      <c r="C280">
        <v>-88.307456999999999</v>
      </c>
      <c r="D280">
        <v>-81.172318000000004</v>
      </c>
      <c r="F280" s="6">
        <f t="shared" si="46"/>
        <v>7.4848333333332997</v>
      </c>
      <c r="G280" s="6">
        <f t="shared" si="44"/>
        <v>-66.611191000000005</v>
      </c>
      <c r="J280">
        <v>5670333333.3332996</v>
      </c>
      <c r="K280">
        <v>-99.869636999999997</v>
      </c>
      <c r="L280">
        <v>-91.353958000000006</v>
      </c>
      <c r="N280" s="6">
        <f t="shared" si="47"/>
        <v>7.4848333333332997</v>
      </c>
      <c r="O280" s="6">
        <f t="shared" si="45"/>
        <v>-73.982635000000002</v>
      </c>
    </row>
    <row r="281" spans="2:15" x14ac:dyDescent="0.25">
      <c r="B281">
        <v>6003666666.6667004</v>
      </c>
      <c r="C281">
        <v>-102.1382</v>
      </c>
      <c r="D281">
        <v>-94.955924999999993</v>
      </c>
      <c r="F281" s="6">
        <f t="shared" si="46"/>
        <v>7.9831481481480999</v>
      </c>
      <c r="G281" s="6">
        <f t="shared" si="44"/>
        <v>-67.961913999999993</v>
      </c>
      <c r="J281">
        <v>6003666666.6667004</v>
      </c>
      <c r="K281">
        <v>-95.238937000000007</v>
      </c>
      <c r="L281">
        <v>-86.327590999999998</v>
      </c>
      <c r="N281" s="6">
        <f t="shared" si="47"/>
        <v>7.9831481481480999</v>
      </c>
      <c r="O281" s="6">
        <f t="shared" si="45"/>
        <v>-71.462242000000003</v>
      </c>
    </row>
    <row r="282" spans="2:15" x14ac:dyDescent="0.25">
      <c r="B282">
        <v>6337000000</v>
      </c>
      <c r="C282">
        <v>-81.523444999999995</v>
      </c>
      <c r="D282">
        <v>-74.067307</v>
      </c>
      <c r="F282" s="6">
        <f t="shared" si="46"/>
        <v>8.4814629629630005</v>
      </c>
      <c r="G282" s="6">
        <f t="shared" si="44"/>
        <v>-61.610432000000003</v>
      </c>
      <c r="J282">
        <v>6337000000</v>
      </c>
      <c r="K282">
        <v>-91.844871999999995</v>
      </c>
      <c r="L282">
        <v>-82.379570000000001</v>
      </c>
      <c r="N282" s="6">
        <f t="shared" si="47"/>
        <v>8.4814629629630005</v>
      </c>
      <c r="O282" s="6">
        <f t="shared" si="45"/>
        <v>-66.203620999999998</v>
      </c>
    </row>
    <row r="283" spans="2:15" x14ac:dyDescent="0.25">
      <c r="B283">
        <v>6670333333.3332996</v>
      </c>
      <c r="C283">
        <v>-98.032454999999999</v>
      </c>
      <c r="D283">
        <v>-90.461555000000004</v>
      </c>
      <c r="F283" s="6">
        <f t="shared" si="46"/>
        <v>8.9797777777777998</v>
      </c>
      <c r="G283" s="6">
        <f t="shared" si="44"/>
        <v>-61.196049000000002</v>
      </c>
      <c r="J283">
        <v>6670333333.3332996</v>
      </c>
      <c r="K283">
        <v>-89.21302</v>
      </c>
      <c r="L283">
        <v>-79.511223000000001</v>
      </c>
      <c r="N283" s="6">
        <f t="shared" si="47"/>
        <v>8.9797777777777998</v>
      </c>
      <c r="O283" s="6">
        <f t="shared" si="45"/>
        <v>-68.816246000000007</v>
      </c>
    </row>
    <row r="284" spans="2:15" x14ac:dyDescent="0.25">
      <c r="B284">
        <v>7003666666.6667004</v>
      </c>
      <c r="C284">
        <v>-92.089668000000003</v>
      </c>
      <c r="D284">
        <v>-84.464286999999999</v>
      </c>
      <c r="F284" s="6">
        <f t="shared" si="46"/>
        <v>9.4780925925925992</v>
      </c>
      <c r="G284" s="6">
        <f t="shared" si="44"/>
        <v>-58.171188000000001</v>
      </c>
      <c r="J284">
        <v>7003666666.6667004</v>
      </c>
      <c r="K284">
        <v>-89.481773000000004</v>
      </c>
      <c r="L284">
        <v>-79.721442999999994</v>
      </c>
      <c r="N284" s="6">
        <f t="shared" si="47"/>
        <v>9.4780925925925992</v>
      </c>
      <c r="O284" s="6">
        <f t="shared" si="45"/>
        <v>-73.790717999999998</v>
      </c>
    </row>
    <row r="285" spans="2:15" x14ac:dyDescent="0.25">
      <c r="B285">
        <v>7337000000</v>
      </c>
      <c r="C285">
        <v>-88.650306999999998</v>
      </c>
      <c r="D285">
        <v>-80.819832000000005</v>
      </c>
      <c r="F285" s="6">
        <f t="shared" si="46"/>
        <v>9.9764074074074003</v>
      </c>
      <c r="G285" s="6">
        <f t="shared" si="44"/>
        <v>-54.744335</v>
      </c>
      <c r="J285">
        <v>7337000000</v>
      </c>
      <c r="K285">
        <v>-94.713714999999993</v>
      </c>
      <c r="L285">
        <v>-84.974922000000007</v>
      </c>
      <c r="N285" s="6">
        <f t="shared" si="47"/>
        <v>9.9764074074074003</v>
      </c>
      <c r="O285" s="6">
        <f t="shared" si="45"/>
        <v>-73.506302000000005</v>
      </c>
    </row>
    <row r="286" spans="2:15" x14ac:dyDescent="0.25">
      <c r="B286">
        <v>7670333333.3332996</v>
      </c>
      <c r="C286">
        <v>-75.684235000000001</v>
      </c>
      <c r="D286">
        <v>-67.745422000000005</v>
      </c>
      <c r="F286" s="6">
        <f t="shared" si="46"/>
        <v>10.474722222222001</v>
      </c>
      <c r="G286" s="6">
        <f t="shared" si="44"/>
        <v>-66.526649000000006</v>
      </c>
      <c r="J286">
        <v>7670333333.3332996</v>
      </c>
      <c r="K286">
        <v>-94.745743000000004</v>
      </c>
      <c r="L286">
        <v>-85.004547000000002</v>
      </c>
      <c r="N286" s="6">
        <f t="shared" si="47"/>
        <v>10.474722222222001</v>
      </c>
      <c r="O286" s="6">
        <f t="shared" si="45"/>
        <v>-64.294585999999995</v>
      </c>
    </row>
    <row r="287" spans="2:15" x14ac:dyDescent="0.25">
      <c r="B287">
        <v>8003666666.6667004</v>
      </c>
      <c r="C287">
        <v>-77.190498000000005</v>
      </c>
      <c r="D287">
        <v>-69.140854000000004</v>
      </c>
      <c r="F287" s="6">
        <f t="shared" si="46"/>
        <v>10.973037037037001</v>
      </c>
      <c r="G287" s="6">
        <f t="shared" si="44"/>
        <v>-67.862876999999997</v>
      </c>
      <c r="J287">
        <v>8003666666.6667004</v>
      </c>
      <c r="K287">
        <v>-95.242355000000003</v>
      </c>
      <c r="L287">
        <v>-85.555565000000001</v>
      </c>
      <c r="N287" s="6">
        <f t="shared" si="47"/>
        <v>10.973037037037001</v>
      </c>
      <c r="O287" s="6">
        <f t="shared" si="45"/>
        <v>-71.205794999999995</v>
      </c>
    </row>
    <row r="288" spans="2:15" x14ac:dyDescent="0.25">
      <c r="B288">
        <v>8337000000</v>
      </c>
      <c r="C288">
        <v>-77.692679999999996</v>
      </c>
      <c r="D288">
        <v>-69.612365999999994</v>
      </c>
      <c r="F288" s="6">
        <f t="shared" si="46"/>
        <v>11.471351851851999</v>
      </c>
      <c r="G288" s="6">
        <f t="shared" si="44"/>
        <v>-64.538314999999997</v>
      </c>
      <c r="J288">
        <v>8337000000</v>
      </c>
      <c r="K288">
        <v>-96.270629999999997</v>
      </c>
      <c r="L288">
        <v>-86.640861999999998</v>
      </c>
      <c r="N288" s="6">
        <f t="shared" si="47"/>
        <v>11.471351851851999</v>
      </c>
      <c r="O288" s="6">
        <f t="shared" si="45"/>
        <v>-64.723701000000005</v>
      </c>
    </row>
    <row r="289" spans="2:16" x14ac:dyDescent="0.25">
      <c r="B289">
        <v>8670333333.3332996</v>
      </c>
      <c r="C289">
        <v>-80.132050000000007</v>
      </c>
      <c r="D289">
        <v>-72.078711999999996</v>
      </c>
      <c r="F289" s="6">
        <f t="shared" si="46"/>
        <v>11.969666666666999</v>
      </c>
      <c r="G289" s="6">
        <f t="shared" si="44"/>
        <v>-67.568648999999994</v>
      </c>
      <c r="J289">
        <v>8670333333.3332996</v>
      </c>
      <c r="K289">
        <v>-91.114311000000001</v>
      </c>
      <c r="L289">
        <v>-81.586166000000006</v>
      </c>
      <c r="N289" s="6">
        <f t="shared" si="47"/>
        <v>11.969666666666999</v>
      </c>
      <c r="O289" s="6">
        <f t="shared" si="45"/>
        <v>-78.316490000000002</v>
      </c>
    </row>
    <row r="290" spans="2:16" x14ac:dyDescent="0.25">
      <c r="B290">
        <v>9003666666.6667004</v>
      </c>
      <c r="C290">
        <v>-83.287604999999999</v>
      </c>
      <c r="D290">
        <v>-75.304337000000004</v>
      </c>
      <c r="F290" s="6" t="s">
        <v>21</v>
      </c>
      <c r="J290">
        <v>9003666666.6667004</v>
      </c>
      <c r="K290">
        <v>-94.571365</v>
      </c>
      <c r="L290">
        <v>-85.044678000000005</v>
      </c>
      <c r="N290" s="6" t="s">
        <v>21</v>
      </c>
    </row>
    <row r="291" spans="2:16" x14ac:dyDescent="0.25">
      <c r="B291">
        <v>9337000000</v>
      </c>
      <c r="C291">
        <v>-75.630402000000004</v>
      </c>
      <c r="D291">
        <v>-67.507187000000002</v>
      </c>
      <c r="J291">
        <v>9337000000</v>
      </c>
      <c r="K291">
        <v>-104.53941</v>
      </c>
      <c r="L291">
        <v>-94.784378000000004</v>
      </c>
    </row>
    <row r="292" spans="2:16" x14ac:dyDescent="0.25">
      <c r="B292" t="s">
        <v>21</v>
      </c>
      <c r="J292" t="s">
        <v>21</v>
      </c>
    </row>
    <row r="293" spans="2:16" x14ac:dyDescent="0.25">
      <c r="F293" s="6" t="s">
        <v>49</v>
      </c>
      <c r="N293" s="6" t="s">
        <v>49</v>
      </c>
    </row>
    <row r="294" spans="2:16" ht="15.75" x14ac:dyDescent="0.25">
      <c r="F294" s="6" t="s">
        <v>19</v>
      </c>
      <c r="G294" s="6" t="str">
        <f t="shared" ref="G294:G313" si="48">D320</f>
        <v>3Rx4L dBc Log Mag(dB)</v>
      </c>
      <c r="H294" s="35">
        <v>3</v>
      </c>
      <c r="N294" s="6" t="s">
        <v>19</v>
      </c>
      <c r="O294" s="6" t="str">
        <f t="shared" ref="O294:O313" si="49">L320</f>
        <v>3Rx4L dBc Log Mag(dB)</v>
      </c>
      <c r="P294" s="35">
        <v>3</v>
      </c>
    </row>
    <row r="295" spans="2:16" ht="15.75" x14ac:dyDescent="0.25">
      <c r="B295" t="s">
        <v>47</v>
      </c>
      <c r="F295" s="6">
        <f t="shared" ref="F295:F313" si="50">B321/1000000000</f>
        <v>3</v>
      </c>
      <c r="G295" s="6">
        <f t="shared" si="48"/>
        <v>-71.388908000000001</v>
      </c>
      <c r="H295" s="36">
        <f>ABS(AVERAGE(G295:G313)-(H294-1)*5)</f>
        <v>81.585948684210507</v>
      </c>
      <c r="J295" t="s">
        <v>47</v>
      </c>
      <c r="N295" s="6">
        <f t="shared" ref="N295:N313" si="51">J321/1000000000</f>
        <v>3</v>
      </c>
      <c r="O295" s="6">
        <f t="shared" si="49"/>
        <v>-95.867881999999994</v>
      </c>
      <c r="P295" s="36">
        <f>ABS(AVERAGE(O295:O313)-(P294-1)*5)</f>
        <v>96.651714578947363</v>
      </c>
    </row>
    <row r="296" spans="2:16" x14ac:dyDescent="0.25">
      <c r="B296" t="s">
        <v>19</v>
      </c>
      <c r="C296" t="s">
        <v>133</v>
      </c>
      <c r="D296" t="s">
        <v>48</v>
      </c>
      <c r="F296" s="6">
        <f t="shared" si="50"/>
        <v>3.5</v>
      </c>
      <c r="G296" s="6">
        <f t="shared" si="48"/>
        <v>-73.954955999999996</v>
      </c>
      <c r="J296" t="s">
        <v>19</v>
      </c>
      <c r="K296" t="s">
        <v>133</v>
      </c>
      <c r="L296" t="s">
        <v>48</v>
      </c>
      <c r="N296" s="6">
        <f t="shared" si="51"/>
        <v>3.5</v>
      </c>
      <c r="O296" s="6">
        <f t="shared" si="49"/>
        <v>-93.275779999999997</v>
      </c>
    </row>
    <row r="297" spans="2:16" x14ac:dyDescent="0.25">
      <c r="B297">
        <v>3000000000</v>
      </c>
      <c r="C297">
        <v>-53.247127999999996</v>
      </c>
      <c r="D297">
        <v>-45.929031000000002</v>
      </c>
      <c r="F297" s="6">
        <f t="shared" si="50"/>
        <v>4</v>
      </c>
      <c r="G297" s="6">
        <f t="shared" si="48"/>
        <v>-70.082183999999998</v>
      </c>
      <c r="J297">
        <v>3000000000</v>
      </c>
      <c r="K297">
        <v>-54.332847999999998</v>
      </c>
      <c r="L297">
        <v>-47.004288000000003</v>
      </c>
      <c r="N297" s="6">
        <f t="shared" si="51"/>
        <v>4</v>
      </c>
      <c r="O297" s="6">
        <f t="shared" si="49"/>
        <v>-91.334091000000001</v>
      </c>
    </row>
    <row r="298" spans="2:16" x14ac:dyDescent="0.25">
      <c r="B298">
        <v>3498314814.8147998</v>
      </c>
      <c r="C298">
        <v>-55.254078</v>
      </c>
      <c r="D298">
        <v>-48.053992999999998</v>
      </c>
      <c r="F298" s="6">
        <f t="shared" si="50"/>
        <v>4.5</v>
      </c>
      <c r="G298" s="6">
        <f t="shared" si="48"/>
        <v>-69.615707</v>
      </c>
      <c r="J298">
        <v>3498314814.8147998</v>
      </c>
      <c r="K298">
        <v>-56.940089999999998</v>
      </c>
      <c r="L298">
        <v>-48.612704999999998</v>
      </c>
      <c r="N298" s="6">
        <f t="shared" si="51"/>
        <v>4.5</v>
      </c>
      <c r="O298" s="6">
        <f t="shared" si="49"/>
        <v>-81.774651000000006</v>
      </c>
    </row>
    <row r="299" spans="2:16" x14ac:dyDescent="0.25">
      <c r="B299">
        <v>3996629629.6296</v>
      </c>
      <c r="C299">
        <v>-57.473503000000001</v>
      </c>
      <c r="D299">
        <v>-50.256785999999998</v>
      </c>
      <c r="F299" s="6">
        <f t="shared" si="50"/>
        <v>5</v>
      </c>
      <c r="G299" s="6">
        <f t="shared" si="48"/>
        <v>-67.729209999999995</v>
      </c>
      <c r="J299">
        <v>3996629629.6296</v>
      </c>
      <c r="K299">
        <v>-66.903030000000001</v>
      </c>
      <c r="L299">
        <v>-58.211196999999999</v>
      </c>
      <c r="N299" s="6">
        <f t="shared" si="51"/>
        <v>5</v>
      </c>
      <c r="O299" s="6">
        <f t="shared" si="49"/>
        <v>-86.587249999999997</v>
      </c>
    </row>
    <row r="300" spans="2:16" x14ac:dyDescent="0.25">
      <c r="B300">
        <v>4494944444.4443998</v>
      </c>
      <c r="C300">
        <v>-64.371536000000006</v>
      </c>
      <c r="D300">
        <v>-57.365566000000001</v>
      </c>
      <c r="F300" s="6">
        <f t="shared" si="50"/>
        <v>5.5</v>
      </c>
      <c r="G300" s="6">
        <f t="shared" si="48"/>
        <v>-66.726119999999995</v>
      </c>
      <c r="J300">
        <v>4494944444.4443998</v>
      </c>
      <c r="K300">
        <v>-71.336449000000002</v>
      </c>
      <c r="L300">
        <v>-62.760756999999998</v>
      </c>
      <c r="N300" s="6">
        <f t="shared" si="51"/>
        <v>5.5</v>
      </c>
      <c r="O300" s="6">
        <f t="shared" si="49"/>
        <v>-80.057434000000001</v>
      </c>
    </row>
    <row r="301" spans="2:16" x14ac:dyDescent="0.25">
      <c r="B301">
        <v>4993259259.2593002</v>
      </c>
      <c r="C301">
        <v>-69.243865999999997</v>
      </c>
      <c r="D301">
        <v>-62.361176</v>
      </c>
      <c r="F301" s="6">
        <f t="shared" si="50"/>
        <v>6</v>
      </c>
      <c r="G301" s="6">
        <f t="shared" si="48"/>
        <v>-67.740852000000004</v>
      </c>
      <c r="J301">
        <v>4993259259.2593002</v>
      </c>
      <c r="K301">
        <v>-73.707702999999995</v>
      </c>
      <c r="L301">
        <v>-65.368401000000006</v>
      </c>
      <c r="N301" s="6">
        <f t="shared" si="51"/>
        <v>6</v>
      </c>
      <c r="O301" s="6">
        <f t="shared" si="49"/>
        <v>-80.726287999999997</v>
      </c>
    </row>
    <row r="302" spans="2:16" x14ac:dyDescent="0.25">
      <c r="B302">
        <v>5491574074.0740995</v>
      </c>
      <c r="C302">
        <v>-64.418387999999993</v>
      </c>
      <c r="D302">
        <v>-57.421149999999997</v>
      </c>
      <c r="F302" s="6">
        <f t="shared" si="50"/>
        <v>6.5</v>
      </c>
      <c r="G302" s="6">
        <f t="shared" si="48"/>
        <v>-66.509131999999994</v>
      </c>
      <c r="J302">
        <v>5491574074.0740995</v>
      </c>
      <c r="K302">
        <v>-63.363475999999999</v>
      </c>
      <c r="L302">
        <v>-55.073608</v>
      </c>
      <c r="N302" s="6">
        <f t="shared" si="51"/>
        <v>6.5</v>
      </c>
      <c r="O302" s="6">
        <f t="shared" si="49"/>
        <v>-90.085532999999998</v>
      </c>
    </row>
    <row r="303" spans="2:16" x14ac:dyDescent="0.25">
      <c r="B303">
        <v>5989888888.8888998</v>
      </c>
      <c r="C303">
        <v>-62.221927999999998</v>
      </c>
      <c r="D303">
        <v>-55.084769999999999</v>
      </c>
      <c r="F303" s="6">
        <f t="shared" si="50"/>
        <v>7</v>
      </c>
      <c r="G303" s="6">
        <f t="shared" si="48"/>
        <v>-66.279633000000004</v>
      </c>
      <c r="J303">
        <v>5989888888.8888998</v>
      </c>
      <c r="K303">
        <v>-77.173950000000005</v>
      </c>
      <c r="L303">
        <v>-68.726082000000005</v>
      </c>
      <c r="N303" s="6">
        <f t="shared" si="51"/>
        <v>7</v>
      </c>
      <c r="O303" s="6">
        <f t="shared" si="49"/>
        <v>-88.951813000000001</v>
      </c>
    </row>
    <row r="304" spans="2:16" x14ac:dyDescent="0.25">
      <c r="B304">
        <v>6488203703.7037001</v>
      </c>
      <c r="C304">
        <v>-66.264961</v>
      </c>
      <c r="D304">
        <v>-59.129818</v>
      </c>
      <c r="F304" s="6">
        <f t="shared" si="50"/>
        <v>7.5</v>
      </c>
      <c r="G304" s="6">
        <f t="shared" si="48"/>
        <v>-69.849654999999998</v>
      </c>
      <c r="J304">
        <v>6488203703.7037001</v>
      </c>
      <c r="K304">
        <v>-81.084739999999996</v>
      </c>
      <c r="L304">
        <v>-72.569061000000005</v>
      </c>
      <c r="N304" s="6">
        <f t="shared" si="51"/>
        <v>7.5</v>
      </c>
      <c r="O304" s="6">
        <f t="shared" si="49"/>
        <v>-79.585251</v>
      </c>
    </row>
    <row r="305" spans="2:16" x14ac:dyDescent="0.25">
      <c r="B305">
        <v>6986518518.5185003</v>
      </c>
      <c r="C305">
        <v>-63.572563000000002</v>
      </c>
      <c r="D305">
        <v>-56.390289000000003</v>
      </c>
      <c r="F305" s="6">
        <f t="shared" si="50"/>
        <v>8</v>
      </c>
      <c r="G305" s="6">
        <f t="shared" si="48"/>
        <v>-72.890808000000007</v>
      </c>
      <c r="J305">
        <v>6986518518.5185003</v>
      </c>
      <c r="K305">
        <v>-79.435042999999993</v>
      </c>
      <c r="L305">
        <v>-70.523696999999999</v>
      </c>
      <c r="N305" s="6">
        <f t="shared" si="51"/>
        <v>8</v>
      </c>
      <c r="O305" s="6">
        <f t="shared" si="49"/>
        <v>-91.917502999999996</v>
      </c>
    </row>
    <row r="306" spans="2:16" x14ac:dyDescent="0.25">
      <c r="B306">
        <v>7484833333.3332996</v>
      </c>
      <c r="C306">
        <v>-74.067329000000001</v>
      </c>
      <c r="D306">
        <v>-66.611191000000005</v>
      </c>
      <c r="F306" s="6">
        <f t="shared" si="50"/>
        <v>8.5</v>
      </c>
      <c r="G306" s="6">
        <f t="shared" si="48"/>
        <v>-73.782348999999996</v>
      </c>
      <c r="J306">
        <v>7484833333.3332996</v>
      </c>
      <c r="K306">
        <v>-83.447936999999996</v>
      </c>
      <c r="L306">
        <v>-73.982635000000002</v>
      </c>
      <c r="N306" s="6">
        <f t="shared" si="51"/>
        <v>8.5</v>
      </c>
      <c r="O306" s="6">
        <f t="shared" si="49"/>
        <v>-85.044562999999997</v>
      </c>
    </row>
    <row r="307" spans="2:16" x14ac:dyDescent="0.25">
      <c r="B307">
        <v>7983148148.1480999</v>
      </c>
      <c r="C307">
        <v>-75.532821999999996</v>
      </c>
      <c r="D307">
        <v>-67.961913999999993</v>
      </c>
      <c r="F307" s="6">
        <f t="shared" si="50"/>
        <v>9</v>
      </c>
      <c r="G307" s="6">
        <f t="shared" si="48"/>
        <v>-72.585982999999999</v>
      </c>
      <c r="J307">
        <v>7983148148.1480999</v>
      </c>
      <c r="K307">
        <v>-81.16404</v>
      </c>
      <c r="L307">
        <v>-71.462242000000003</v>
      </c>
      <c r="N307" s="6">
        <f t="shared" si="51"/>
        <v>9</v>
      </c>
      <c r="O307" s="6">
        <f t="shared" si="49"/>
        <v>-80.158400999999998</v>
      </c>
    </row>
    <row r="308" spans="2:16" x14ac:dyDescent="0.25">
      <c r="B308">
        <v>8481462962.9630003</v>
      </c>
      <c r="C308">
        <v>-69.235809000000003</v>
      </c>
      <c r="D308">
        <v>-61.610432000000003</v>
      </c>
      <c r="F308" s="6">
        <f t="shared" si="50"/>
        <v>9.5</v>
      </c>
      <c r="G308" s="6">
        <f t="shared" si="48"/>
        <v>-75.022109999999998</v>
      </c>
      <c r="J308">
        <v>8481462962.9630003</v>
      </c>
      <c r="K308">
        <v>-75.963943</v>
      </c>
      <c r="L308">
        <v>-66.203620999999998</v>
      </c>
      <c r="N308" s="6">
        <f t="shared" si="51"/>
        <v>9.5</v>
      </c>
      <c r="O308" s="6">
        <f t="shared" si="49"/>
        <v>-87.874343999999994</v>
      </c>
    </row>
    <row r="309" spans="2:16" x14ac:dyDescent="0.25">
      <c r="B309">
        <v>8979777777.7777996</v>
      </c>
      <c r="C309">
        <v>-69.026527000000002</v>
      </c>
      <c r="D309">
        <v>-61.196049000000002</v>
      </c>
      <c r="F309" s="6">
        <f t="shared" si="50"/>
        <v>10</v>
      </c>
      <c r="G309" s="6">
        <f t="shared" si="48"/>
        <v>-74.082358999999997</v>
      </c>
      <c r="J309">
        <v>8979777777.7777996</v>
      </c>
      <c r="K309">
        <v>-78.555037999999996</v>
      </c>
      <c r="L309">
        <v>-68.816246000000007</v>
      </c>
      <c r="N309" s="6">
        <f t="shared" si="51"/>
        <v>10</v>
      </c>
      <c r="O309" s="6">
        <f t="shared" si="49"/>
        <v>-93.985703000000001</v>
      </c>
    </row>
    <row r="310" spans="2:16" x14ac:dyDescent="0.25">
      <c r="B310">
        <v>9478092592.5925999</v>
      </c>
      <c r="C310">
        <v>-66.109993000000003</v>
      </c>
      <c r="D310">
        <v>-58.171188000000001</v>
      </c>
      <c r="F310" s="6">
        <f t="shared" si="50"/>
        <v>10.5</v>
      </c>
      <c r="G310" s="6">
        <f t="shared" si="48"/>
        <v>-78.328659000000002</v>
      </c>
      <c r="J310">
        <v>9478092592.5925999</v>
      </c>
      <c r="K310">
        <v>-83.531914</v>
      </c>
      <c r="L310">
        <v>-73.790717999999998</v>
      </c>
      <c r="N310" s="6">
        <f t="shared" si="51"/>
        <v>10.5</v>
      </c>
      <c r="O310" s="6">
        <f t="shared" si="49"/>
        <v>-83.703331000000006</v>
      </c>
    </row>
    <row r="311" spans="2:16" x14ac:dyDescent="0.25">
      <c r="B311">
        <v>9976407407.4074001</v>
      </c>
      <c r="C311">
        <v>-62.793979999999998</v>
      </c>
      <c r="D311">
        <v>-54.744335</v>
      </c>
      <c r="F311" s="6">
        <f t="shared" si="50"/>
        <v>11</v>
      </c>
      <c r="G311" s="6">
        <f t="shared" si="48"/>
        <v>-78.743019000000004</v>
      </c>
      <c r="J311">
        <v>9976407407.4074001</v>
      </c>
      <c r="K311">
        <v>-83.193091999999993</v>
      </c>
      <c r="L311">
        <v>-73.506302000000005</v>
      </c>
      <c r="N311" s="6">
        <f t="shared" si="51"/>
        <v>11</v>
      </c>
      <c r="O311" s="6">
        <f t="shared" si="49"/>
        <v>-83.725189</v>
      </c>
    </row>
    <row r="312" spans="2:16" x14ac:dyDescent="0.25">
      <c r="B312">
        <v>10474722222.222</v>
      </c>
      <c r="C312">
        <v>-74.606964000000005</v>
      </c>
      <c r="D312">
        <v>-66.526649000000006</v>
      </c>
      <c r="F312" s="6">
        <f t="shared" si="50"/>
        <v>11.5</v>
      </c>
      <c r="G312" s="6">
        <f t="shared" si="48"/>
        <v>-77.635384000000002</v>
      </c>
      <c r="J312">
        <v>10474722222.222</v>
      </c>
      <c r="K312">
        <v>-73.924355000000006</v>
      </c>
      <c r="L312">
        <v>-64.294585999999995</v>
      </c>
      <c r="N312" s="6">
        <f t="shared" si="51"/>
        <v>11.5</v>
      </c>
      <c r="O312" s="6">
        <f t="shared" si="49"/>
        <v>-82.767669999999995</v>
      </c>
    </row>
    <row r="313" spans="2:16" x14ac:dyDescent="0.25">
      <c r="B313">
        <v>10973037037.037001</v>
      </c>
      <c r="C313">
        <v>-75.916213999999997</v>
      </c>
      <c r="D313">
        <v>-67.862876999999997</v>
      </c>
      <c r="F313" s="6">
        <f t="shared" si="50"/>
        <v>12</v>
      </c>
      <c r="G313" s="6">
        <f t="shared" si="48"/>
        <v>-67.185997</v>
      </c>
      <c r="J313">
        <v>10973037037.037001</v>
      </c>
      <c r="K313">
        <v>-80.733940000000004</v>
      </c>
      <c r="L313">
        <v>-71.205794999999995</v>
      </c>
      <c r="N313" s="6">
        <f t="shared" si="51"/>
        <v>12</v>
      </c>
      <c r="O313" s="6">
        <f t="shared" si="49"/>
        <v>-88.959900000000005</v>
      </c>
    </row>
    <row r="314" spans="2:16" x14ac:dyDescent="0.25">
      <c r="B314">
        <v>11471351851.851999</v>
      </c>
      <c r="C314">
        <v>-72.521584000000004</v>
      </c>
      <c r="D314">
        <v>-64.538314999999997</v>
      </c>
      <c r="F314" s="6" t="s">
        <v>21</v>
      </c>
      <c r="J314">
        <v>11471351851.851999</v>
      </c>
      <c r="K314">
        <v>-74.250388999999998</v>
      </c>
      <c r="L314">
        <v>-64.723701000000005</v>
      </c>
      <c r="N314" s="6" t="s">
        <v>21</v>
      </c>
    </row>
    <row r="315" spans="2:16" x14ac:dyDescent="0.25">
      <c r="B315">
        <v>11969666666.667</v>
      </c>
      <c r="C315">
        <v>-75.691863999999995</v>
      </c>
      <c r="D315">
        <v>-67.568648999999994</v>
      </c>
      <c r="J315">
        <v>11969666666.667</v>
      </c>
      <c r="K315">
        <v>-88.071517999999998</v>
      </c>
      <c r="L315">
        <v>-78.316490000000002</v>
      </c>
    </row>
    <row r="316" spans="2:16" x14ac:dyDescent="0.25">
      <c r="B316" t="s">
        <v>21</v>
      </c>
      <c r="J316" t="s">
        <v>21</v>
      </c>
    </row>
    <row r="317" spans="2:16" x14ac:dyDescent="0.25">
      <c r="F317" s="6" t="s">
        <v>51</v>
      </c>
      <c r="N317" s="6" t="s">
        <v>51</v>
      </c>
    </row>
    <row r="318" spans="2:16" ht="15.75" x14ac:dyDescent="0.25">
      <c r="F318" s="6" t="s">
        <v>19</v>
      </c>
      <c r="G318" s="6" t="str">
        <f t="shared" ref="G318:G337" si="52">D344</f>
        <v>3Rx5L dBc Log Mag(dB)</v>
      </c>
      <c r="H318" s="35">
        <v>3</v>
      </c>
      <c r="N318" s="6" t="s">
        <v>19</v>
      </c>
      <c r="O318" s="6" t="str">
        <f t="shared" ref="O318:O337" si="53">L344</f>
        <v>3Rx5L dBc Log Mag(dB)</v>
      </c>
      <c r="P318" s="35">
        <v>3</v>
      </c>
    </row>
    <row r="319" spans="2:16" ht="15.75" x14ac:dyDescent="0.25">
      <c r="B319" t="s">
        <v>49</v>
      </c>
      <c r="F319" s="6">
        <f t="shared" ref="F319:F337" si="54">B345/1000000000</f>
        <v>3.6629999999999998</v>
      </c>
      <c r="G319" s="6">
        <f t="shared" si="52"/>
        <v>-51.823540000000001</v>
      </c>
      <c r="H319" s="36">
        <f>ABS(AVERAGE(G319:G337)-(H318-1)*5)</f>
        <v>63.268471947368425</v>
      </c>
      <c r="J319" t="s">
        <v>49</v>
      </c>
      <c r="N319" s="6">
        <f t="shared" ref="N319:N337" si="55">J345/1000000000</f>
        <v>3.6629999999999998</v>
      </c>
      <c r="O319" s="6">
        <f t="shared" si="53"/>
        <v>-60.574947000000002</v>
      </c>
      <c r="P319" s="36">
        <f>ABS(AVERAGE(O319:O337)-(P318-1)*5)</f>
        <v>69.998547157894734</v>
      </c>
    </row>
    <row r="320" spans="2:16" x14ac:dyDescent="0.25">
      <c r="B320" t="s">
        <v>19</v>
      </c>
      <c r="C320" t="s">
        <v>134</v>
      </c>
      <c r="D320" t="s">
        <v>50</v>
      </c>
      <c r="F320" s="6">
        <f t="shared" si="54"/>
        <v>4.1261666666667001</v>
      </c>
      <c r="G320" s="6">
        <f t="shared" si="52"/>
        <v>-52.317024000000004</v>
      </c>
      <c r="J320" t="s">
        <v>19</v>
      </c>
      <c r="K320" t="s">
        <v>134</v>
      </c>
      <c r="L320" t="s">
        <v>50</v>
      </c>
      <c r="N320" s="6">
        <f t="shared" si="55"/>
        <v>4.1261666666667001</v>
      </c>
      <c r="O320" s="84">
        <f t="shared" si="53"/>
        <v>-63.850098000000003</v>
      </c>
    </row>
    <row r="321" spans="2:15" x14ac:dyDescent="0.25">
      <c r="B321">
        <v>3000000000</v>
      </c>
      <c r="C321">
        <v>-78.707001000000005</v>
      </c>
      <c r="D321">
        <v>-71.388908000000001</v>
      </c>
      <c r="F321" s="6">
        <f t="shared" si="54"/>
        <v>4.5893333333332995</v>
      </c>
      <c r="G321" s="6">
        <f t="shared" si="52"/>
        <v>-52.609447000000003</v>
      </c>
      <c r="J321">
        <v>3000000000</v>
      </c>
      <c r="K321">
        <v>-103.19645</v>
      </c>
      <c r="L321">
        <v>-95.867881999999994</v>
      </c>
      <c r="N321" s="6">
        <f t="shared" si="55"/>
        <v>4.5893333333332995</v>
      </c>
      <c r="O321" s="84">
        <f t="shared" si="53"/>
        <v>-61.926623999999997</v>
      </c>
    </row>
    <row r="322" spans="2:15" x14ac:dyDescent="0.25">
      <c r="B322">
        <v>3500000000</v>
      </c>
      <c r="C322">
        <v>-81.155045000000001</v>
      </c>
      <c r="D322">
        <v>-73.954955999999996</v>
      </c>
      <c r="F322" s="6">
        <f t="shared" si="54"/>
        <v>5.0525000000000002</v>
      </c>
      <c r="G322" s="6">
        <f t="shared" si="52"/>
        <v>-51.323669000000002</v>
      </c>
      <c r="J322">
        <v>3500000000</v>
      </c>
      <c r="K322">
        <v>-101.60316</v>
      </c>
      <c r="L322">
        <v>-93.275779999999997</v>
      </c>
      <c r="N322" s="6">
        <f t="shared" si="55"/>
        <v>5.0525000000000002</v>
      </c>
      <c r="O322" s="84">
        <f t="shared" si="53"/>
        <v>-62.176723000000003</v>
      </c>
    </row>
    <row r="323" spans="2:15" x14ac:dyDescent="0.25">
      <c r="B323">
        <v>4000000000</v>
      </c>
      <c r="C323">
        <v>-77.298896999999997</v>
      </c>
      <c r="D323">
        <v>-70.082183999999998</v>
      </c>
      <c r="F323" s="6">
        <f t="shared" si="54"/>
        <v>5.5156666666667</v>
      </c>
      <c r="G323" s="6">
        <f t="shared" si="52"/>
        <v>-50.684199999999997</v>
      </c>
      <c r="J323">
        <v>4000000000</v>
      </c>
      <c r="K323">
        <v>-100.02592</v>
      </c>
      <c r="L323">
        <v>-91.334091000000001</v>
      </c>
      <c r="N323" s="6">
        <f t="shared" si="55"/>
        <v>5.5156666666667</v>
      </c>
      <c r="O323" s="84">
        <f t="shared" si="53"/>
        <v>-56.393562000000003</v>
      </c>
    </row>
    <row r="324" spans="2:15" x14ac:dyDescent="0.25">
      <c r="B324">
        <v>4500000000</v>
      </c>
      <c r="C324">
        <v>-76.621680999999995</v>
      </c>
      <c r="D324">
        <v>-69.615707</v>
      </c>
      <c r="F324" s="6">
        <f t="shared" si="54"/>
        <v>5.9788333333332995</v>
      </c>
      <c r="G324" s="6">
        <f t="shared" si="52"/>
        <v>-50.885544000000003</v>
      </c>
      <c r="J324">
        <v>4500000000</v>
      </c>
      <c r="K324">
        <v>-90.350341999999998</v>
      </c>
      <c r="L324">
        <v>-81.774651000000006</v>
      </c>
      <c r="N324" s="6">
        <f t="shared" si="55"/>
        <v>5.9788333333332995</v>
      </c>
      <c r="O324" s="84">
        <f t="shared" si="53"/>
        <v>-53.960903000000002</v>
      </c>
    </row>
    <row r="325" spans="2:15" x14ac:dyDescent="0.25">
      <c r="B325">
        <v>5000000000</v>
      </c>
      <c r="C325">
        <v>-74.611908</v>
      </c>
      <c r="D325">
        <v>-67.729209999999995</v>
      </c>
      <c r="F325" s="6">
        <f t="shared" si="54"/>
        <v>6.4420000000000002</v>
      </c>
      <c r="G325" s="6">
        <f t="shared" si="52"/>
        <v>-50.429951000000003</v>
      </c>
      <c r="J325">
        <v>5000000000</v>
      </c>
      <c r="K325">
        <v>-94.926558999999997</v>
      </c>
      <c r="L325">
        <v>-86.587249999999997</v>
      </c>
      <c r="N325" s="6">
        <f t="shared" si="55"/>
        <v>6.4420000000000002</v>
      </c>
      <c r="O325" s="84">
        <f t="shared" si="53"/>
        <v>-53.422362999999997</v>
      </c>
    </row>
    <row r="326" spans="2:15" x14ac:dyDescent="0.25">
      <c r="B326">
        <v>5500000000</v>
      </c>
      <c r="C326">
        <v>-73.723358000000005</v>
      </c>
      <c r="D326">
        <v>-66.726119999999995</v>
      </c>
      <c r="F326" s="6">
        <f t="shared" si="54"/>
        <v>6.9051666666667</v>
      </c>
      <c r="G326" s="6">
        <f t="shared" si="52"/>
        <v>-51.658496999999997</v>
      </c>
      <c r="J326">
        <v>5500000000</v>
      </c>
      <c r="K326">
        <v>-88.347305000000006</v>
      </c>
      <c r="L326">
        <v>-80.057434000000001</v>
      </c>
      <c r="N326" s="6">
        <f t="shared" si="55"/>
        <v>6.9051666666667</v>
      </c>
      <c r="O326" s="84">
        <f t="shared" si="53"/>
        <v>-56.716071999999997</v>
      </c>
    </row>
    <row r="327" spans="2:15" x14ac:dyDescent="0.25">
      <c r="B327">
        <v>6000000000</v>
      </c>
      <c r="C327">
        <v>-74.878013999999993</v>
      </c>
      <c r="D327">
        <v>-67.740852000000004</v>
      </c>
      <c r="F327" s="6">
        <f t="shared" si="54"/>
        <v>7.3683333333332994</v>
      </c>
      <c r="G327" s="6">
        <f t="shared" si="52"/>
        <v>-53.658099999999997</v>
      </c>
      <c r="J327">
        <v>6000000000</v>
      </c>
      <c r="K327">
        <v>-89.174155999999996</v>
      </c>
      <c r="L327">
        <v>-80.726287999999997</v>
      </c>
      <c r="N327" s="6">
        <f t="shared" si="55"/>
        <v>7.3683333333332994</v>
      </c>
      <c r="O327" s="84">
        <f t="shared" si="53"/>
        <v>-63.870322999999999</v>
      </c>
    </row>
    <row r="328" spans="2:15" x14ac:dyDescent="0.25">
      <c r="B328">
        <v>6500000000</v>
      </c>
      <c r="C328">
        <v>-73.644278999999997</v>
      </c>
      <c r="D328">
        <v>-66.509131999999994</v>
      </c>
      <c r="F328" s="6">
        <f t="shared" si="54"/>
        <v>7.8315000000000001</v>
      </c>
      <c r="G328" s="6">
        <f t="shared" si="52"/>
        <v>-55.175739</v>
      </c>
      <c r="J328">
        <v>6500000000</v>
      </c>
      <c r="K328">
        <v>-98.601212000000004</v>
      </c>
      <c r="L328">
        <v>-90.085532999999998</v>
      </c>
      <c r="N328" s="6">
        <f t="shared" si="55"/>
        <v>7.8315000000000001</v>
      </c>
      <c r="O328" s="84">
        <f t="shared" si="53"/>
        <v>-67.251480000000001</v>
      </c>
    </row>
    <row r="329" spans="2:15" x14ac:dyDescent="0.25">
      <c r="B329">
        <v>7000000000</v>
      </c>
      <c r="C329">
        <v>-73.461905999999999</v>
      </c>
      <c r="D329">
        <v>-66.279633000000004</v>
      </c>
      <c r="F329" s="6">
        <f t="shared" si="54"/>
        <v>8.2946666666666999</v>
      </c>
      <c r="G329" s="6">
        <f t="shared" si="52"/>
        <v>-57.131827999999999</v>
      </c>
      <c r="J329">
        <v>7000000000</v>
      </c>
      <c r="K329">
        <v>-97.863158999999996</v>
      </c>
      <c r="L329">
        <v>-88.951813000000001</v>
      </c>
      <c r="N329" s="6">
        <f t="shared" si="55"/>
        <v>8.2946666666666999</v>
      </c>
      <c r="O329" s="84">
        <f t="shared" si="53"/>
        <v>-58.457951000000001</v>
      </c>
    </row>
    <row r="330" spans="2:15" x14ac:dyDescent="0.25">
      <c r="B330">
        <v>7500000000</v>
      </c>
      <c r="C330">
        <v>-77.305794000000006</v>
      </c>
      <c r="D330">
        <v>-69.849654999999998</v>
      </c>
      <c r="F330" s="6">
        <f t="shared" si="54"/>
        <v>8.7578333333333003</v>
      </c>
      <c r="G330" s="6">
        <f t="shared" si="52"/>
        <v>-53.060279999999999</v>
      </c>
      <c r="J330">
        <v>7500000000</v>
      </c>
      <c r="K330">
        <v>-89.050551999999996</v>
      </c>
      <c r="L330">
        <v>-79.585251</v>
      </c>
      <c r="N330" s="6">
        <f t="shared" si="55"/>
        <v>8.7578333333333003</v>
      </c>
      <c r="O330" s="84">
        <f t="shared" si="53"/>
        <v>-60.068184000000002</v>
      </c>
    </row>
    <row r="331" spans="2:15" x14ac:dyDescent="0.25">
      <c r="B331">
        <v>8000000000</v>
      </c>
      <c r="C331">
        <v>-80.461715999999996</v>
      </c>
      <c r="D331">
        <v>-72.890808000000007</v>
      </c>
      <c r="F331" s="6">
        <f t="shared" si="54"/>
        <v>9.2210000000000001</v>
      </c>
      <c r="G331" s="6">
        <f t="shared" si="52"/>
        <v>-52.393166000000001</v>
      </c>
      <c r="J331">
        <v>8000000000</v>
      </c>
      <c r="K331">
        <v>-101.6193</v>
      </c>
      <c r="L331">
        <v>-91.917502999999996</v>
      </c>
      <c r="N331" s="6">
        <f t="shared" si="55"/>
        <v>9.2210000000000001</v>
      </c>
      <c r="O331" s="84">
        <f t="shared" si="53"/>
        <v>-61.824738000000004</v>
      </c>
    </row>
    <row r="332" spans="2:15" x14ac:dyDescent="0.25">
      <c r="B332">
        <v>8500000000</v>
      </c>
      <c r="C332">
        <v>-81.407730000000001</v>
      </c>
      <c r="D332">
        <v>-73.782348999999996</v>
      </c>
      <c r="F332" s="6">
        <f t="shared" si="54"/>
        <v>9.6841666666666999</v>
      </c>
      <c r="G332" s="6">
        <f t="shared" si="52"/>
        <v>-54.174098999999998</v>
      </c>
      <c r="J332">
        <v>8500000000</v>
      </c>
      <c r="K332">
        <v>-94.804893000000007</v>
      </c>
      <c r="L332">
        <v>-85.044562999999997</v>
      </c>
      <c r="N332" s="6">
        <f t="shared" si="55"/>
        <v>9.6841666666666999</v>
      </c>
      <c r="O332" s="84">
        <f t="shared" si="53"/>
        <v>-59.935611999999999</v>
      </c>
    </row>
    <row r="333" spans="2:15" x14ac:dyDescent="0.25">
      <c r="B333">
        <v>9000000000</v>
      </c>
      <c r="C333">
        <v>-80.416458000000006</v>
      </c>
      <c r="D333">
        <v>-72.585982999999999</v>
      </c>
      <c r="F333" s="6">
        <f t="shared" si="54"/>
        <v>10.147333333333</v>
      </c>
      <c r="G333" s="6">
        <f t="shared" si="52"/>
        <v>-56.765346999999998</v>
      </c>
      <c r="J333">
        <v>9000000000</v>
      </c>
      <c r="K333">
        <v>-89.897193999999999</v>
      </c>
      <c r="L333">
        <v>-80.158400999999998</v>
      </c>
      <c r="N333" s="6">
        <f t="shared" si="55"/>
        <v>10.147333333333</v>
      </c>
      <c r="O333" s="84">
        <f t="shared" si="53"/>
        <v>-63.323062999999998</v>
      </c>
    </row>
    <row r="334" spans="2:15" x14ac:dyDescent="0.25">
      <c r="B334">
        <v>9500000000</v>
      </c>
      <c r="C334">
        <v>-82.960921999999997</v>
      </c>
      <c r="D334">
        <v>-75.022109999999998</v>
      </c>
      <c r="F334" s="6">
        <f t="shared" si="54"/>
        <v>10.6105</v>
      </c>
      <c r="G334" s="6">
        <f t="shared" si="52"/>
        <v>-57.335625</v>
      </c>
      <c r="J334">
        <v>9500000000</v>
      </c>
      <c r="K334">
        <v>-97.615532000000002</v>
      </c>
      <c r="L334">
        <v>-87.874343999999994</v>
      </c>
      <c r="N334" s="6">
        <f t="shared" si="55"/>
        <v>10.6105</v>
      </c>
      <c r="O334" s="84">
        <f t="shared" si="53"/>
        <v>-60.866095999999999</v>
      </c>
    </row>
    <row r="335" spans="2:15" x14ac:dyDescent="0.25">
      <c r="B335">
        <v>10000000000</v>
      </c>
      <c r="C335">
        <v>-82.132003999999995</v>
      </c>
      <c r="D335">
        <v>-74.082358999999997</v>
      </c>
      <c r="F335" s="6">
        <f t="shared" si="54"/>
        <v>11.073666666667</v>
      </c>
      <c r="G335" s="6">
        <f t="shared" si="52"/>
        <v>-54.385390999999998</v>
      </c>
      <c r="J335">
        <v>10000000000</v>
      </c>
      <c r="K335">
        <v>-103.67249</v>
      </c>
      <c r="L335">
        <v>-93.985703000000001</v>
      </c>
      <c r="N335" s="6">
        <f t="shared" si="55"/>
        <v>11.073666666667</v>
      </c>
      <c r="O335" s="84">
        <f t="shared" si="53"/>
        <v>-60.993099000000001</v>
      </c>
    </row>
    <row r="336" spans="2:15" x14ac:dyDescent="0.25">
      <c r="B336">
        <v>10500000000</v>
      </c>
      <c r="C336">
        <v>-86.408974000000001</v>
      </c>
      <c r="D336">
        <v>-78.328659000000002</v>
      </c>
      <c r="F336" s="6">
        <f t="shared" si="54"/>
        <v>11.536833333333</v>
      </c>
      <c r="G336" s="6">
        <f t="shared" si="52"/>
        <v>-52.739082000000003</v>
      </c>
      <c r="J336">
        <v>10500000000</v>
      </c>
      <c r="K336">
        <v>-93.333099000000004</v>
      </c>
      <c r="L336">
        <v>-83.703331000000006</v>
      </c>
      <c r="N336" s="6">
        <f t="shared" si="55"/>
        <v>11.536833333333</v>
      </c>
      <c r="O336" s="84">
        <f t="shared" si="53"/>
        <v>-57.751595000000002</v>
      </c>
    </row>
    <row r="337" spans="2:16" x14ac:dyDescent="0.25">
      <c r="B337">
        <v>11000000000</v>
      </c>
      <c r="C337">
        <v>-86.796356000000003</v>
      </c>
      <c r="D337">
        <v>-78.743019000000004</v>
      </c>
      <c r="F337" s="6">
        <f t="shared" si="54"/>
        <v>12</v>
      </c>
      <c r="G337" s="6">
        <f t="shared" si="52"/>
        <v>-53.550438</v>
      </c>
      <c r="J337">
        <v>11000000000</v>
      </c>
      <c r="K337">
        <v>-93.253333999999995</v>
      </c>
      <c r="L337">
        <v>-83.725189</v>
      </c>
      <c r="N337" s="6">
        <f t="shared" si="55"/>
        <v>12</v>
      </c>
      <c r="O337" s="84">
        <f t="shared" si="53"/>
        <v>-56.608963000000003</v>
      </c>
    </row>
    <row r="338" spans="2:16" x14ac:dyDescent="0.25">
      <c r="B338">
        <v>11500000000</v>
      </c>
      <c r="C338">
        <v>-85.618645000000001</v>
      </c>
      <c r="D338">
        <v>-77.635384000000002</v>
      </c>
      <c r="F338" s="6" t="s">
        <v>21</v>
      </c>
      <c r="J338">
        <v>11500000000</v>
      </c>
      <c r="K338">
        <v>-92.294357000000005</v>
      </c>
      <c r="L338">
        <v>-82.767669999999995</v>
      </c>
      <c r="N338" s="6" t="s">
        <v>21</v>
      </c>
    </row>
    <row r="339" spans="2:16" x14ac:dyDescent="0.25">
      <c r="B339">
        <v>12000000000</v>
      </c>
      <c r="C339">
        <v>-75.309212000000002</v>
      </c>
      <c r="D339">
        <v>-67.185997</v>
      </c>
      <c r="J339">
        <v>12000000000</v>
      </c>
      <c r="K339">
        <v>-98.714928</v>
      </c>
      <c r="L339">
        <v>-88.959900000000005</v>
      </c>
    </row>
    <row r="340" spans="2:16" x14ac:dyDescent="0.25">
      <c r="B340" t="s">
        <v>21</v>
      </c>
      <c r="J340" t="s">
        <v>21</v>
      </c>
    </row>
    <row r="341" spans="2:16" x14ac:dyDescent="0.25">
      <c r="F341" s="6" t="s">
        <v>53</v>
      </c>
      <c r="N341" s="6" t="s">
        <v>53</v>
      </c>
    </row>
    <row r="342" spans="2:16" ht="15.75" x14ac:dyDescent="0.25">
      <c r="F342" s="6" t="s">
        <v>19</v>
      </c>
      <c r="G342" s="6" t="str">
        <f t="shared" ref="G342:G361" si="56">D368</f>
        <v>4Rx1L dBc Log Mag(dB)</v>
      </c>
      <c r="H342" s="35">
        <v>4</v>
      </c>
      <c r="N342" s="6" t="s">
        <v>19</v>
      </c>
      <c r="O342" s="6" t="str">
        <f t="shared" ref="O342:O361" si="57">L368</f>
        <v>4Rx1L dBc Log Mag(dB)</v>
      </c>
      <c r="P342" s="35">
        <v>4</v>
      </c>
    </row>
    <row r="343" spans="2:16" ht="15.75" x14ac:dyDescent="0.25">
      <c r="B343" t="s">
        <v>51</v>
      </c>
      <c r="F343" s="6">
        <f t="shared" ref="F343:F361" si="58">B369/1000000000</f>
        <v>3</v>
      </c>
      <c r="G343" s="6">
        <f t="shared" si="56"/>
        <v>-77.936347999999995</v>
      </c>
      <c r="H343" s="36">
        <f>ABS(AVERAGE(G343:G361)-(H342-1)*10)</f>
        <v>104.57545421052632</v>
      </c>
      <c r="J343" t="s">
        <v>51</v>
      </c>
      <c r="N343" s="6">
        <f t="shared" ref="N343:N361" si="59">J369/1000000000</f>
        <v>3</v>
      </c>
      <c r="O343" s="6">
        <f t="shared" si="57"/>
        <v>-68.474449000000007</v>
      </c>
      <c r="P343" s="36">
        <f>ABS(AVERAGE(O343:O361)-(P342-1)*10)</f>
        <v>97.244938578947355</v>
      </c>
    </row>
    <row r="344" spans="2:16" x14ac:dyDescent="0.25">
      <c r="B344" t="s">
        <v>19</v>
      </c>
      <c r="C344" t="s">
        <v>135</v>
      </c>
      <c r="D344" t="s">
        <v>52</v>
      </c>
      <c r="F344" s="6">
        <f t="shared" si="58"/>
        <v>3.0557083333333002</v>
      </c>
      <c r="G344" s="6">
        <f t="shared" si="56"/>
        <v>-75.384483000000003</v>
      </c>
      <c r="J344" t="s">
        <v>19</v>
      </c>
      <c r="K344" t="s">
        <v>135</v>
      </c>
      <c r="L344" t="s">
        <v>52</v>
      </c>
      <c r="N344" s="6">
        <f t="shared" si="59"/>
        <v>3.0557083333333002</v>
      </c>
      <c r="O344" s="6">
        <f t="shared" si="57"/>
        <v>-69.920113000000001</v>
      </c>
    </row>
    <row r="345" spans="2:16" x14ac:dyDescent="0.25">
      <c r="B345">
        <v>3663000000</v>
      </c>
      <c r="C345">
        <v>-59.141640000000002</v>
      </c>
      <c r="D345">
        <v>-51.823540000000001</v>
      </c>
      <c r="F345" s="6">
        <f t="shared" si="58"/>
        <v>3.1114166666666998</v>
      </c>
      <c r="G345" s="6">
        <f t="shared" si="56"/>
        <v>-81.826774999999998</v>
      </c>
      <c r="J345">
        <v>3663000000</v>
      </c>
      <c r="K345">
        <v>-67.903510999999995</v>
      </c>
      <c r="L345">
        <v>-60.574947000000002</v>
      </c>
      <c r="N345" s="6">
        <f t="shared" si="59"/>
        <v>3.1114166666666998</v>
      </c>
      <c r="O345" s="6">
        <f t="shared" si="57"/>
        <v>-59.358040000000003</v>
      </c>
    </row>
    <row r="346" spans="2:16" x14ac:dyDescent="0.25">
      <c r="B346">
        <v>4126166666.6666999</v>
      </c>
      <c r="C346">
        <v>-59.517108999999998</v>
      </c>
      <c r="D346">
        <v>-52.317024000000004</v>
      </c>
      <c r="F346" s="6">
        <f t="shared" si="58"/>
        <v>3.167125</v>
      </c>
      <c r="G346" s="6">
        <f t="shared" si="56"/>
        <v>-83.463875000000002</v>
      </c>
      <c r="J346">
        <v>4126166666.6666999</v>
      </c>
      <c r="K346">
        <v>-72.177482999999995</v>
      </c>
      <c r="L346">
        <v>-63.850098000000003</v>
      </c>
      <c r="N346" s="6">
        <f t="shared" si="59"/>
        <v>3.167125</v>
      </c>
      <c r="O346" s="6">
        <f t="shared" si="57"/>
        <v>-63.083668000000003</v>
      </c>
    </row>
    <row r="347" spans="2:16" x14ac:dyDescent="0.25">
      <c r="B347">
        <v>4589333333.3332996</v>
      </c>
      <c r="C347">
        <v>-59.826160000000002</v>
      </c>
      <c r="D347">
        <v>-52.609447000000003</v>
      </c>
      <c r="F347" s="6">
        <f t="shared" si="58"/>
        <v>3.2228333333333001</v>
      </c>
      <c r="G347" s="6">
        <f t="shared" si="56"/>
        <v>-80.458961000000002</v>
      </c>
      <c r="J347">
        <v>4589333333.3332996</v>
      </c>
      <c r="K347">
        <v>-70.618454</v>
      </c>
      <c r="L347">
        <v>-61.926623999999997</v>
      </c>
      <c r="N347" s="6">
        <f t="shared" si="59"/>
        <v>3.2228333333333001</v>
      </c>
      <c r="O347" s="6">
        <f t="shared" si="57"/>
        <v>-81.551659000000001</v>
      </c>
    </row>
    <row r="348" spans="2:16" x14ac:dyDescent="0.25">
      <c r="B348">
        <v>5052500000</v>
      </c>
      <c r="C348">
        <v>-58.329636000000001</v>
      </c>
      <c r="D348">
        <v>-51.323669000000002</v>
      </c>
      <c r="F348" s="6">
        <f t="shared" si="58"/>
        <v>3.2785416666666998</v>
      </c>
      <c r="G348" s="6">
        <f t="shared" si="56"/>
        <v>-80.262069999999994</v>
      </c>
      <c r="J348">
        <v>5052500000</v>
      </c>
      <c r="K348">
        <v>-70.752410999999995</v>
      </c>
      <c r="L348">
        <v>-62.176723000000003</v>
      </c>
      <c r="N348" s="6">
        <f t="shared" si="59"/>
        <v>3.2785416666666998</v>
      </c>
      <c r="O348" s="6">
        <f t="shared" si="57"/>
        <v>-66.272086999999999</v>
      </c>
    </row>
    <row r="349" spans="2:16" x14ac:dyDescent="0.25">
      <c r="B349">
        <v>5515666666.6667004</v>
      </c>
      <c r="C349">
        <v>-57.566895000000002</v>
      </c>
      <c r="D349">
        <v>-50.684199999999997</v>
      </c>
      <c r="F349" s="6">
        <f t="shared" si="58"/>
        <v>3.3342499999999999</v>
      </c>
      <c r="G349" s="6">
        <f t="shared" si="56"/>
        <v>-75.417557000000002</v>
      </c>
      <c r="J349">
        <v>5515666666.6667004</v>
      </c>
      <c r="K349">
        <v>-64.732864000000006</v>
      </c>
      <c r="L349">
        <v>-56.393562000000003</v>
      </c>
      <c r="N349" s="6">
        <f t="shared" si="59"/>
        <v>3.3342499999999999</v>
      </c>
      <c r="O349" s="6">
        <f t="shared" si="57"/>
        <v>-64.687659999999994</v>
      </c>
    </row>
    <row r="350" spans="2:16" x14ac:dyDescent="0.25">
      <c r="B350">
        <v>5978833333.3332996</v>
      </c>
      <c r="C350">
        <v>-57.882781999999999</v>
      </c>
      <c r="D350">
        <v>-50.885544000000003</v>
      </c>
      <c r="F350" s="6">
        <f t="shared" si="58"/>
        <v>3.3899583333333001</v>
      </c>
      <c r="G350" s="6">
        <f t="shared" si="56"/>
        <v>-77.912315000000007</v>
      </c>
      <c r="J350">
        <v>5978833333.3332996</v>
      </c>
      <c r="K350">
        <v>-62.250771</v>
      </c>
      <c r="L350">
        <v>-53.960903000000002</v>
      </c>
      <c r="N350" s="6">
        <f t="shared" si="59"/>
        <v>3.3899583333333001</v>
      </c>
      <c r="O350" s="6">
        <f t="shared" si="57"/>
        <v>-69.077704999999995</v>
      </c>
    </row>
    <row r="351" spans="2:16" x14ac:dyDescent="0.25">
      <c r="B351">
        <v>6442000000</v>
      </c>
      <c r="C351">
        <v>-57.567107999999998</v>
      </c>
      <c r="D351">
        <v>-50.429951000000003</v>
      </c>
      <c r="F351" s="6">
        <f t="shared" si="58"/>
        <v>3.4456666666666997</v>
      </c>
      <c r="G351" s="6">
        <f t="shared" si="56"/>
        <v>-84.389922999999996</v>
      </c>
      <c r="J351">
        <v>6442000000</v>
      </c>
      <c r="K351">
        <v>-61.870235000000001</v>
      </c>
      <c r="L351">
        <v>-53.422362999999997</v>
      </c>
      <c r="N351" s="6">
        <f t="shared" si="59"/>
        <v>3.4456666666666997</v>
      </c>
      <c r="O351" s="6">
        <f t="shared" si="57"/>
        <v>-65.242264000000006</v>
      </c>
    </row>
    <row r="352" spans="2:16" x14ac:dyDescent="0.25">
      <c r="B352">
        <v>6905166666.6667004</v>
      </c>
      <c r="C352">
        <v>-58.793644</v>
      </c>
      <c r="D352">
        <v>-51.658496999999997</v>
      </c>
      <c r="F352" s="6">
        <f t="shared" si="58"/>
        <v>3.5013749999999999</v>
      </c>
      <c r="G352" s="6">
        <f t="shared" si="56"/>
        <v>-85.357558999999995</v>
      </c>
      <c r="J352">
        <v>6905166666.6667004</v>
      </c>
      <c r="K352">
        <v>-65.231750000000005</v>
      </c>
      <c r="L352">
        <v>-56.716071999999997</v>
      </c>
      <c r="N352" s="6">
        <f t="shared" si="59"/>
        <v>3.5013749999999999</v>
      </c>
      <c r="O352" s="6">
        <f t="shared" si="57"/>
        <v>-64.384186</v>
      </c>
    </row>
    <row r="353" spans="2:16" x14ac:dyDescent="0.25">
      <c r="B353">
        <v>7368333333.3332996</v>
      </c>
      <c r="C353">
        <v>-60.840373999999997</v>
      </c>
      <c r="D353">
        <v>-53.658099999999997</v>
      </c>
      <c r="F353" s="6">
        <f t="shared" si="58"/>
        <v>3.5570833333333001</v>
      </c>
      <c r="G353" s="6">
        <f t="shared" si="56"/>
        <v>-75.507095000000007</v>
      </c>
      <c r="J353">
        <v>7368333333.3332996</v>
      </c>
      <c r="K353">
        <v>-72.781670000000005</v>
      </c>
      <c r="L353">
        <v>-63.870322999999999</v>
      </c>
      <c r="N353" s="6">
        <f t="shared" si="59"/>
        <v>3.5570833333333001</v>
      </c>
      <c r="O353" s="6">
        <f t="shared" si="57"/>
        <v>-65.351508999999993</v>
      </c>
    </row>
    <row r="354" spans="2:16" x14ac:dyDescent="0.25">
      <c r="B354">
        <v>7831500000</v>
      </c>
      <c r="C354">
        <v>-62.631881999999997</v>
      </c>
      <c r="D354">
        <v>-55.175739</v>
      </c>
      <c r="F354" s="6">
        <f t="shared" si="58"/>
        <v>3.6127916666666997</v>
      </c>
      <c r="G354" s="6">
        <f t="shared" si="56"/>
        <v>-70.754997000000003</v>
      </c>
      <c r="J354">
        <v>7831500000</v>
      </c>
      <c r="K354">
        <v>-76.716781999999995</v>
      </c>
      <c r="L354">
        <v>-67.251480000000001</v>
      </c>
      <c r="N354" s="6">
        <f t="shared" si="59"/>
        <v>3.6127916666666997</v>
      </c>
      <c r="O354" s="6">
        <f t="shared" si="57"/>
        <v>-72.828345999999996</v>
      </c>
    </row>
    <row r="355" spans="2:16" x14ac:dyDescent="0.25">
      <c r="B355">
        <v>8294666666.6667004</v>
      </c>
      <c r="C355">
        <v>-64.702736000000002</v>
      </c>
      <c r="D355">
        <v>-57.131827999999999</v>
      </c>
      <c r="F355" s="6">
        <f t="shared" si="58"/>
        <v>3.6684999999999999</v>
      </c>
      <c r="G355" s="6">
        <f t="shared" si="56"/>
        <v>-68.709372999999999</v>
      </c>
      <c r="J355">
        <v>8294666666.6667004</v>
      </c>
      <c r="K355">
        <v>-68.159751999999997</v>
      </c>
      <c r="L355">
        <v>-58.457951000000001</v>
      </c>
      <c r="N355" s="6">
        <f t="shared" si="59"/>
        <v>3.6684999999999999</v>
      </c>
      <c r="O355" s="6">
        <f t="shared" si="57"/>
        <v>-75.209205999999995</v>
      </c>
    </row>
    <row r="356" spans="2:16" x14ac:dyDescent="0.25">
      <c r="B356">
        <v>8757833333.3332996</v>
      </c>
      <c r="C356">
        <v>-60.685661000000003</v>
      </c>
      <c r="D356">
        <v>-53.060279999999999</v>
      </c>
      <c r="F356" s="6">
        <f t="shared" si="58"/>
        <v>3.7242083333333</v>
      </c>
      <c r="G356" s="6">
        <f t="shared" si="56"/>
        <v>-67.861091999999999</v>
      </c>
      <c r="J356">
        <v>8757833333.3332996</v>
      </c>
      <c r="K356">
        <v>-69.828506000000004</v>
      </c>
      <c r="L356">
        <v>-60.068184000000002</v>
      </c>
      <c r="N356" s="6">
        <f t="shared" si="59"/>
        <v>3.7242083333333</v>
      </c>
      <c r="O356" s="6">
        <f t="shared" si="57"/>
        <v>-69.398628000000002</v>
      </c>
    </row>
    <row r="357" spans="2:16" x14ac:dyDescent="0.25">
      <c r="B357">
        <v>9221000000</v>
      </c>
      <c r="C357">
        <v>-60.223644</v>
      </c>
      <c r="D357">
        <v>-52.393166000000001</v>
      </c>
      <c r="F357" s="6">
        <f t="shared" si="58"/>
        <v>3.7799166666666997</v>
      </c>
      <c r="G357" s="6">
        <f t="shared" si="56"/>
        <v>-67.443816999999996</v>
      </c>
      <c r="J357">
        <v>9221000000</v>
      </c>
      <c r="K357">
        <v>-71.56353</v>
      </c>
      <c r="L357">
        <v>-61.824738000000004</v>
      </c>
      <c r="N357" s="6">
        <f t="shared" si="59"/>
        <v>3.7799166666666997</v>
      </c>
      <c r="O357" s="6">
        <f t="shared" si="57"/>
        <v>-80.827904000000004</v>
      </c>
    </row>
    <row r="358" spans="2:16" x14ac:dyDescent="0.25">
      <c r="B358">
        <v>9684166666.6667004</v>
      </c>
      <c r="C358">
        <v>-62.112907</v>
      </c>
      <c r="D358">
        <v>-54.174098999999998</v>
      </c>
      <c r="F358" s="6">
        <f t="shared" si="58"/>
        <v>3.8356249999999998</v>
      </c>
      <c r="G358" s="6">
        <f t="shared" si="56"/>
        <v>-68.141257999999993</v>
      </c>
      <c r="J358">
        <v>9684166666.6667004</v>
      </c>
      <c r="K358">
        <v>-69.676804000000004</v>
      </c>
      <c r="L358">
        <v>-59.935611999999999</v>
      </c>
      <c r="N358" s="6">
        <f t="shared" si="59"/>
        <v>3.8356249999999998</v>
      </c>
      <c r="O358" s="6">
        <f t="shared" si="57"/>
        <v>-65.445876999999996</v>
      </c>
    </row>
    <row r="359" spans="2:16" x14ac:dyDescent="0.25">
      <c r="B359">
        <v>10147333333.333</v>
      </c>
      <c r="C359">
        <v>-64.814994999999996</v>
      </c>
      <c r="D359">
        <v>-56.765346999999998</v>
      </c>
      <c r="F359" s="6">
        <f t="shared" si="58"/>
        <v>3.8913333333333</v>
      </c>
      <c r="G359" s="6">
        <f t="shared" si="56"/>
        <v>-65.182845999999998</v>
      </c>
      <c r="J359">
        <v>10147333333.333</v>
      </c>
      <c r="K359">
        <v>-73.009856999999997</v>
      </c>
      <c r="L359">
        <v>-63.323062999999998</v>
      </c>
      <c r="N359" s="6">
        <f t="shared" si="59"/>
        <v>3.8913333333333</v>
      </c>
      <c r="O359" s="6">
        <f t="shared" si="57"/>
        <v>-59.877597999999999</v>
      </c>
    </row>
    <row r="360" spans="2:16" x14ac:dyDescent="0.25">
      <c r="B360">
        <v>10610500000</v>
      </c>
      <c r="C360">
        <v>-65.415938999999995</v>
      </c>
      <c r="D360">
        <v>-57.335625</v>
      </c>
      <c r="F360" s="6">
        <f t="shared" si="58"/>
        <v>3.9470416666667001</v>
      </c>
      <c r="G360" s="6">
        <f t="shared" si="56"/>
        <v>-66.268669000000003</v>
      </c>
      <c r="J360">
        <v>10610500000</v>
      </c>
      <c r="K360">
        <v>-70.495864999999995</v>
      </c>
      <c r="L360">
        <v>-60.866095999999999</v>
      </c>
      <c r="N360" s="6">
        <f t="shared" si="59"/>
        <v>3.9470416666667001</v>
      </c>
      <c r="O360" s="6">
        <f t="shared" si="57"/>
        <v>-58.029919</v>
      </c>
    </row>
    <row r="361" spans="2:16" x14ac:dyDescent="0.25">
      <c r="B361">
        <v>11073666666.667</v>
      </c>
      <c r="C361">
        <v>-62.438727999999998</v>
      </c>
      <c r="D361">
        <v>-54.385390999999998</v>
      </c>
      <c r="F361" s="6">
        <f t="shared" si="58"/>
        <v>4.0027499999999998</v>
      </c>
      <c r="G361" s="6">
        <f t="shared" si="56"/>
        <v>-64.654617000000002</v>
      </c>
      <c r="J361">
        <v>11073666666.667</v>
      </c>
      <c r="K361">
        <v>-70.521240000000006</v>
      </c>
      <c r="L361">
        <v>-60.993099000000001</v>
      </c>
      <c r="N361" s="6">
        <f t="shared" si="59"/>
        <v>4.0027499999999998</v>
      </c>
      <c r="O361" s="6">
        <f t="shared" si="57"/>
        <v>-58.633015</v>
      </c>
    </row>
    <row r="362" spans="2:16" x14ac:dyDescent="0.25">
      <c r="B362">
        <v>11536833333.333</v>
      </c>
      <c r="C362">
        <v>-60.722346999999999</v>
      </c>
      <c r="D362">
        <v>-52.739082000000003</v>
      </c>
      <c r="F362" s="6" t="s">
        <v>21</v>
      </c>
      <c r="J362">
        <v>11536833333.333</v>
      </c>
      <c r="K362">
        <v>-67.278282000000004</v>
      </c>
      <c r="L362">
        <v>-57.751595000000002</v>
      </c>
      <c r="N362" s="6" t="s">
        <v>21</v>
      </c>
    </row>
    <row r="363" spans="2:16" x14ac:dyDescent="0.25">
      <c r="B363">
        <v>12000000000</v>
      </c>
      <c r="C363">
        <v>-61.673653000000002</v>
      </c>
      <c r="D363">
        <v>-53.550438</v>
      </c>
      <c r="J363">
        <v>12000000000</v>
      </c>
      <c r="K363">
        <v>-66.363990999999999</v>
      </c>
      <c r="L363">
        <v>-56.608963000000003</v>
      </c>
    </row>
    <row r="364" spans="2:16" x14ac:dyDescent="0.25">
      <c r="B364" t="s">
        <v>21</v>
      </c>
      <c r="J364" t="s">
        <v>21</v>
      </c>
    </row>
    <row r="365" spans="2:16" x14ac:dyDescent="0.25">
      <c r="F365" s="6" t="s">
        <v>55</v>
      </c>
      <c r="N365" s="6" t="s">
        <v>55</v>
      </c>
    </row>
    <row r="366" spans="2:16" ht="15.75" x14ac:dyDescent="0.25">
      <c r="F366" s="6" t="s">
        <v>19</v>
      </c>
      <c r="G366" s="6" t="str">
        <f t="shared" ref="G366:G385" si="60">D392</f>
        <v>4Rx2L dBc Log Mag(dB)</v>
      </c>
      <c r="H366" s="35">
        <v>4</v>
      </c>
      <c r="N366" s="6" t="s">
        <v>19</v>
      </c>
      <c r="O366" s="6" t="str">
        <f t="shared" ref="O366:O385" si="61">L392</f>
        <v>4Rx2L dBc Log Mag(dB)</v>
      </c>
      <c r="P366" s="35">
        <v>4</v>
      </c>
    </row>
    <row r="367" spans="2:16" ht="15.75" x14ac:dyDescent="0.25">
      <c r="B367" t="s">
        <v>53</v>
      </c>
      <c r="F367" s="6">
        <f t="shared" ref="F367:F385" si="62">B393/1000000000</f>
        <v>3</v>
      </c>
      <c r="G367" s="6">
        <f t="shared" si="60"/>
        <v>-80.617110999999994</v>
      </c>
      <c r="H367" s="36">
        <f>ABS(AVERAGE(G367:G385)-(H366-1)*10)</f>
        <v>111.69211600000001</v>
      </c>
      <c r="J367" t="s">
        <v>53</v>
      </c>
      <c r="N367" s="6">
        <f t="shared" ref="N367:N385" si="63">J393/1000000000</f>
        <v>3</v>
      </c>
      <c r="O367" s="6">
        <f t="shared" si="61"/>
        <v>-85.198691999999994</v>
      </c>
      <c r="P367" s="36">
        <f>ABS(AVERAGE(O367:O385)-(P366-1)*10)</f>
        <v>119.75614705263159</v>
      </c>
    </row>
    <row r="368" spans="2:16" x14ac:dyDescent="0.25">
      <c r="B368" t="s">
        <v>19</v>
      </c>
      <c r="C368" t="s">
        <v>136</v>
      </c>
      <c r="D368" t="s">
        <v>54</v>
      </c>
      <c r="F368" s="6">
        <f t="shared" si="62"/>
        <v>3.1654027777778002</v>
      </c>
      <c r="G368" s="6">
        <f t="shared" si="60"/>
        <v>-79.697556000000006</v>
      </c>
      <c r="J368" t="s">
        <v>19</v>
      </c>
      <c r="K368" t="s">
        <v>136</v>
      </c>
      <c r="L368" t="s">
        <v>54</v>
      </c>
      <c r="N368" s="6">
        <f t="shared" si="63"/>
        <v>3.1654027777778002</v>
      </c>
      <c r="O368" s="6">
        <f t="shared" si="61"/>
        <v>-88.388092</v>
      </c>
    </row>
    <row r="369" spans="2:15" x14ac:dyDescent="0.25">
      <c r="B369">
        <v>3000000000</v>
      </c>
      <c r="C369">
        <v>-85.254440000000002</v>
      </c>
      <c r="D369">
        <v>-77.936347999999995</v>
      </c>
      <c r="F369" s="6">
        <f t="shared" si="62"/>
        <v>3.3308055555556</v>
      </c>
      <c r="G369" s="6">
        <f t="shared" si="60"/>
        <v>-86.513007999999999</v>
      </c>
      <c r="J369">
        <v>3000000000</v>
      </c>
      <c r="K369">
        <v>-75.803009000000003</v>
      </c>
      <c r="L369">
        <v>-68.474449000000007</v>
      </c>
      <c r="N369" s="6">
        <f t="shared" si="63"/>
        <v>3.3308055555556</v>
      </c>
      <c r="O369" s="6">
        <f t="shared" si="61"/>
        <v>-85.911857999999995</v>
      </c>
    </row>
    <row r="370" spans="2:15" x14ac:dyDescent="0.25">
      <c r="B370">
        <v>3055708333.3333001</v>
      </c>
      <c r="C370">
        <v>-82.584571999999994</v>
      </c>
      <c r="D370">
        <v>-75.384483000000003</v>
      </c>
      <c r="F370" s="6">
        <f t="shared" si="62"/>
        <v>3.4962083333333003</v>
      </c>
      <c r="G370" s="6">
        <f t="shared" si="60"/>
        <v>-88.335442</v>
      </c>
      <c r="J370">
        <v>3055708333.3333001</v>
      </c>
      <c r="K370">
        <v>-78.247497999999993</v>
      </c>
      <c r="L370">
        <v>-69.920113000000001</v>
      </c>
      <c r="N370" s="6">
        <f t="shared" si="63"/>
        <v>3.4962083333333003</v>
      </c>
      <c r="O370" s="6">
        <f t="shared" si="61"/>
        <v>-80.843269000000006</v>
      </c>
    </row>
    <row r="371" spans="2:15" x14ac:dyDescent="0.25">
      <c r="B371">
        <v>3111416666.6666999</v>
      </c>
      <c r="C371">
        <v>-89.043487999999996</v>
      </c>
      <c r="D371">
        <v>-81.826774999999998</v>
      </c>
      <c r="F371" s="6">
        <f t="shared" si="62"/>
        <v>3.6616111111111</v>
      </c>
      <c r="G371" s="6">
        <f t="shared" si="60"/>
        <v>-89.800704999999994</v>
      </c>
      <c r="J371">
        <v>3111416666.6666999</v>
      </c>
      <c r="K371">
        <v>-68.049865999999994</v>
      </c>
      <c r="L371">
        <v>-59.358040000000003</v>
      </c>
      <c r="N371" s="6">
        <f t="shared" si="63"/>
        <v>3.6616111111111</v>
      </c>
      <c r="O371" s="6">
        <f t="shared" si="61"/>
        <v>-115.47857999999999</v>
      </c>
    </row>
    <row r="372" spans="2:15" x14ac:dyDescent="0.25">
      <c r="B372">
        <v>3167125000</v>
      </c>
      <c r="C372">
        <v>-90.469848999999996</v>
      </c>
      <c r="D372">
        <v>-83.463875000000002</v>
      </c>
      <c r="F372" s="6">
        <f t="shared" si="62"/>
        <v>3.8270138888888998</v>
      </c>
      <c r="G372" s="6">
        <f t="shared" si="60"/>
        <v>-89.103790000000004</v>
      </c>
      <c r="J372">
        <v>3167125000</v>
      </c>
      <c r="K372">
        <v>-71.659355000000005</v>
      </c>
      <c r="L372">
        <v>-63.083668000000003</v>
      </c>
      <c r="N372" s="6">
        <f t="shared" si="63"/>
        <v>3.8270138888888998</v>
      </c>
      <c r="O372" s="6">
        <f t="shared" si="61"/>
        <v>-90.362533999999997</v>
      </c>
    </row>
    <row r="373" spans="2:15" x14ac:dyDescent="0.25">
      <c r="B373">
        <v>3222833333.3333001</v>
      </c>
      <c r="C373">
        <v>-87.341651999999996</v>
      </c>
      <c r="D373">
        <v>-80.458961000000002</v>
      </c>
      <c r="F373" s="6">
        <f t="shared" si="62"/>
        <v>3.9924166666667</v>
      </c>
      <c r="G373" s="6">
        <f t="shared" si="60"/>
        <v>-82.422539</v>
      </c>
      <c r="J373">
        <v>3222833333.3333001</v>
      </c>
      <c r="K373">
        <v>-89.890961000000004</v>
      </c>
      <c r="L373">
        <v>-81.551659000000001</v>
      </c>
      <c r="N373" s="6">
        <f t="shared" si="63"/>
        <v>3.9924166666667</v>
      </c>
      <c r="O373" s="6">
        <f t="shared" si="61"/>
        <v>-80.496528999999995</v>
      </c>
    </row>
    <row r="374" spans="2:15" x14ac:dyDescent="0.25">
      <c r="B374">
        <v>3278541666.6666999</v>
      </c>
      <c r="C374">
        <v>-87.259315000000001</v>
      </c>
      <c r="D374">
        <v>-80.262069999999994</v>
      </c>
      <c r="F374" s="6">
        <f t="shared" si="62"/>
        <v>4.1578194444443994</v>
      </c>
      <c r="G374" s="6">
        <f t="shared" si="60"/>
        <v>-85.768196000000003</v>
      </c>
      <c r="J374">
        <v>3278541666.6666999</v>
      </c>
      <c r="K374">
        <v>-74.561958000000004</v>
      </c>
      <c r="L374">
        <v>-66.272086999999999</v>
      </c>
      <c r="N374" s="6">
        <f t="shared" si="63"/>
        <v>4.1578194444443994</v>
      </c>
      <c r="O374" s="6">
        <f t="shared" si="61"/>
        <v>-86.020576000000005</v>
      </c>
    </row>
    <row r="375" spans="2:15" x14ac:dyDescent="0.25">
      <c r="B375">
        <v>3334250000</v>
      </c>
      <c r="C375">
        <v>-82.554717999999994</v>
      </c>
      <c r="D375">
        <v>-75.417557000000002</v>
      </c>
      <c r="F375" s="6">
        <f t="shared" si="62"/>
        <v>4.3232222222222001</v>
      </c>
      <c r="G375" s="6">
        <f t="shared" si="60"/>
        <v>-80.011024000000006</v>
      </c>
      <c r="J375">
        <v>3334250000</v>
      </c>
      <c r="K375">
        <v>-73.135536000000002</v>
      </c>
      <c r="L375">
        <v>-64.687659999999994</v>
      </c>
      <c r="N375" s="6">
        <f t="shared" si="63"/>
        <v>4.3232222222222001</v>
      </c>
      <c r="O375" s="6">
        <f t="shared" si="61"/>
        <v>-91.524422000000001</v>
      </c>
    </row>
    <row r="376" spans="2:15" x14ac:dyDescent="0.25">
      <c r="B376">
        <v>3389958333.3333001</v>
      </c>
      <c r="C376">
        <v>-85.047461999999996</v>
      </c>
      <c r="D376">
        <v>-77.912315000000007</v>
      </c>
      <c r="F376" s="6">
        <f t="shared" si="62"/>
        <v>4.4886249999999999</v>
      </c>
      <c r="G376" s="6">
        <f t="shared" si="60"/>
        <v>-84.429405000000003</v>
      </c>
      <c r="J376">
        <v>3389958333.3333001</v>
      </c>
      <c r="K376">
        <v>-77.593384</v>
      </c>
      <c r="L376">
        <v>-69.077704999999995</v>
      </c>
      <c r="N376" s="6">
        <f t="shared" si="63"/>
        <v>4.4886249999999999</v>
      </c>
      <c r="O376" s="6">
        <f t="shared" si="61"/>
        <v>-85.190201000000002</v>
      </c>
    </row>
    <row r="377" spans="2:15" x14ac:dyDescent="0.25">
      <c r="B377">
        <v>3445666666.6666999</v>
      </c>
      <c r="C377">
        <v>-91.572197000000003</v>
      </c>
      <c r="D377">
        <v>-84.389922999999996</v>
      </c>
      <c r="F377" s="6">
        <f t="shared" si="62"/>
        <v>4.6540277777777996</v>
      </c>
      <c r="G377" s="6">
        <f t="shared" si="60"/>
        <v>-104.13997999999999</v>
      </c>
      <c r="J377">
        <v>3445666666.6666999</v>
      </c>
      <c r="K377">
        <v>-74.15361</v>
      </c>
      <c r="L377">
        <v>-65.242264000000006</v>
      </c>
      <c r="N377" s="6">
        <f t="shared" si="63"/>
        <v>4.6540277777777996</v>
      </c>
      <c r="O377" s="6">
        <f t="shared" si="61"/>
        <v>-87.929382000000004</v>
      </c>
    </row>
    <row r="378" spans="2:15" x14ac:dyDescent="0.25">
      <c r="B378">
        <v>3501375000</v>
      </c>
      <c r="C378">
        <v>-92.813698000000002</v>
      </c>
      <c r="D378">
        <v>-85.357558999999995</v>
      </c>
      <c r="F378" s="6">
        <f t="shared" si="62"/>
        <v>4.8194305555556003</v>
      </c>
      <c r="G378" s="6">
        <f t="shared" si="60"/>
        <v>-84.596549999999993</v>
      </c>
      <c r="J378">
        <v>3501375000</v>
      </c>
      <c r="K378">
        <v>-73.849486999999996</v>
      </c>
      <c r="L378">
        <v>-64.384186</v>
      </c>
      <c r="N378" s="6">
        <f t="shared" si="63"/>
        <v>4.8194305555556003</v>
      </c>
      <c r="O378" s="6">
        <f t="shared" si="61"/>
        <v>-88.843001999999998</v>
      </c>
    </row>
    <row r="379" spans="2:15" x14ac:dyDescent="0.25">
      <c r="B379">
        <v>3557083333.3333001</v>
      </c>
      <c r="C379">
        <v>-83.077995000000001</v>
      </c>
      <c r="D379">
        <v>-75.507095000000007</v>
      </c>
      <c r="F379" s="6">
        <f t="shared" si="62"/>
        <v>4.9848333333332997</v>
      </c>
      <c r="G379" s="6">
        <f t="shared" si="60"/>
        <v>-79.586060000000003</v>
      </c>
      <c r="J379">
        <v>3557083333.3333001</v>
      </c>
      <c r="K379">
        <v>-75.053307000000004</v>
      </c>
      <c r="L379">
        <v>-65.351508999999993</v>
      </c>
      <c r="N379" s="6">
        <f t="shared" si="63"/>
        <v>4.9848333333332997</v>
      </c>
      <c r="O379" s="6">
        <f t="shared" si="61"/>
        <v>-98.768883000000002</v>
      </c>
    </row>
    <row r="380" spans="2:15" x14ac:dyDescent="0.25">
      <c r="B380">
        <v>3612791666.6666999</v>
      </c>
      <c r="C380">
        <v>-78.380370999999997</v>
      </c>
      <c r="D380">
        <v>-70.754997000000003</v>
      </c>
      <c r="F380" s="6">
        <f t="shared" si="62"/>
        <v>5.1502361111111004</v>
      </c>
      <c r="G380" s="6">
        <f t="shared" si="60"/>
        <v>-80.257110999999995</v>
      </c>
      <c r="J380">
        <v>3612791666.6666999</v>
      </c>
      <c r="K380">
        <v>-82.588676000000007</v>
      </c>
      <c r="L380">
        <v>-72.828345999999996</v>
      </c>
      <c r="N380" s="6">
        <f t="shared" si="63"/>
        <v>5.1502361111111004</v>
      </c>
      <c r="O380" s="6">
        <f t="shared" si="61"/>
        <v>-98.496200999999999</v>
      </c>
    </row>
    <row r="381" spans="2:15" x14ac:dyDescent="0.25">
      <c r="B381">
        <v>3668500000</v>
      </c>
      <c r="C381">
        <v>-76.539848000000006</v>
      </c>
      <c r="D381">
        <v>-68.709372999999999</v>
      </c>
      <c r="F381" s="6">
        <f t="shared" si="62"/>
        <v>5.3156388888889001</v>
      </c>
      <c r="G381" s="6">
        <f t="shared" si="60"/>
        <v>-72.351356999999993</v>
      </c>
      <c r="J381">
        <v>3668500000</v>
      </c>
      <c r="K381">
        <v>-84.947997999999998</v>
      </c>
      <c r="L381">
        <v>-75.209205999999995</v>
      </c>
      <c r="N381" s="6">
        <f t="shared" si="63"/>
        <v>5.3156388888889001</v>
      </c>
      <c r="O381" s="6">
        <f t="shared" si="61"/>
        <v>-95.125998999999993</v>
      </c>
    </row>
    <row r="382" spans="2:15" x14ac:dyDescent="0.25">
      <c r="B382">
        <v>3724208333.3333001</v>
      </c>
      <c r="C382">
        <v>-75.799903999999998</v>
      </c>
      <c r="D382">
        <v>-67.861091999999999</v>
      </c>
      <c r="F382" s="6">
        <f t="shared" si="62"/>
        <v>5.4810416666667008</v>
      </c>
      <c r="G382" s="6">
        <f t="shared" si="60"/>
        <v>-71.214523</v>
      </c>
      <c r="J382">
        <v>3724208333.3333001</v>
      </c>
      <c r="K382">
        <v>-79.139815999999996</v>
      </c>
      <c r="L382">
        <v>-69.398628000000002</v>
      </c>
      <c r="N382" s="6">
        <f t="shared" si="63"/>
        <v>5.4810416666667008</v>
      </c>
      <c r="O382" s="6">
        <f t="shared" si="61"/>
        <v>-84.641548</v>
      </c>
    </row>
    <row r="383" spans="2:15" x14ac:dyDescent="0.25">
      <c r="B383">
        <v>3779916666.6666999</v>
      </c>
      <c r="C383">
        <v>-75.493461999999994</v>
      </c>
      <c r="D383">
        <v>-67.443816999999996</v>
      </c>
      <c r="F383" s="6">
        <f t="shared" si="62"/>
        <v>5.6464444444444002</v>
      </c>
      <c r="G383" s="6">
        <f t="shared" si="60"/>
        <v>-72.408835999999994</v>
      </c>
      <c r="J383">
        <v>3779916666.6666999</v>
      </c>
      <c r="K383">
        <v>-90.514702</v>
      </c>
      <c r="L383">
        <v>-80.827904000000004</v>
      </c>
      <c r="N383" s="6">
        <f t="shared" si="63"/>
        <v>5.6464444444444002</v>
      </c>
      <c r="O383" s="6">
        <f t="shared" si="61"/>
        <v>-85.966140999999993</v>
      </c>
    </row>
    <row r="384" spans="2:15" x14ac:dyDescent="0.25">
      <c r="B384">
        <v>3835625000</v>
      </c>
      <c r="C384">
        <v>-76.221573000000006</v>
      </c>
      <c r="D384">
        <v>-68.141257999999993</v>
      </c>
      <c r="F384" s="6">
        <f t="shared" si="62"/>
        <v>5.8118472222222</v>
      </c>
      <c r="G384" s="6">
        <f t="shared" si="60"/>
        <v>-71.379966999999994</v>
      </c>
      <c r="J384">
        <v>3835625000</v>
      </c>
      <c r="K384">
        <v>-75.075653000000003</v>
      </c>
      <c r="L384">
        <v>-65.445876999999996</v>
      </c>
      <c r="N384" s="6">
        <f t="shared" si="63"/>
        <v>5.8118472222222</v>
      </c>
      <c r="O384" s="6">
        <f t="shared" si="61"/>
        <v>-91.092185999999998</v>
      </c>
    </row>
    <row r="385" spans="2:16" x14ac:dyDescent="0.25">
      <c r="B385">
        <v>3891333333.3333001</v>
      </c>
      <c r="C385">
        <v>-73.236182999999997</v>
      </c>
      <c r="D385">
        <v>-65.182845999999998</v>
      </c>
      <c r="F385" s="6">
        <f t="shared" si="62"/>
        <v>5.9772499999999997</v>
      </c>
      <c r="G385" s="6">
        <f t="shared" si="60"/>
        <v>-69.517043999999999</v>
      </c>
      <c r="J385">
        <v>3891333333.3333001</v>
      </c>
      <c r="K385">
        <v>-69.405738999999997</v>
      </c>
      <c r="L385">
        <v>-59.877597999999999</v>
      </c>
      <c r="N385" s="6">
        <f t="shared" si="63"/>
        <v>5.9772499999999997</v>
      </c>
      <c r="O385" s="6">
        <f t="shared" si="61"/>
        <v>-85.088699000000005</v>
      </c>
    </row>
    <row r="386" spans="2:16" x14ac:dyDescent="0.25">
      <c r="B386">
        <v>3947041666.6666999</v>
      </c>
      <c r="C386">
        <v>-74.251930000000002</v>
      </c>
      <c r="D386">
        <v>-66.268669000000003</v>
      </c>
      <c r="F386" s="6" t="s">
        <v>21</v>
      </c>
      <c r="J386">
        <v>3947041666.6666999</v>
      </c>
      <c r="K386">
        <v>-67.556610000000006</v>
      </c>
      <c r="L386">
        <v>-58.029919</v>
      </c>
      <c r="N386" s="6" t="s">
        <v>21</v>
      </c>
    </row>
    <row r="387" spans="2:16" x14ac:dyDescent="0.25">
      <c r="B387">
        <v>4002750000</v>
      </c>
      <c r="C387">
        <v>-72.777832000000004</v>
      </c>
      <c r="D387">
        <v>-64.654617000000002</v>
      </c>
      <c r="J387">
        <v>4002750000</v>
      </c>
      <c r="K387">
        <v>-68.388046000000003</v>
      </c>
      <c r="L387">
        <v>-58.633015</v>
      </c>
    </row>
    <row r="388" spans="2:16" x14ac:dyDescent="0.25">
      <c r="B388" t="s">
        <v>21</v>
      </c>
      <c r="J388" t="s">
        <v>21</v>
      </c>
    </row>
    <row r="389" spans="2:16" x14ac:dyDescent="0.25">
      <c r="F389" s="6" t="s">
        <v>57</v>
      </c>
      <c r="N389" s="6" t="s">
        <v>57</v>
      </c>
    </row>
    <row r="390" spans="2:16" ht="15.75" x14ac:dyDescent="0.25">
      <c r="F390" s="6" t="s">
        <v>19</v>
      </c>
      <c r="G390" s="6" t="str">
        <f t="shared" ref="G390:G409" si="64">D416</f>
        <v>4Rx3L dBc Log Mag(dB)</v>
      </c>
      <c r="H390" s="35">
        <v>4</v>
      </c>
      <c r="N390" s="6" t="s">
        <v>19</v>
      </c>
      <c r="O390" s="6" t="str">
        <f t="shared" ref="O390:O409" si="65">L416</f>
        <v>4Rx3L dBc Log Mag(dB)</v>
      </c>
      <c r="P390" s="35">
        <v>4</v>
      </c>
    </row>
    <row r="391" spans="2:16" ht="15.75" x14ac:dyDescent="0.25">
      <c r="B391" t="s">
        <v>55</v>
      </c>
      <c r="F391" s="6">
        <f t="shared" ref="F391:F409" si="66">B417/1000000000</f>
        <v>3</v>
      </c>
      <c r="G391" s="6">
        <f t="shared" si="64"/>
        <v>-66.633087000000003</v>
      </c>
      <c r="H391" s="36">
        <f>ABS(AVERAGE(G391:G409)-(H390-1)*10)</f>
        <v>112.38124094736843</v>
      </c>
      <c r="J391" t="s">
        <v>55</v>
      </c>
      <c r="N391" s="6">
        <f t="shared" ref="N391:N409" si="67">J417/1000000000</f>
        <v>3</v>
      </c>
      <c r="O391" s="6">
        <f t="shared" si="65"/>
        <v>-76.081619000000003</v>
      </c>
      <c r="P391" s="36">
        <f>ABS(AVERAGE(O391:O409)-(P390-1)*10)</f>
        <v>104.67382415789473</v>
      </c>
    </row>
    <row r="392" spans="2:16" x14ac:dyDescent="0.25">
      <c r="B392" t="s">
        <v>19</v>
      </c>
      <c r="C392" t="s">
        <v>137</v>
      </c>
      <c r="D392" t="s">
        <v>56</v>
      </c>
      <c r="F392" s="6">
        <f t="shared" si="66"/>
        <v>3.3320694444443997</v>
      </c>
      <c r="G392" s="6">
        <f t="shared" si="64"/>
        <v>-81.802093999999997</v>
      </c>
      <c r="J392" t="s">
        <v>19</v>
      </c>
      <c r="K392" t="s">
        <v>137</v>
      </c>
      <c r="L392" t="s">
        <v>56</v>
      </c>
      <c r="N392" s="6">
        <f t="shared" si="67"/>
        <v>3.3320694444443997</v>
      </c>
      <c r="O392" s="6">
        <f t="shared" si="65"/>
        <v>-82.805831999999995</v>
      </c>
    </row>
    <row r="393" spans="2:16" x14ac:dyDescent="0.25">
      <c r="B393">
        <v>3000000000</v>
      </c>
      <c r="C393">
        <v>-87.935203999999999</v>
      </c>
      <c r="D393">
        <v>-80.617110999999994</v>
      </c>
      <c r="F393" s="6">
        <f t="shared" si="66"/>
        <v>3.6641388888888997</v>
      </c>
      <c r="G393" s="6">
        <f t="shared" si="64"/>
        <v>-80.888572999999994</v>
      </c>
      <c r="J393">
        <v>3000000000</v>
      </c>
      <c r="K393">
        <v>-92.527252000000004</v>
      </c>
      <c r="L393">
        <v>-85.198691999999994</v>
      </c>
      <c r="N393" s="6">
        <f t="shared" si="67"/>
        <v>3.6641388888888997</v>
      </c>
      <c r="O393" s="6">
        <f t="shared" si="65"/>
        <v>-70.939018000000004</v>
      </c>
    </row>
    <row r="394" spans="2:16" x14ac:dyDescent="0.25">
      <c r="B394">
        <v>3165402777.7778001</v>
      </c>
      <c r="C394">
        <v>-86.897636000000006</v>
      </c>
      <c r="D394">
        <v>-79.697556000000006</v>
      </c>
      <c r="F394" s="6">
        <f t="shared" si="66"/>
        <v>3.9962083333333003</v>
      </c>
      <c r="G394" s="6">
        <f t="shared" si="64"/>
        <v>-82.583816999999996</v>
      </c>
      <c r="J394">
        <v>3165402777.7778001</v>
      </c>
      <c r="K394">
        <v>-96.715477000000007</v>
      </c>
      <c r="L394">
        <v>-88.388092</v>
      </c>
      <c r="N394" s="6">
        <f t="shared" si="67"/>
        <v>3.9962083333333003</v>
      </c>
      <c r="O394" s="6">
        <f t="shared" si="65"/>
        <v>-69.969559000000004</v>
      </c>
    </row>
    <row r="395" spans="2:16" x14ac:dyDescent="0.25">
      <c r="B395">
        <v>3330805555.5556002</v>
      </c>
      <c r="C395">
        <v>-93.729729000000006</v>
      </c>
      <c r="D395">
        <v>-86.513007999999999</v>
      </c>
      <c r="F395" s="6">
        <f t="shared" si="66"/>
        <v>4.3282777777777994</v>
      </c>
      <c r="G395" s="6">
        <f t="shared" si="64"/>
        <v>-80.581519999999998</v>
      </c>
      <c r="J395">
        <v>3330805555.5556002</v>
      </c>
      <c r="K395">
        <v>-94.603683000000004</v>
      </c>
      <c r="L395">
        <v>-85.911857999999995</v>
      </c>
      <c r="N395" s="6">
        <f t="shared" si="67"/>
        <v>4.3282777777777994</v>
      </c>
      <c r="O395" s="6">
        <f t="shared" si="65"/>
        <v>-64.025406000000004</v>
      </c>
    </row>
    <row r="396" spans="2:16" x14ac:dyDescent="0.25">
      <c r="B396">
        <v>3496208333.3333001</v>
      </c>
      <c r="C396">
        <v>-95.341408000000001</v>
      </c>
      <c r="D396">
        <v>-88.335442</v>
      </c>
      <c r="F396" s="6">
        <f t="shared" si="66"/>
        <v>4.6603472222222004</v>
      </c>
      <c r="G396" s="6">
        <f t="shared" si="64"/>
        <v>-76.124465999999998</v>
      </c>
      <c r="J396">
        <v>3496208333.3333001</v>
      </c>
      <c r="K396">
        <v>-89.418953000000002</v>
      </c>
      <c r="L396">
        <v>-80.843269000000006</v>
      </c>
      <c r="N396" s="6">
        <f t="shared" si="67"/>
        <v>4.6603472222222004</v>
      </c>
      <c r="O396" s="6">
        <f t="shared" si="65"/>
        <v>-80.806083999999998</v>
      </c>
    </row>
    <row r="397" spans="2:16" x14ac:dyDescent="0.25">
      <c r="B397">
        <v>3661611111.1111002</v>
      </c>
      <c r="C397">
        <v>-96.683402999999998</v>
      </c>
      <c r="D397">
        <v>-89.800704999999994</v>
      </c>
      <c r="F397" s="6">
        <f t="shared" si="66"/>
        <v>4.9924166666667</v>
      </c>
      <c r="G397" s="6">
        <f t="shared" si="64"/>
        <v>-84.669289000000006</v>
      </c>
      <c r="J397">
        <v>3661611111.1111002</v>
      </c>
      <c r="K397">
        <v>-123.81788</v>
      </c>
      <c r="L397">
        <v>-115.47857999999999</v>
      </c>
      <c r="N397" s="6">
        <f t="shared" si="67"/>
        <v>4.9924166666667</v>
      </c>
      <c r="O397" s="6">
        <f t="shared" si="65"/>
        <v>-73.180526999999998</v>
      </c>
    </row>
    <row r="398" spans="2:16" x14ac:dyDescent="0.25">
      <c r="B398">
        <v>3827013888.8888998</v>
      </c>
      <c r="C398">
        <v>-96.101027999999999</v>
      </c>
      <c r="D398">
        <v>-89.103790000000004</v>
      </c>
      <c r="F398" s="6">
        <f t="shared" si="66"/>
        <v>5.3244861111111002</v>
      </c>
      <c r="G398" s="6">
        <f t="shared" si="64"/>
        <v>-86.546524000000005</v>
      </c>
      <c r="J398">
        <v>3827013888.8888998</v>
      </c>
      <c r="K398">
        <v>-98.652405000000002</v>
      </c>
      <c r="L398">
        <v>-90.362533999999997</v>
      </c>
      <c r="N398" s="6">
        <f t="shared" si="67"/>
        <v>5.3244861111111002</v>
      </c>
      <c r="O398" s="6">
        <f t="shared" si="65"/>
        <v>-69.182006999999999</v>
      </c>
    </row>
    <row r="399" spans="2:16" x14ac:dyDescent="0.25">
      <c r="B399">
        <v>3992416666.6666999</v>
      </c>
      <c r="C399">
        <v>-89.559700000000007</v>
      </c>
      <c r="D399">
        <v>-82.422539</v>
      </c>
      <c r="F399" s="6">
        <f t="shared" si="66"/>
        <v>5.6565555555555997</v>
      </c>
      <c r="G399" s="6">
        <f t="shared" si="64"/>
        <v>-87.041977000000003</v>
      </c>
      <c r="J399">
        <v>3992416666.6666999</v>
      </c>
      <c r="K399">
        <v>-88.944396999999995</v>
      </c>
      <c r="L399">
        <v>-80.496528999999995</v>
      </c>
      <c r="N399" s="6">
        <f t="shared" si="67"/>
        <v>5.6565555555555997</v>
      </c>
      <c r="O399" s="6">
        <f t="shared" si="65"/>
        <v>-67.568709999999996</v>
      </c>
    </row>
    <row r="400" spans="2:16" x14ac:dyDescent="0.25">
      <c r="B400">
        <v>4157819444.4443998</v>
      </c>
      <c r="C400">
        <v>-92.903343000000007</v>
      </c>
      <c r="D400">
        <v>-85.768196000000003</v>
      </c>
      <c r="F400" s="6">
        <f t="shared" si="66"/>
        <v>5.9886249999999999</v>
      </c>
      <c r="G400" s="6">
        <f t="shared" si="64"/>
        <v>-98.987960999999999</v>
      </c>
      <c r="J400">
        <v>4157819444.4443998</v>
      </c>
      <c r="K400">
        <v>-94.536254999999997</v>
      </c>
      <c r="L400">
        <v>-86.020576000000005</v>
      </c>
      <c r="N400" s="6">
        <f t="shared" si="67"/>
        <v>5.9886249999999999</v>
      </c>
      <c r="O400" s="6">
        <f t="shared" si="65"/>
        <v>-77.081017000000003</v>
      </c>
    </row>
    <row r="401" spans="2:16" x14ac:dyDescent="0.25">
      <c r="B401">
        <v>4323222222.2222004</v>
      </c>
      <c r="C401">
        <v>-87.193297999999999</v>
      </c>
      <c r="D401">
        <v>-80.011024000000006</v>
      </c>
      <c r="F401" s="6">
        <f t="shared" si="66"/>
        <v>6.3206944444444</v>
      </c>
      <c r="G401" s="6">
        <f t="shared" si="64"/>
        <v>-89.667632999999995</v>
      </c>
      <c r="J401">
        <v>4323222222.2222004</v>
      </c>
      <c r="K401">
        <v>-100.43577999999999</v>
      </c>
      <c r="L401">
        <v>-91.524422000000001</v>
      </c>
      <c r="N401" s="6">
        <f t="shared" si="67"/>
        <v>6.3206944444444</v>
      </c>
      <c r="O401" s="6">
        <f t="shared" si="65"/>
        <v>-73.903319999999994</v>
      </c>
    </row>
    <row r="402" spans="2:16" x14ac:dyDescent="0.25">
      <c r="B402">
        <v>4488625000</v>
      </c>
      <c r="C402">
        <v>-91.885543999999996</v>
      </c>
      <c r="D402">
        <v>-84.429405000000003</v>
      </c>
      <c r="F402" s="6">
        <f t="shared" si="66"/>
        <v>6.6527638888888996</v>
      </c>
      <c r="G402" s="6">
        <f t="shared" si="64"/>
        <v>-78.999038999999996</v>
      </c>
      <c r="J402">
        <v>4488625000</v>
      </c>
      <c r="K402">
        <v>-94.655501999999998</v>
      </c>
      <c r="L402">
        <v>-85.190201000000002</v>
      </c>
      <c r="N402" s="6">
        <f t="shared" si="67"/>
        <v>6.6527638888888996</v>
      </c>
      <c r="O402" s="6">
        <f t="shared" si="65"/>
        <v>-77.518555000000006</v>
      </c>
    </row>
    <row r="403" spans="2:16" x14ac:dyDescent="0.25">
      <c r="B403">
        <v>4654027777.7777996</v>
      </c>
      <c r="C403">
        <v>-111.71089000000001</v>
      </c>
      <c r="D403">
        <v>-104.13997999999999</v>
      </c>
      <c r="F403" s="6">
        <f t="shared" si="66"/>
        <v>6.9848333333332997</v>
      </c>
      <c r="G403" s="6">
        <f t="shared" si="64"/>
        <v>-90.855819999999994</v>
      </c>
      <c r="J403">
        <v>4654027777.7777996</v>
      </c>
      <c r="K403">
        <v>-97.631180000000001</v>
      </c>
      <c r="L403">
        <v>-87.929382000000004</v>
      </c>
      <c r="N403" s="6">
        <f t="shared" si="67"/>
        <v>6.9848333333332997</v>
      </c>
      <c r="O403" s="6">
        <f t="shared" si="65"/>
        <v>-88.096137999999996</v>
      </c>
    </row>
    <row r="404" spans="2:16" x14ac:dyDescent="0.25">
      <c r="B404">
        <v>4819430555.5556002</v>
      </c>
      <c r="C404">
        <v>-92.221930999999998</v>
      </c>
      <c r="D404">
        <v>-84.596549999999993</v>
      </c>
      <c r="F404" s="6">
        <f t="shared" si="66"/>
        <v>7.3169027777777993</v>
      </c>
      <c r="G404" s="6">
        <f t="shared" si="64"/>
        <v>-84.558571000000001</v>
      </c>
      <c r="J404">
        <v>4819430555.5556002</v>
      </c>
      <c r="K404">
        <v>-98.603324999999998</v>
      </c>
      <c r="L404">
        <v>-88.843001999999998</v>
      </c>
      <c r="N404" s="6">
        <f t="shared" si="67"/>
        <v>7.3169027777777993</v>
      </c>
      <c r="O404" s="6">
        <f t="shared" si="65"/>
        <v>-75.998160999999996</v>
      </c>
    </row>
    <row r="405" spans="2:16" x14ac:dyDescent="0.25">
      <c r="B405">
        <v>4984833333.3332996</v>
      </c>
      <c r="C405">
        <v>-87.416542000000007</v>
      </c>
      <c r="D405">
        <v>-79.586060000000003</v>
      </c>
      <c r="F405" s="6">
        <f t="shared" si="66"/>
        <v>7.6489722222222003</v>
      </c>
      <c r="G405" s="6">
        <f t="shared" si="64"/>
        <v>-83.515761999999995</v>
      </c>
      <c r="J405">
        <v>4984833333.3332996</v>
      </c>
      <c r="K405">
        <v>-108.50767999999999</v>
      </c>
      <c r="L405">
        <v>-98.768883000000002</v>
      </c>
      <c r="N405" s="6">
        <f t="shared" si="67"/>
        <v>7.6489722222222003</v>
      </c>
      <c r="O405" s="6">
        <f t="shared" si="65"/>
        <v>-72.647094999999993</v>
      </c>
    </row>
    <row r="406" spans="2:16" x14ac:dyDescent="0.25">
      <c r="B406">
        <v>5150236111.1111002</v>
      </c>
      <c r="C406">
        <v>-88.195922999999993</v>
      </c>
      <c r="D406">
        <v>-80.257110999999995</v>
      </c>
      <c r="F406" s="6">
        <f t="shared" si="66"/>
        <v>7.9810416666667008</v>
      </c>
      <c r="G406" s="6">
        <f t="shared" si="64"/>
        <v>-78.966789000000006</v>
      </c>
      <c r="J406">
        <v>5150236111.1111002</v>
      </c>
      <c r="K406">
        <v>-108.23739</v>
      </c>
      <c r="L406">
        <v>-98.496200999999999</v>
      </c>
      <c r="N406" s="6">
        <f t="shared" si="67"/>
        <v>7.9810416666667008</v>
      </c>
      <c r="O406" s="6">
        <f t="shared" si="65"/>
        <v>-74.178405999999995</v>
      </c>
    </row>
    <row r="407" spans="2:16" x14ac:dyDescent="0.25">
      <c r="B407">
        <v>5315638888.8888998</v>
      </c>
      <c r="C407">
        <v>-80.401000999999994</v>
      </c>
      <c r="D407">
        <v>-72.351356999999993</v>
      </c>
      <c r="F407" s="6">
        <f t="shared" si="66"/>
        <v>8.3131111111111</v>
      </c>
      <c r="G407" s="6">
        <f t="shared" si="64"/>
        <v>-75.426552000000001</v>
      </c>
      <c r="J407">
        <v>5315638888.8888998</v>
      </c>
      <c r="K407">
        <v>-104.8128</v>
      </c>
      <c r="L407">
        <v>-95.125998999999993</v>
      </c>
      <c r="N407" s="6">
        <f t="shared" si="67"/>
        <v>8.3131111111111</v>
      </c>
      <c r="O407" s="6">
        <f t="shared" si="65"/>
        <v>-76.616271999999995</v>
      </c>
    </row>
    <row r="408" spans="2:16" x14ac:dyDescent="0.25">
      <c r="B408">
        <v>5481041666.6667004</v>
      </c>
      <c r="C408">
        <v>-79.294837999999999</v>
      </c>
      <c r="D408">
        <v>-71.214523</v>
      </c>
      <c r="F408" s="6">
        <f t="shared" si="66"/>
        <v>8.6451805555555996</v>
      </c>
      <c r="G408" s="6">
        <f t="shared" si="64"/>
        <v>-79.546317999999999</v>
      </c>
      <c r="J408">
        <v>5481041666.6667004</v>
      </c>
      <c r="K408">
        <v>-94.271316999999996</v>
      </c>
      <c r="L408">
        <v>-84.641548</v>
      </c>
      <c r="N408" s="6">
        <f t="shared" si="67"/>
        <v>8.6451805555555996</v>
      </c>
      <c r="O408" s="6">
        <f t="shared" si="65"/>
        <v>-75.015540999999999</v>
      </c>
    </row>
    <row r="409" spans="2:16" x14ac:dyDescent="0.25">
      <c r="B409">
        <v>5646444444.4443998</v>
      </c>
      <c r="C409">
        <v>-80.462173000000007</v>
      </c>
      <c r="D409">
        <v>-72.408835999999994</v>
      </c>
      <c r="F409" s="6">
        <f t="shared" si="66"/>
        <v>8.9772499999999997</v>
      </c>
      <c r="G409" s="6">
        <f t="shared" si="64"/>
        <v>-77.847785999999999</v>
      </c>
      <c r="J409">
        <v>5646444444.4443998</v>
      </c>
      <c r="K409">
        <v>-95.494286000000002</v>
      </c>
      <c r="L409">
        <v>-85.966140999999993</v>
      </c>
      <c r="N409" s="6">
        <f t="shared" si="67"/>
        <v>8.9772499999999997</v>
      </c>
      <c r="O409" s="6">
        <f t="shared" si="65"/>
        <v>-73.189391999999998</v>
      </c>
    </row>
    <row r="410" spans="2:16" x14ac:dyDescent="0.25">
      <c r="B410">
        <v>5811847222.2222004</v>
      </c>
      <c r="C410">
        <v>-79.363235000000003</v>
      </c>
      <c r="D410">
        <v>-71.379966999999994</v>
      </c>
      <c r="F410" s="6" t="s">
        <v>21</v>
      </c>
      <c r="J410">
        <v>5811847222.2222004</v>
      </c>
      <c r="K410">
        <v>-100.61887</v>
      </c>
      <c r="L410">
        <v>-91.092185999999998</v>
      </c>
      <c r="N410" s="6" t="s">
        <v>21</v>
      </c>
    </row>
    <row r="411" spans="2:16" x14ac:dyDescent="0.25">
      <c r="B411">
        <v>5977250000</v>
      </c>
      <c r="C411">
        <v>-77.640259</v>
      </c>
      <c r="D411">
        <v>-69.517043999999999</v>
      </c>
      <c r="J411">
        <v>5977250000</v>
      </c>
      <c r="K411">
        <v>-94.843727000000001</v>
      </c>
      <c r="L411">
        <v>-85.088699000000005</v>
      </c>
    </row>
    <row r="412" spans="2:16" x14ac:dyDescent="0.25">
      <c r="B412" t="s">
        <v>21</v>
      </c>
      <c r="J412" t="s">
        <v>21</v>
      </c>
    </row>
    <row r="413" spans="2:16" x14ac:dyDescent="0.25">
      <c r="F413" s="6" t="s">
        <v>59</v>
      </c>
      <c r="N413" s="6" t="s">
        <v>59</v>
      </c>
    </row>
    <row r="414" spans="2:16" ht="15.75" x14ac:dyDescent="0.25">
      <c r="F414" s="6" t="s">
        <v>19</v>
      </c>
      <c r="G414" s="6" t="str">
        <f t="shared" ref="G414:G433" si="68">D440</f>
        <v>4Rx4L dBc Log Mag(dB)</v>
      </c>
      <c r="H414" s="35">
        <v>4</v>
      </c>
      <c r="N414" s="6" t="s">
        <v>19</v>
      </c>
      <c r="O414" s="6" t="str">
        <f t="shared" ref="O414:O433" si="69">L440</f>
        <v>4Rx4L dBc Log Mag(dB)</v>
      </c>
      <c r="P414" s="35">
        <v>4</v>
      </c>
    </row>
    <row r="415" spans="2:16" ht="15.75" x14ac:dyDescent="0.25">
      <c r="B415" t="s">
        <v>57</v>
      </c>
      <c r="F415" s="6">
        <f t="shared" ref="F415:F433" si="70">B441/1000000000</f>
        <v>3</v>
      </c>
      <c r="G415" s="6">
        <f t="shared" si="68"/>
        <v>-83.538071000000002</v>
      </c>
      <c r="H415" s="36">
        <f>ABS(AVERAGE(G415:G433)-(H414-1)*10)</f>
        <v>116.57299410526316</v>
      </c>
      <c r="J415" t="s">
        <v>57</v>
      </c>
      <c r="N415" s="6">
        <f t="shared" ref="N415:N433" si="71">J441/1000000000</f>
        <v>3</v>
      </c>
      <c r="O415" s="6">
        <f t="shared" si="69"/>
        <v>-89.598549000000006</v>
      </c>
      <c r="P415" s="36">
        <f>ABS(AVERAGE(O415:O433)-(P414-1)*10)</f>
        <v>117.50264894736841</v>
      </c>
    </row>
    <row r="416" spans="2:16" x14ac:dyDescent="0.25">
      <c r="B416" t="s">
        <v>19</v>
      </c>
      <c r="C416" t="s">
        <v>138</v>
      </c>
      <c r="D416" t="s">
        <v>58</v>
      </c>
      <c r="F416" s="6">
        <f t="shared" si="70"/>
        <v>3.4987361111111004</v>
      </c>
      <c r="G416" s="6">
        <f t="shared" si="68"/>
        <v>-83.206138999999993</v>
      </c>
      <c r="J416" t="s">
        <v>19</v>
      </c>
      <c r="K416" t="s">
        <v>138</v>
      </c>
      <c r="L416" t="s">
        <v>58</v>
      </c>
      <c r="N416" s="6">
        <f t="shared" si="71"/>
        <v>3.4987361111111004</v>
      </c>
      <c r="O416" s="6">
        <f t="shared" si="69"/>
        <v>-87.973236</v>
      </c>
    </row>
    <row r="417" spans="2:15" x14ac:dyDescent="0.25">
      <c r="B417">
        <v>3000000000</v>
      </c>
      <c r="C417">
        <v>-73.951187000000004</v>
      </c>
      <c r="D417">
        <v>-66.633087000000003</v>
      </c>
      <c r="F417" s="6">
        <f t="shared" si="70"/>
        <v>3.9974722222221999</v>
      </c>
      <c r="G417" s="6">
        <f t="shared" si="68"/>
        <v>-81.201796999999999</v>
      </c>
      <c r="J417">
        <v>3000000000</v>
      </c>
      <c r="K417">
        <v>-83.410186999999993</v>
      </c>
      <c r="L417">
        <v>-76.081619000000003</v>
      </c>
      <c r="N417" s="6">
        <f t="shared" si="71"/>
        <v>3.9974722222221999</v>
      </c>
      <c r="O417" s="6">
        <f t="shared" si="69"/>
        <v>-86.112953000000005</v>
      </c>
    </row>
    <row r="418" spans="2:15" x14ac:dyDescent="0.25">
      <c r="B418">
        <v>3332069444.4443998</v>
      </c>
      <c r="C418">
        <v>-89.002173999999997</v>
      </c>
      <c r="D418">
        <v>-81.802093999999997</v>
      </c>
      <c r="F418" s="6">
        <f t="shared" si="70"/>
        <v>4.4962083333332998</v>
      </c>
      <c r="G418" s="6">
        <f t="shared" si="68"/>
        <v>-92.695221000000004</v>
      </c>
      <c r="J418">
        <v>3332069444.4443998</v>
      </c>
      <c r="K418">
        <v>-91.133217000000002</v>
      </c>
      <c r="L418">
        <v>-82.805831999999995</v>
      </c>
      <c r="N418" s="6">
        <f t="shared" si="71"/>
        <v>4.4962083333332998</v>
      </c>
      <c r="O418" s="6">
        <f t="shared" si="69"/>
        <v>-86.738883999999999</v>
      </c>
    </row>
    <row r="419" spans="2:15" x14ac:dyDescent="0.25">
      <c r="B419">
        <v>3664138888.8888998</v>
      </c>
      <c r="C419">
        <v>-88.105293000000003</v>
      </c>
      <c r="D419">
        <v>-80.888572999999994</v>
      </c>
      <c r="F419" s="6">
        <f t="shared" si="70"/>
        <v>4.9949444444443998</v>
      </c>
      <c r="G419" s="6">
        <f t="shared" si="68"/>
        <v>-97.621384000000006</v>
      </c>
      <c r="J419">
        <v>3664138888.8888998</v>
      </c>
      <c r="K419">
        <v>-79.630852000000004</v>
      </c>
      <c r="L419">
        <v>-70.939018000000004</v>
      </c>
      <c r="N419" s="6">
        <f t="shared" si="71"/>
        <v>4.9949444444443998</v>
      </c>
      <c r="O419" s="6">
        <f t="shared" si="69"/>
        <v>-87.270202999999995</v>
      </c>
    </row>
    <row r="420" spans="2:15" x14ac:dyDescent="0.25">
      <c r="B420">
        <v>3996208333.3333001</v>
      </c>
      <c r="C420">
        <v>-89.589782999999997</v>
      </c>
      <c r="D420">
        <v>-82.583816999999996</v>
      </c>
      <c r="F420" s="6">
        <f t="shared" si="70"/>
        <v>5.4936805555556001</v>
      </c>
      <c r="G420" s="6">
        <f t="shared" si="68"/>
        <v>-90.203498999999994</v>
      </c>
      <c r="J420">
        <v>3996208333.3333001</v>
      </c>
      <c r="K420">
        <v>-78.545242000000002</v>
      </c>
      <c r="L420">
        <v>-69.969559000000004</v>
      </c>
      <c r="N420" s="6">
        <f t="shared" si="71"/>
        <v>5.4936805555556001</v>
      </c>
      <c r="O420" s="6">
        <f t="shared" si="69"/>
        <v>-91.849273999999994</v>
      </c>
    </row>
    <row r="421" spans="2:15" x14ac:dyDescent="0.25">
      <c r="B421">
        <v>4328277777.7777996</v>
      </c>
      <c r="C421">
        <v>-87.464211000000006</v>
      </c>
      <c r="D421">
        <v>-80.581519999999998</v>
      </c>
      <c r="F421" s="6">
        <f t="shared" si="70"/>
        <v>5.9924166666667</v>
      </c>
      <c r="G421" s="6">
        <f t="shared" si="68"/>
        <v>-98.479866000000001</v>
      </c>
      <c r="J421">
        <v>4328277777.7777996</v>
      </c>
      <c r="K421">
        <v>-72.364707999999993</v>
      </c>
      <c r="L421">
        <v>-64.025406000000004</v>
      </c>
      <c r="N421" s="6">
        <f t="shared" si="71"/>
        <v>5.9924166666667</v>
      </c>
      <c r="O421" s="6">
        <f t="shared" si="69"/>
        <v>-91.909210000000002</v>
      </c>
    </row>
    <row r="422" spans="2:15" x14ac:dyDescent="0.25">
      <c r="B422">
        <v>4660347222.2222004</v>
      </c>
      <c r="C422">
        <v>-83.121703999999994</v>
      </c>
      <c r="D422">
        <v>-76.124465999999998</v>
      </c>
      <c r="F422" s="6">
        <f t="shared" si="70"/>
        <v>6.4911527777778</v>
      </c>
      <c r="G422" s="6">
        <f t="shared" si="68"/>
        <v>-87.223122000000004</v>
      </c>
      <c r="J422">
        <v>4660347222.2222004</v>
      </c>
      <c r="K422">
        <v>-89.095955000000004</v>
      </c>
      <c r="L422">
        <v>-80.806083999999998</v>
      </c>
      <c r="N422" s="6">
        <f t="shared" si="71"/>
        <v>6.4911527777778</v>
      </c>
      <c r="O422" s="6">
        <f t="shared" si="69"/>
        <v>-88.722649000000004</v>
      </c>
    </row>
    <row r="423" spans="2:15" x14ac:dyDescent="0.25">
      <c r="B423">
        <v>4992416666.6667004</v>
      </c>
      <c r="C423">
        <v>-91.806449999999998</v>
      </c>
      <c r="D423">
        <v>-84.669289000000006</v>
      </c>
      <c r="F423" s="6">
        <f t="shared" si="70"/>
        <v>6.9898888888888999</v>
      </c>
      <c r="G423" s="6">
        <f t="shared" si="68"/>
        <v>-86.312866</v>
      </c>
      <c r="J423">
        <v>4992416666.6667004</v>
      </c>
      <c r="K423">
        <v>-81.628403000000006</v>
      </c>
      <c r="L423">
        <v>-73.180526999999998</v>
      </c>
      <c r="N423" s="6">
        <f t="shared" si="71"/>
        <v>6.9898888888888999</v>
      </c>
      <c r="O423" s="6">
        <f t="shared" si="69"/>
        <v>-79.279105999999999</v>
      </c>
    </row>
    <row r="424" spans="2:15" x14ac:dyDescent="0.25">
      <c r="B424">
        <v>5324486111.1111002</v>
      </c>
      <c r="C424">
        <v>-93.681670999999994</v>
      </c>
      <c r="D424">
        <v>-86.546524000000005</v>
      </c>
      <c r="F424" s="6">
        <f t="shared" si="70"/>
        <v>7.4886249999999999</v>
      </c>
      <c r="G424" s="6">
        <f t="shared" si="68"/>
        <v>-92.321952999999993</v>
      </c>
      <c r="J424">
        <v>5324486111.1111002</v>
      </c>
      <c r="K424">
        <v>-77.697677999999996</v>
      </c>
      <c r="L424">
        <v>-69.182006999999999</v>
      </c>
      <c r="N424" s="6">
        <f t="shared" si="71"/>
        <v>7.4886249999999999</v>
      </c>
      <c r="O424" s="6">
        <f t="shared" si="69"/>
        <v>-87.088142000000005</v>
      </c>
    </row>
    <row r="425" spans="2:15" x14ac:dyDescent="0.25">
      <c r="B425">
        <v>5656555555.5556002</v>
      </c>
      <c r="C425">
        <v>-94.224250999999995</v>
      </c>
      <c r="D425">
        <v>-87.041977000000003</v>
      </c>
      <c r="F425" s="6">
        <f t="shared" si="70"/>
        <v>7.9873611111110998</v>
      </c>
      <c r="G425" s="6">
        <f t="shared" si="68"/>
        <v>-91.270347999999998</v>
      </c>
      <c r="J425">
        <v>5656555555.5556002</v>
      </c>
      <c r="K425">
        <v>-76.480057000000002</v>
      </c>
      <c r="L425">
        <v>-67.568709999999996</v>
      </c>
      <c r="N425" s="6">
        <f t="shared" si="71"/>
        <v>7.9873611111110998</v>
      </c>
      <c r="O425" s="6">
        <f t="shared" si="69"/>
        <v>-91.933418000000003</v>
      </c>
    </row>
    <row r="426" spans="2:15" x14ac:dyDescent="0.25">
      <c r="B426">
        <v>5988625000</v>
      </c>
      <c r="C426">
        <v>-106.44410000000001</v>
      </c>
      <c r="D426">
        <v>-98.987960999999999</v>
      </c>
      <c r="F426" s="6">
        <f t="shared" si="70"/>
        <v>8.4860972222222006</v>
      </c>
      <c r="G426" s="6">
        <f t="shared" si="68"/>
        <v>-82.735489000000001</v>
      </c>
      <c r="J426">
        <v>5988625000</v>
      </c>
      <c r="K426">
        <v>-86.546317999999999</v>
      </c>
      <c r="L426">
        <v>-77.081017000000003</v>
      </c>
      <c r="N426" s="6">
        <f t="shared" si="71"/>
        <v>8.4860972222222006</v>
      </c>
      <c r="O426" s="6">
        <f t="shared" si="69"/>
        <v>-83.428252999999998</v>
      </c>
    </row>
    <row r="427" spans="2:15" x14ac:dyDescent="0.25">
      <c r="B427">
        <v>6320694444.4443998</v>
      </c>
      <c r="C427">
        <v>-97.238533000000004</v>
      </c>
      <c r="D427">
        <v>-89.667632999999995</v>
      </c>
      <c r="F427" s="6">
        <f t="shared" si="70"/>
        <v>8.9848333333332988</v>
      </c>
      <c r="G427" s="6">
        <f t="shared" si="68"/>
        <v>-85.254486</v>
      </c>
      <c r="J427">
        <v>6320694444.4443998</v>
      </c>
      <c r="K427">
        <v>-83.605118000000004</v>
      </c>
      <c r="L427">
        <v>-73.903319999999994</v>
      </c>
      <c r="N427" s="6">
        <f t="shared" si="71"/>
        <v>8.9848333333332988</v>
      </c>
      <c r="O427" s="6">
        <f t="shared" si="69"/>
        <v>-91.286017999999999</v>
      </c>
    </row>
    <row r="428" spans="2:15" x14ac:dyDescent="0.25">
      <c r="B428">
        <v>6652763888.8888998</v>
      </c>
      <c r="C428">
        <v>-86.624420000000001</v>
      </c>
      <c r="D428">
        <v>-78.999038999999996</v>
      </c>
      <c r="F428" s="6">
        <f t="shared" si="70"/>
        <v>9.4835694444444005</v>
      </c>
      <c r="G428" s="6">
        <f t="shared" si="68"/>
        <v>-86.797577000000004</v>
      </c>
      <c r="J428">
        <v>6652763888.8888998</v>
      </c>
      <c r="K428">
        <v>-87.278885000000002</v>
      </c>
      <c r="L428">
        <v>-77.518555000000006</v>
      </c>
      <c r="N428" s="6">
        <f t="shared" si="71"/>
        <v>9.4835694444444005</v>
      </c>
      <c r="O428" s="6">
        <f t="shared" si="69"/>
        <v>-85.221549999999993</v>
      </c>
    </row>
    <row r="429" spans="2:15" x14ac:dyDescent="0.25">
      <c r="B429">
        <v>6984833333.3332996</v>
      </c>
      <c r="C429">
        <v>-98.686301999999998</v>
      </c>
      <c r="D429">
        <v>-90.855819999999994</v>
      </c>
      <c r="F429" s="6">
        <f t="shared" si="70"/>
        <v>9.9823055555556</v>
      </c>
      <c r="G429" s="6">
        <f t="shared" si="68"/>
        <v>-81.943611000000004</v>
      </c>
      <c r="J429">
        <v>6984833333.3332996</v>
      </c>
      <c r="K429">
        <v>-97.83493</v>
      </c>
      <c r="L429">
        <v>-88.096137999999996</v>
      </c>
      <c r="N429" s="6">
        <f t="shared" si="71"/>
        <v>9.9823055555556</v>
      </c>
      <c r="O429" s="6">
        <f t="shared" si="69"/>
        <v>-87.994225</v>
      </c>
    </row>
    <row r="430" spans="2:15" x14ac:dyDescent="0.25">
      <c r="B430">
        <v>7316902777.7777996</v>
      </c>
      <c r="C430">
        <v>-92.497382999999999</v>
      </c>
      <c r="D430">
        <v>-84.558571000000001</v>
      </c>
      <c r="F430" s="6">
        <f t="shared" si="70"/>
        <v>10.481041666667</v>
      </c>
      <c r="G430" s="6">
        <f t="shared" si="68"/>
        <v>-84.789444000000003</v>
      </c>
      <c r="J430">
        <v>7316902777.7777996</v>
      </c>
      <c r="K430">
        <v>-85.739349000000004</v>
      </c>
      <c r="L430">
        <v>-75.998160999999996</v>
      </c>
      <c r="N430" s="6">
        <f t="shared" si="71"/>
        <v>10.481041666667</v>
      </c>
      <c r="O430" s="6">
        <f t="shared" si="69"/>
        <v>-93.354384999999994</v>
      </c>
    </row>
    <row r="431" spans="2:15" x14ac:dyDescent="0.25">
      <c r="B431">
        <v>7648972222.2222004</v>
      </c>
      <c r="C431">
        <v>-91.565406999999993</v>
      </c>
      <c r="D431">
        <v>-83.515761999999995</v>
      </c>
      <c r="F431" s="6">
        <f t="shared" si="70"/>
        <v>10.979777777778001</v>
      </c>
      <c r="G431" s="6">
        <f t="shared" si="68"/>
        <v>-84.730239999999995</v>
      </c>
      <c r="J431">
        <v>7648972222.2222004</v>
      </c>
      <c r="K431">
        <v>-82.333884999999995</v>
      </c>
      <c r="L431">
        <v>-72.647094999999993</v>
      </c>
      <c r="N431" s="6">
        <f t="shared" si="71"/>
        <v>10.979777777778001</v>
      </c>
      <c r="O431" s="6">
        <f t="shared" si="69"/>
        <v>-87.883705000000006</v>
      </c>
    </row>
    <row r="432" spans="2:15" x14ac:dyDescent="0.25">
      <c r="B432">
        <v>7981041666.6667004</v>
      </c>
      <c r="C432">
        <v>-87.047104000000004</v>
      </c>
      <c r="D432">
        <v>-78.966789000000006</v>
      </c>
      <c r="F432" s="6">
        <f t="shared" si="70"/>
        <v>11.478513888888999</v>
      </c>
      <c r="G432" s="6">
        <f t="shared" si="68"/>
        <v>-80.266684999999995</v>
      </c>
      <c r="J432">
        <v>7981041666.6667004</v>
      </c>
      <c r="K432">
        <v>-83.808182000000002</v>
      </c>
      <c r="L432">
        <v>-74.178405999999995</v>
      </c>
      <c r="N432" s="6">
        <f t="shared" si="71"/>
        <v>11.478513888888999</v>
      </c>
      <c r="O432" s="6">
        <f t="shared" si="69"/>
        <v>-86.466132999999999</v>
      </c>
    </row>
    <row r="433" spans="2:16" x14ac:dyDescent="0.25">
      <c r="B433">
        <v>8313111111.1111002</v>
      </c>
      <c r="C433">
        <v>-83.479889</v>
      </c>
      <c r="D433">
        <v>-75.426552000000001</v>
      </c>
      <c r="F433" s="6">
        <f t="shared" si="70"/>
        <v>11.97725</v>
      </c>
      <c r="G433" s="6">
        <f t="shared" si="68"/>
        <v>-74.295090000000002</v>
      </c>
      <c r="J433">
        <v>8313111111.1111002</v>
      </c>
      <c r="K433">
        <v>-86.144417000000004</v>
      </c>
      <c r="L433">
        <v>-76.616271999999995</v>
      </c>
      <c r="N433" s="6">
        <f t="shared" si="71"/>
        <v>11.97725</v>
      </c>
      <c r="O433" s="6">
        <f t="shared" si="69"/>
        <v>-78.440437000000003</v>
      </c>
    </row>
    <row r="434" spans="2:16" x14ac:dyDescent="0.25">
      <c r="B434">
        <v>8645180555.5555992</v>
      </c>
      <c r="C434">
        <v>-87.529578999999998</v>
      </c>
      <c r="D434">
        <v>-79.546317999999999</v>
      </c>
      <c r="F434" s="6" t="s">
        <v>21</v>
      </c>
      <c r="J434">
        <v>8645180555.5555992</v>
      </c>
      <c r="K434">
        <v>-84.542229000000006</v>
      </c>
      <c r="L434">
        <v>-75.015540999999999</v>
      </c>
      <c r="N434" s="6" t="s">
        <v>21</v>
      </c>
    </row>
    <row r="435" spans="2:16" x14ac:dyDescent="0.25">
      <c r="B435">
        <v>8977250000</v>
      </c>
      <c r="C435">
        <v>-85.971001000000001</v>
      </c>
      <c r="D435">
        <v>-77.847785999999999</v>
      </c>
      <c r="J435">
        <v>8977250000</v>
      </c>
      <c r="K435">
        <v>-82.944419999999994</v>
      </c>
      <c r="L435">
        <v>-73.189391999999998</v>
      </c>
    </row>
    <row r="436" spans="2:16" x14ac:dyDescent="0.25">
      <c r="B436" t="s">
        <v>21</v>
      </c>
      <c r="J436" t="s">
        <v>21</v>
      </c>
    </row>
    <row r="437" spans="2:16" x14ac:dyDescent="0.25">
      <c r="F437" s="6" t="s">
        <v>61</v>
      </c>
      <c r="N437" s="6" t="s">
        <v>61</v>
      </c>
    </row>
    <row r="438" spans="2:16" ht="15.75" x14ac:dyDescent="0.25">
      <c r="F438" s="6" t="s">
        <v>19</v>
      </c>
      <c r="G438" s="6" t="str">
        <f t="shared" ref="G438:G457" si="72">D464</f>
        <v>4Rx5L dBc Log Mag(dB)</v>
      </c>
      <c r="H438" s="35">
        <v>4</v>
      </c>
      <c r="N438" s="6" t="s">
        <v>19</v>
      </c>
      <c r="O438" s="6" t="str">
        <f t="shared" ref="O438:O457" si="73">L464</f>
        <v>4Rx5L dBc Log Mag(dB)</v>
      </c>
      <c r="P438" s="35">
        <v>4</v>
      </c>
    </row>
    <row r="439" spans="2:16" ht="15.75" x14ac:dyDescent="0.25">
      <c r="B439" t="s">
        <v>59</v>
      </c>
      <c r="F439" s="6">
        <f t="shared" ref="F439:F457" si="74">B465/1000000000</f>
        <v>3</v>
      </c>
      <c r="G439" s="6">
        <f t="shared" si="72"/>
        <v>-67.947356999999997</v>
      </c>
      <c r="H439" s="36">
        <f>ABS(AVERAGE(G439:G457)-(H438-1)*10)</f>
        <v>115.34749921052631</v>
      </c>
      <c r="J439" t="s">
        <v>59</v>
      </c>
      <c r="N439" s="6">
        <f t="shared" ref="N439:N457" si="75">J465/1000000000</f>
        <v>3</v>
      </c>
      <c r="O439" s="6">
        <f t="shared" si="73"/>
        <v>-78.331351999999995</v>
      </c>
      <c r="P439" s="36">
        <f>ABS(AVERAGE(O439:O457)-(P438-1)*10)</f>
        <v>109.58232589473684</v>
      </c>
    </row>
    <row r="440" spans="2:16" x14ac:dyDescent="0.25">
      <c r="B440" t="s">
        <v>19</v>
      </c>
      <c r="C440" t="s">
        <v>139</v>
      </c>
      <c r="D440" t="s">
        <v>60</v>
      </c>
      <c r="F440" s="6">
        <f t="shared" si="74"/>
        <v>3.5</v>
      </c>
      <c r="G440" s="6">
        <f t="shared" si="72"/>
        <v>-66.183577999999997</v>
      </c>
      <c r="J440" t="s">
        <v>19</v>
      </c>
      <c r="K440" t="s">
        <v>139</v>
      </c>
      <c r="L440" t="s">
        <v>60</v>
      </c>
      <c r="N440" s="6">
        <f t="shared" si="75"/>
        <v>3.5</v>
      </c>
      <c r="O440" s="6">
        <f t="shared" si="73"/>
        <v>-85.656600999999995</v>
      </c>
    </row>
    <row r="441" spans="2:16" x14ac:dyDescent="0.25">
      <c r="B441">
        <v>3000000000</v>
      </c>
      <c r="C441">
        <v>-90.856171000000003</v>
      </c>
      <c r="D441">
        <v>-83.538071000000002</v>
      </c>
      <c r="F441" s="6">
        <f t="shared" si="74"/>
        <v>4</v>
      </c>
      <c r="G441" s="6">
        <f t="shared" si="72"/>
        <v>-71.257896000000002</v>
      </c>
      <c r="J441">
        <v>3000000000</v>
      </c>
      <c r="K441">
        <v>-96.927115999999998</v>
      </c>
      <c r="L441">
        <v>-89.598549000000006</v>
      </c>
      <c r="N441" s="6">
        <f t="shared" si="75"/>
        <v>4</v>
      </c>
      <c r="O441" s="6">
        <f t="shared" si="73"/>
        <v>-93.024849000000003</v>
      </c>
    </row>
    <row r="442" spans="2:16" x14ac:dyDescent="0.25">
      <c r="B442">
        <v>3498736111.1111002</v>
      </c>
      <c r="C442">
        <v>-90.406227000000001</v>
      </c>
      <c r="D442">
        <v>-83.206138999999993</v>
      </c>
      <c r="F442" s="6">
        <f t="shared" si="74"/>
        <v>4.5</v>
      </c>
      <c r="G442" s="6">
        <f t="shared" si="72"/>
        <v>-79.179794000000001</v>
      </c>
      <c r="J442">
        <v>3498736111.1111002</v>
      </c>
      <c r="K442">
        <v>-96.300629000000001</v>
      </c>
      <c r="L442">
        <v>-87.973236</v>
      </c>
      <c r="N442" s="6">
        <f t="shared" si="75"/>
        <v>4.5</v>
      </c>
      <c r="O442" s="6">
        <f t="shared" si="73"/>
        <v>-84.104347000000004</v>
      </c>
    </row>
    <row r="443" spans="2:16" x14ac:dyDescent="0.25">
      <c r="B443">
        <v>3997472222.2221999</v>
      </c>
      <c r="C443">
        <v>-88.418509999999998</v>
      </c>
      <c r="D443">
        <v>-81.201796999999999</v>
      </c>
      <c r="F443" s="6">
        <f t="shared" si="74"/>
        <v>5</v>
      </c>
      <c r="G443" s="6">
        <f t="shared" si="72"/>
        <v>-79.985977000000005</v>
      </c>
      <c r="J443">
        <v>3997472222.2221999</v>
      </c>
      <c r="K443">
        <v>-94.804787000000005</v>
      </c>
      <c r="L443">
        <v>-86.112953000000005</v>
      </c>
      <c r="N443" s="6">
        <f t="shared" si="75"/>
        <v>5</v>
      </c>
      <c r="O443" s="6">
        <f t="shared" si="73"/>
        <v>-80.828018</v>
      </c>
    </row>
    <row r="444" spans="2:16" x14ac:dyDescent="0.25">
      <c r="B444">
        <v>4496208333.3332996</v>
      </c>
      <c r="C444">
        <v>-99.701187000000004</v>
      </c>
      <c r="D444">
        <v>-92.695221000000004</v>
      </c>
      <c r="F444" s="6">
        <f t="shared" si="74"/>
        <v>5.5</v>
      </c>
      <c r="G444" s="6">
        <f t="shared" si="72"/>
        <v>-86.058188999999999</v>
      </c>
      <c r="J444">
        <v>4496208333.3332996</v>
      </c>
      <c r="K444">
        <v>-95.314567999999994</v>
      </c>
      <c r="L444">
        <v>-86.738883999999999</v>
      </c>
      <c r="N444" s="6">
        <f t="shared" si="75"/>
        <v>5.5</v>
      </c>
      <c r="O444" s="6">
        <f t="shared" si="73"/>
        <v>-80.280906999999999</v>
      </c>
    </row>
    <row r="445" spans="2:16" x14ac:dyDescent="0.25">
      <c r="B445">
        <v>4994944444.4443998</v>
      </c>
      <c r="C445">
        <v>-104.50408</v>
      </c>
      <c r="D445">
        <v>-97.621384000000006</v>
      </c>
      <c r="F445" s="6">
        <f t="shared" si="74"/>
        <v>6</v>
      </c>
      <c r="G445" s="6">
        <f t="shared" si="72"/>
        <v>-90.632980000000003</v>
      </c>
      <c r="J445">
        <v>4994944444.4443998</v>
      </c>
      <c r="K445">
        <v>-95.609504999999999</v>
      </c>
      <c r="L445">
        <v>-87.270202999999995</v>
      </c>
      <c r="N445" s="6">
        <f t="shared" si="75"/>
        <v>6</v>
      </c>
      <c r="O445" s="6">
        <f t="shared" si="73"/>
        <v>-79.184096999999994</v>
      </c>
    </row>
    <row r="446" spans="2:16" x14ac:dyDescent="0.25">
      <c r="B446">
        <v>5493680555.5556002</v>
      </c>
      <c r="C446">
        <v>-97.200737000000004</v>
      </c>
      <c r="D446">
        <v>-90.203498999999994</v>
      </c>
      <c r="F446" s="6">
        <f t="shared" si="74"/>
        <v>6.5</v>
      </c>
      <c r="G446" s="6">
        <f t="shared" si="72"/>
        <v>-92.089966000000004</v>
      </c>
      <c r="J446">
        <v>5493680555.5556002</v>
      </c>
      <c r="K446">
        <v>-100.13914</v>
      </c>
      <c r="L446">
        <v>-91.849273999999994</v>
      </c>
      <c r="N446" s="6">
        <f t="shared" si="75"/>
        <v>6.5</v>
      </c>
      <c r="O446" s="6">
        <f t="shared" si="73"/>
        <v>-73.383658999999994</v>
      </c>
    </row>
    <row r="447" spans="2:16" x14ac:dyDescent="0.25">
      <c r="B447">
        <v>5992416666.6667004</v>
      </c>
      <c r="C447">
        <v>-105.61702</v>
      </c>
      <c r="D447">
        <v>-98.479866000000001</v>
      </c>
      <c r="F447" s="6">
        <f t="shared" si="74"/>
        <v>7</v>
      </c>
      <c r="G447" s="6">
        <f t="shared" si="72"/>
        <v>-81.504859999999994</v>
      </c>
      <c r="J447">
        <v>5992416666.6667004</v>
      </c>
      <c r="K447">
        <v>-100.35708</v>
      </c>
      <c r="L447">
        <v>-91.909210000000002</v>
      </c>
      <c r="N447" s="6">
        <f t="shared" si="75"/>
        <v>7</v>
      </c>
      <c r="O447" s="6">
        <f t="shared" si="73"/>
        <v>-80.827590999999998</v>
      </c>
    </row>
    <row r="448" spans="2:16" x14ac:dyDescent="0.25">
      <c r="B448">
        <v>6491152777.7777996</v>
      </c>
      <c r="C448">
        <v>-94.358269000000007</v>
      </c>
      <c r="D448">
        <v>-87.223122000000004</v>
      </c>
      <c r="F448" s="6">
        <f t="shared" si="74"/>
        <v>7.5</v>
      </c>
      <c r="G448" s="6">
        <f t="shared" si="72"/>
        <v>-93.321540999999996</v>
      </c>
      <c r="J448">
        <v>6491152777.7777996</v>
      </c>
      <c r="K448">
        <v>-97.238326999999998</v>
      </c>
      <c r="L448">
        <v>-88.722649000000004</v>
      </c>
      <c r="N448" s="6">
        <f t="shared" si="75"/>
        <v>7.5</v>
      </c>
      <c r="O448" s="6">
        <f t="shared" si="73"/>
        <v>-74.587211999999994</v>
      </c>
    </row>
    <row r="449" spans="2:16" x14ac:dyDescent="0.25">
      <c r="B449">
        <v>6989888888.8888998</v>
      </c>
      <c r="C449">
        <v>-93.495140000000006</v>
      </c>
      <c r="D449">
        <v>-86.312866</v>
      </c>
      <c r="F449" s="6">
        <f t="shared" si="74"/>
        <v>8</v>
      </c>
      <c r="G449" s="6">
        <f t="shared" si="72"/>
        <v>-87.282043000000002</v>
      </c>
      <c r="J449">
        <v>6989888888.8888998</v>
      </c>
      <c r="K449">
        <v>-88.190453000000005</v>
      </c>
      <c r="L449">
        <v>-79.279105999999999</v>
      </c>
      <c r="N449" s="6">
        <f t="shared" si="75"/>
        <v>8</v>
      </c>
      <c r="O449" s="6">
        <f t="shared" si="73"/>
        <v>-74.323265000000006</v>
      </c>
    </row>
    <row r="450" spans="2:16" x14ac:dyDescent="0.25">
      <c r="B450">
        <v>7488625000</v>
      </c>
      <c r="C450">
        <v>-99.778091000000003</v>
      </c>
      <c r="D450">
        <v>-92.321952999999993</v>
      </c>
      <c r="F450" s="6">
        <f t="shared" si="74"/>
        <v>8.5</v>
      </c>
      <c r="G450" s="6">
        <f t="shared" si="72"/>
        <v>-95.878883000000002</v>
      </c>
      <c r="J450">
        <v>7488625000</v>
      </c>
      <c r="K450">
        <v>-96.553443999999999</v>
      </c>
      <c r="L450">
        <v>-87.088142000000005</v>
      </c>
      <c r="N450" s="6">
        <f t="shared" si="75"/>
        <v>8.5</v>
      </c>
      <c r="O450" s="6">
        <f t="shared" si="73"/>
        <v>-75.830841000000007</v>
      </c>
    </row>
    <row r="451" spans="2:16" x14ac:dyDescent="0.25">
      <c r="B451">
        <v>7987361111.1111002</v>
      </c>
      <c r="C451">
        <v>-98.841247999999993</v>
      </c>
      <c r="D451">
        <v>-91.270347999999998</v>
      </c>
      <c r="F451" s="6">
        <f t="shared" si="74"/>
        <v>9</v>
      </c>
      <c r="G451" s="6">
        <f t="shared" si="72"/>
        <v>-108.64635</v>
      </c>
      <c r="J451">
        <v>7987361111.1111002</v>
      </c>
      <c r="K451">
        <v>-101.63522</v>
      </c>
      <c r="L451">
        <v>-91.933418000000003</v>
      </c>
      <c r="N451" s="6">
        <f t="shared" si="75"/>
        <v>9</v>
      </c>
      <c r="O451" s="6">
        <f t="shared" si="73"/>
        <v>-72.424735999999996</v>
      </c>
    </row>
    <row r="452" spans="2:16" x14ac:dyDescent="0.25">
      <c r="B452">
        <v>8486097222.2222004</v>
      </c>
      <c r="C452">
        <v>-90.360870000000006</v>
      </c>
      <c r="D452">
        <v>-82.735489000000001</v>
      </c>
      <c r="F452" s="6">
        <f t="shared" si="74"/>
        <v>9.5</v>
      </c>
      <c r="G452" s="6">
        <f t="shared" si="72"/>
        <v>-84.993767000000005</v>
      </c>
      <c r="J452">
        <v>8486097222.2222004</v>
      </c>
      <c r="K452">
        <v>-93.188582999999994</v>
      </c>
      <c r="L452">
        <v>-83.428252999999998</v>
      </c>
      <c r="N452" s="6">
        <f t="shared" si="75"/>
        <v>9.5</v>
      </c>
      <c r="O452" s="6">
        <f t="shared" si="73"/>
        <v>-71.078864999999993</v>
      </c>
    </row>
    <row r="453" spans="2:16" x14ac:dyDescent="0.25">
      <c r="B453">
        <v>8984833333.3332996</v>
      </c>
      <c r="C453">
        <v>-93.084961000000007</v>
      </c>
      <c r="D453">
        <v>-85.254486</v>
      </c>
      <c r="F453" s="6">
        <f t="shared" si="74"/>
        <v>10</v>
      </c>
      <c r="G453" s="6">
        <f t="shared" si="72"/>
        <v>-79.816649999999996</v>
      </c>
      <c r="J453">
        <v>8984833333.3332996</v>
      </c>
      <c r="K453">
        <v>-101.02481</v>
      </c>
      <c r="L453">
        <v>-91.286017999999999</v>
      </c>
      <c r="N453" s="6">
        <f t="shared" si="75"/>
        <v>10</v>
      </c>
      <c r="O453" s="6">
        <f t="shared" si="73"/>
        <v>-73.100830000000002</v>
      </c>
    </row>
    <row r="454" spans="2:16" x14ac:dyDescent="0.25">
      <c r="B454">
        <v>9483569444.4444008</v>
      </c>
      <c r="C454">
        <v>-94.736382000000006</v>
      </c>
      <c r="D454">
        <v>-86.797577000000004</v>
      </c>
      <c r="F454" s="6">
        <f t="shared" si="74"/>
        <v>10.5</v>
      </c>
      <c r="G454" s="6">
        <f t="shared" si="72"/>
        <v>-86.298896999999997</v>
      </c>
      <c r="J454">
        <v>9483569444.4444008</v>
      </c>
      <c r="K454">
        <v>-94.962745999999996</v>
      </c>
      <c r="L454">
        <v>-85.221549999999993</v>
      </c>
      <c r="N454" s="6">
        <f t="shared" si="75"/>
        <v>10.5</v>
      </c>
      <c r="O454" s="6">
        <f t="shared" si="73"/>
        <v>-82.101714999999999</v>
      </c>
    </row>
    <row r="455" spans="2:16" x14ac:dyDescent="0.25">
      <c r="B455">
        <v>9982305555.5555992</v>
      </c>
      <c r="C455">
        <v>-89.993256000000002</v>
      </c>
      <c r="D455">
        <v>-81.943611000000004</v>
      </c>
      <c r="F455" s="6">
        <f t="shared" si="74"/>
        <v>11</v>
      </c>
      <c r="G455" s="6">
        <f t="shared" si="72"/>
        <v>-87.467796000000007</v>
      </c>
      <c r="J455">
        <v>9982305555.5555992</v>
      </c>
      <c r="K455">
        <v>-97.681015000000002</v>
      </c>
      <c r="L455">
        <v>-87.994225</v>
      </c>
      <c r="N455" s="6">
        <f t="shared" si="75"/>
        <v>11</v>
      </c>
      <c r="O455" s="6">
        <f t="shared" si="73"/>
        <v>-86.629645999999994</v>
      </c>
    </row>
    <row r="456" spans="2:16" x14ac:dyDescent="0.25">
      <c r="B456">
        <v>10481041666.667</v>
      </c>
      <c r="C456">
        <v>-92.869759000000002</v>
      </c>
      <c r="D456">
        <v>-84.789444000000003</v>
      </c>
      <c r="F456" s="6">
        <f t="shared" si="74"/>
        <v>11.5</v>
      </c>
      <c r="G456" s="6">
        <f t="shared" si="72"/>
        <v>-95.498267999999996</v>
      </c>
      <c r="J456">
        <v>10481041666.667</v>
      </c>
      <c r="K456">
        <v>-102.98416</v>
      </c>
      <c r="L456">
        <v>-93.354384999999994</v>
      </c>
      <c r="N456" s="6">
        <f t="shared" si="75"/>
        <v>11.5</v>
      </c>
      <c r="O456" s="6">
        <f t="shared" si="73"/>
        <v>-80.400229999999993</v>
      </c>
    </row>
    <row r="457" spans="2:16" x14ac:dyDescent="0.25">
      <c r="B457">
        <v>10979777777.778</v>
      </c>
      <c r="C457">
        <v>-92.783576999999994</v>
      </c>
      <c r="D457">
        <v>-84.730239999999995</v>
      </c>
      <c r="F457" s="6">
        <f t="shared" si="74"/>
        <v>12</v>
      </c>
      <c r="G457" s="6">
        <f t="shared" si="72"/>
        <v>-87.557693</v>
      </c>
      <c r="J457">
        <v>10979777777.778</v>
      </c>
      <c r="K457">
        <v>-97.411850000000001</v>
      </c>
      <c r="L457">
        <v>-87.883705000000006</v>
      </c>
      <c r="N457" s="6">
        <f t="shared" si="75"/>
        <v>12</v>
      </c>
      <c r="O457" s="6">
        <f t="shared" si="73"/>
        <v>-85.965430999999995</v>
      </c>
    </row>
    <row r="458" spans="2:16" x14ac:dyDescent="0.25">
      <c r="B458">
        <v>11478513888.889</v>
      </c>
      <c r="C458">
        <v>-88.249947000000006</v>
      </c>
      <c r="D458">
        <v>-80.266684999999995</v>
      </c>
      <c r="F458" s="6" t="s">
        <v>21</v>
      </c>
      <c r="J458">
        <v>11478513888.889</v>
      </c>
      <c r="K458">
        <v>-95.992821000000006</v>
      </c>
      <c r="L458">
        <v>-86.466132999999999</v>
      </c>
      <c r="N458" s="6" t="s">
        <v>21</v>
      </c>
    </row>
    <row r="459" spans="2:16" x14ac:dyDescent="0.25">
      <c r="B459">
        <v>11977250000</v>
      </c>
      <c r="C459">
        <v>-82.418304000000006</v>
      </c>
      <c r="D459">
        <v>-74.295090000000002</v>
      </c>
      <c r="J459">
        <v>11977250000</v>
      </c>
      <c r="K459">
        <v>-88.195464999999999</v>
      </c>
      <c r="L459">
        <v>-78.440437000000003</v>
      </c>
    </row>
    <row r="460" spans="2:16" x14ac:dyDescent="0.25">
      <c r="B460" t="s">
        <v>21</v>
      </c>
      <c r="J460" t="s">
        <v>21</v>
      </c>
    </row>
    <row r="461" spans="2:16" x14ac:dyDescent="0.25">
      <c r="F461" s="6" t="s">
        <v>63</v>
      </c>
      <c r="N461" s="6" t="s">
        <v>63</v>
      </c>
    </row>
    <row r="462" spans="2:16" ht="15.75" x14ac:dyDescent="0.25">
      <c r="F462" s="6" t="s">
        <v>19</v>
      </c>
      <c r="G462" s="6" t="str">
        <f t="shared" ref="G462:G481" si="76">D488</f>
        <v>5Rx1L dBc Log Mag(dB)</v>
      </c>
      <c r="H462" s="35">
        <v>5</v>
      </c>
      <c r="N462" s="6" t="s">
        <v>19</v>
      </c>
      <c r="O462" s="6" t="str">
        <f t="shared" ref="O462:O481" si="77">L488</f>
        <v>5Rx1L dBc Log Mag(dB)</v>
      </c>
      <c r="P462" s="35">
        <v>5</v>
      </c>
    </row>
    <row r="463" spans="2:16" ht="15.75" x14ac:dyDescent="0.25">
      <c r="B463" t="s">
        <v>61</v>
      </c>
      <c r="F463" s="6">
        <f t="shared" ref="F463:F481" si="78">B489/1000000000</f>
        <v>3</v>
      </c>
      <c r="G463" s="6">
        <f t="shared" si="76"/>
        <v>-78.483192000000003</v>
      </c>
      <c r="H463" s="36">
        <f>ABS(AVERAGE(G463:G481)-(H462-1)*10)</f>
        <v>108.70126205263158</v>
      </c>
      <c r="J463" t="s">
        <v>61</v>
      </c>
      <c r="N463" s="6">
        <f t="shared" ref="N463:N481" si="79">J489/1000000000</f>
        <v>3</v>
      </c>
      <c r="O463" s="6">
        <f t="shared" si="77"/>
        <v>-92.978706000000003</v>
      </c>
      <c r="P463" s="36">
        <f>ABS(AVERAGE(O463:O481)-(P462-1)*10)</f>
        <v>124.55968436842103</v>
      </c>
    </row>
    <row r="464" spans="2:16" x14ac:dyDescent="0.25">
      <c r="B464" t="s">
        <v>19</v>
      </c>
      <c r="C464" t="s">
        <v>140</v>
      </c>
      <c r="D464" t="s">
        <v>62</v>
      </c>
      <c r="F464" s="6">
        <f t="shared" si="78"/>
        <v>3.0167888888888998</v>
      </c>
      <c r="G464" s="6">
        <f t="shared" si="76"/>
        <v>-74.775031999999996</v>
      </c>
      <c r="J464" t="s">
        <v>19</v>
      </c>
      <c r="K464" t="s">
        <v>140</v>
      </c>
      <c r="L464" t="s">
        <v>62</v>
      </c>
      <c r="N464" s="6">
        <f t="shared" si="79"/>
        <v>3.0167888888888998</v>
      </c>
      <c r="O464" s="6">
        <f t="shared" si="77"/>
        <v>-97.759643999999994</v>
      </c>
    </row>
    <row r="465" spans="2:15" x14ac:dyDescent="0.25">
      <c r="B465">
        <v>3000000000</v>
      </c>
      <c r="C465">
        <v>-75.265450000000001</v>
      </c>
      <c r="D465">
        <v>-67.947356999999997</v>
      </c>
      <c r="F465" s="6">
        <f t="shared" si="78"/>
        <v>3.0335777777778001</v>
      </c>
      <c r="G465" s="6">
        <f t="shared" si="76"/>
        <v>-73.765502999999995</v>
      </c>
      <c r="J465">
        <v>3000000000</v>
      </c>
      <c r="K465">
        <v>-85.65992</v>
      </c>
      <c r="L465">
        <v>-78.331351999999995</v>
      </c>
      <c r="N465" s="6">
        <f t="shared" si="79"/>
        <v>3.0335777777778001</v>
      </c>
      <c r="O465" s="6">
        <f t="shared" si="77"/>
        <v>-88.419044</v>
      </c>
    </row>
    <row r="466" spans="2:15" x14ac:dyDescent="0.25">
      <c r="B466">
        <v>3500000000</v>
      </c>
      <c r="C466">
        <v>-73.383667000000003</v>
      </c>
      <c r="D466">
        <v>-66.183577999999997</v>
      </c>
      <c r="F466" s="6">
        <f t="shared" si="78"/>
        <v>3.0503666666667</v>
      </c>
      <c r="G466" s="6">
        <f t="shared" si="76"/>
        <v>-71.204880000000003</v>
      </c>
      <c r="J466">
        <v>3500000000</v>
      </c>
      <c r="K466">
        <v>-93.983986000000002</v>
      </c>
      <c r="L466">
        <v>-85.656600999999995</v>
      </c>
      <c r="N466" s="6">
        <f t="shared" si="79"/>
        <v>3.0503666666667</v>
      </c>
      <c r="O466" s="6">
        <f t="shared" si="77"/>
        <v>-97.320426999999995</v>
      </c>
    </row>
    <row r="467" spans="2:15" x14ac:dyDescent="0.25">
      <c r="B467">
        <v>4000000000</v>
      </c>
      <c r="C467">
        <v>-78.474609000000001</v>
      </c>
      <c r="D467">
        <v>-71.257896000000002</v>
      </c>
      <c r="F467" s="6">
        <f t="shared" si="78"/>
        <v>3.0671555555556003</v>
      </c>
      <c r="G467" s="6">
        <f t="shared" si="76"/>
        <v>-70.711174</v>
      </c>
      <c r="J467">
        <v>4000000000</v>
      </c>
      <c r="K467">
        <v>-101.71666999999999</v>
      </c>
      <c r="L467">
        <v>-93.024849000000003</v>
      </c>
      <c r="N467" s="6">
        <f t="shared" si="79"/>
        <v>3.0671555555556003</v>
      </c>
      <c r="O467" s="6">
        <f t="shared" si="77"/>
        <v>-94.039092999999994</v>
      </c>
    </row>
    <row r="468" spans="2:15" x14ac:dyDescent="0.25">
      <c r="B468">
        <v>4500000000</v>
      </c>
      <c r="C468">
        <v>-86.185760000000002</v>
      </c>
      <c r="D468">
        <v>-79.179794000000001</v>
      </c>
      <c r="F468" s="6">
        <f t="shared" si="78"/>
        <v>3.0839444444443997</v>
      </c>
      <c r="G468" s="6">
        <f t="shared" si="76"/>
        <v>-69.712333999999998</v>
      </c>
      <c r="J468">
        <v>4500000000</v>
      </c>
      <c r="K468">
        <v>-92.680031</v>
      </c>
      <c r="L468">
        <v>-84.104347000000004</v>
      </c>
      <c r="N468" s="6">
        <f t="shared" si="79"/>
        <v>3.0839444444443997</v>
      </c>
      <c r="O468" s="6">
        <f t="shared" si="77"/>
        <v>-97.973083000000003</v>
      </c>
    </row>
    <row r="469" spans="2:15" x14ac:dyDescent="0.25">
      <c r="B469">
        <v>5000000000</v>
      </c>
      <c r="C469">
        <v>-86.868674999999996</v>
      </c>
      <c r="D469">
        <v>-79.985977000000005</v>
      </c>
      <c r="F469" s="6">
        <f t="shared" si="78"/>
        <v>3.1007333333333</v>
      </c>
      <c r="G469" s="6">
        <f t="shared" si="76"/>
        <v>-67.347565000000003</v>
      </c>
      <c r="J469">
        <v>5000000000</v>
      </c>
      <c r="K469">
        <v>-89.167327999999998</v>
      </c>
      <c r="L469">
        <v>-80.828018</v>
      </c>
      <c r="N469" s="6">
        <f t="shared" si="79"/>
        <v>3.1007333333333</v>
      </c>
      <c r="O469" s="6">
        <f t="shared" si="77"/>
        <v>-83.824744999999993</v>
      </c>
    </row>
    <row r="470" spans="2:15" x14ac:dyDescent="0.25">
      <c r="B470">
        <v>5500000000</v>
      </c>
      <c r="C470">
        <v>-93.055428000000006</v>
      </c>
      <c r="D470">
        <v>-86.058188999999999</v>
      </c>
      <c r="F470" s="6">
        <f t="shared" si="78"/>
        <v>3.1175222222221999</v>
      </c>
      <c r="G470" s="6">
        <f t="shared" si="76"/>
        <v>-66.790526999999997</v>
      </c>
      <c r="J470">
        <v>5500000000</v>
      </c>
      <c r="K470">
        <v>-88.570769999999996</v>
      </c>
      <c r="L470">
        <v>-80.280906999999999</v>
      </c>
      <c r="N470" s="6">
        <f t="shared" si="79"/>
        <v>3.1175222222221999</v>
      </c>
      <c r="O470" s="6">
        <f t="shared" si="77"/>
        <v>-89.532287999999994</v>
      </c>
    </row>
    <row r="471" spans="2:15" x14ac:dyDescent="0.25">
      <c r="B471">
        <v>6000000000</v>
      </c>
      <c r="C471">
        <v>-97.770133999999999</v>
      </c>
      <c r="D471">
        <v>-90.632980000000003</v>
      </c>
      <c r="F471" s="6">
        <f t="shared" si="78"/>
        <v>3.1343111111111002</v>
      </c>
      <c r="G471" s="6">
        <f t="shared" si="76"/>
        <v>-66.605323999999996</v>
      </c>
      <c r="J471">
        <v>6000000000</v>
      </c>
      <c r="K471">
        <v>-87.631966000000006</v>
      </c>
      <c r="L471">
        <v>-79.184096999999994</v>
      </c>
      <c r="N471" s="6">
        <f t="shared" si="79"/>
        <v>3.1343111111111002</v>
      </c>
      <c r="O471" s="6">
        <f t="shared" si="77"/>
        <v>-86.331199999999995</v>
      </c>
    </row>
    <row r="472" spans="2:15" x14ac:dyDescent="0.25">
      <c r="B472">
        <v>6500000000</v>
      </c>
      <c r="C472">
        <v>-99.225112999999993</v>
      </c>
      <c r="D472">
        <v>-92.089966000000004</v>
      </c>
      <c r="F472" s="6">
        <f t="shared" si="78"/>
        <v>3.1511</v>
      </c>
      <c r="G472" s="6">
        <f t="shared" si="76"/>
        <v>-65.820999</v>
      </c>
      <c r="J472">
        <v>6500000000</v>
      </c>
      <c r="K472">
        <v>-81.899338</v>
      </c>
      <c r="L472">
        <v>-73.383658999999994</v>
      </c>
      <c r="N472" s="6">
        <f t="shared" si="79"/>
        <v>3.1511</v>
      </c>
      <c r="O472" s="6">
        <f t="shared" si="77"/>
        <v>-79.065910000000002</v>
      </c>
    </row>
    <row r="473" spans="2:15" x14ac:dyDescent="0.25">
      <c r="B473">
        <v>7000000000</v>
      </c>
      <c r="C473">
        <v>-88.687134</v>
      </c>
      <c r="D473">
        <v>-81.504859999999994</v>
      </c>
      <c r="F473" s="6">
        <f t="shared" si="78"/>
        <v>3.1678888888888999</v>
      </c>
      <c r="G473" s="6">
        <f t="shared" si="76"/>
        <v>-63.953754000000004</v>
      </c>
      <c r="J473">
        <v>7000000000</v>
      </c>
      <c r="K473">
        <v>-89.738937000000007</v>
      </c>
      <c r="L473">
        <v>-80.827590999999998</v>
      </c>
      <c r="N473" s="6">
        <f t="shared" si="79"/>
        <v>3.1678888888888999</v>
      </c>
      <c r="O473" s="6">
        <f t="shared" si="77"/>
        <v>-81.133979999999994</v>
      </c>
    </row>
    <row r="474" spans="2:15" x14ac:dyDescent="0.25">
      <c r="B474">
        <v>7500000000</v>
      </c>
      <c r="C474">
        <v>-100.77768</v>
      </c>
      <c r="D474">
        <v>-93.321540999999996</v>
      </c>
      <c r="F474" s="6">
        <f t="shared" si="78"/>
        <v>3.1846777777778001</v>
      </c>
      <c r="G474" s="6">
        <f t="shared" si="76"/>
        <v>-65.107567000000003</v>
      </c>
      <c r="J474">
        <v>7500000000</v>
      </c>
      <c r="K474">
        <v>-84.052513000000005</v>
      </c>
      <c r="L474">
        <v>-74.587211999999994</v>
      </c>
      <c r="N474" s="6">
        <f t="shared" si="79"/>
        <v>3.1846777777778001</v>
      </c>
      <c r="O474" s="6">
        <f t="shared" si="77"/>
        <v>-79.090209999999999</v>
      </c>
    </row>
    <row r="475" spans="2:15" x14ac:dyDescent="0.25">
      <c r="B475">
        <v>8000000000</v>
      </c>
      <c r="C475">
        <v>-94.852951000000004</v>
      </c>
      <c r="D475">
        <v>-87.282043000000002</v>
      </c>
      <c r="F475" s="6">
        <f t="shared" si="78"/>
        <v>3.2014666666667</v>
      </c>
      <c r="G475" s="6">
        <f t="shared" si="76"/>
        <v>-65.296242000000007</v>
      </c>
      <c r="J475">
        <v>8000000000</v>
      </c>
      <c r="K475">
        <v>-84.025063000000003</v>
      </c>
      <c r="L475">
        <v>-74.323265000000006</v>
      </c>
      <c r="N475" s="6">
        <f t="shared" si="79"/>
        <v>3.2014666666667</v>
      </c>
      <c r="O475" s="6">
        <f t="shared" si="77"/>
        <v>-79.738228000000007</v>
      </c>
    </row>
    <row r="476" spans="2:15" x14ac:dyDescent="0.25">
      <c r="B476">
        <v>8500000000</v>
      </c>
      <c r="C476">
        <v>-103.50426</v>
      </c>
      <c r="D476">
        <v>-95.878883000000002</v>
      </c>
      <c r="F476" s="6">
        <f t="shared" si="78"/>
        <v>3.2182555555556003</v>
      </c>
      <c r="G476" s="6">
        <f t="shared" si="76"/>
        <v>-66.315025000000006</v>
      </c>
      <c r="J476">
        <v>8500000000</v>
      </c>
      <c r="K476">
        <v>-85.591164000000006</v>
      </c>
      <c r="L476">
        <v>-75.830841000000007</v>
      </c>
      <c r="N476" s="6">
        <f t="shared" si="79"/>
        <v>3.2182555555556003</v>
      </c>
      <c r="O476" s="6">
        <f t="shared" si="77"/>
        <v>-76.134460000000004</v>
      </c>
    </row>
    <row r="477" spans="2:15" x14ac:dyDescent="0.25">
      <c r="B477">
        <v>9000000000</v>
      </c>
      <c r="C477">
        <v>-116.47683000000001</v>
      </c>
      <c r="D477">
        <v>-108.64635</v>
      </c>
      <c r="F477" s="6">
        <f t="shared" si="78"/>
        <v>3.2350444444443998</v>
      </c>
      <c r="G477" s="6">
        <f t="shared" si="76"/>
        <v>-67.650108000000003</v>
      </c>
      <c r="J477">
        <v>9000000000</v>
      </c>
      <c r="K477">
        <v>-82.163527999999999</v>
      </c>
      <c r="L477">
        <v>-72.424735999999996</v>
      </c>
      <c r="N477" s="6">
        <f t="shared" si="79"/>
        <v>3.2350444444443998</v>
      </c>
      <c r="O477" s="6">
        <f t="shared" si="77"/>
        <v>-74.637153999999995</v>
      </c>
    </row>
    <row r="478" spans="2:15" x14ac:dyDescent="0.25">
      <c r="B478">
        <v>9500000000</v>
      </c>
      <c r="C478">
        <v>-92.932570999999996</v>
      </c>
      <c r="D478">
        <v>-84.993767000000005</v>
      </c>
      <c r="F478" s="6">
        <f t="shared" si="78"/>
        <v>3.2518333333333</v>
      </c>
      <c r="G478" s="6">
        <f t="shared" si="76"/>
        <v>-66.829193000000004</v>
      </c>
      <c r="J478">
        <v>9500000000</v>
      </c>
      <c r="K478">
        <v>-80.820060999999995</v>
      </c>
      <c r="L478">
        <v>-71.078864999999993</v>
      </c>
      <c r="N478" s="6">
        <f t="shared" si="79"/>
        <v>3.2518333333333</v>
      </c>
      <c r="O478" s="6">
        <f t="shared" si="77"/>
        <v>-75.890754999999999</v>
      </c>
    </row>
    <row r="479" spans="2:15" x14ac:dyDescent="0.25">
      <c r="B479">
        <v>10000000000</v>
      </c>
      <c r="C479">
        <v>-87.866294999999994</v>
      </c>
      <c r="D479">
        <v>-79.816649999999996</v>
      </c>
      <c r="F479" s="6">
        <f t="shared" si="78"/>
        <v>3.2686222222221999</v>
      </c>
      <c r="G479" s="6">
        <f t="shared" si="76"/>
        <v>-67.738831000000005</v>
      </c>
      <c r="J479">
        <v>10000000000</v>
      </c>
      <c r="K479">
        <v>-82.787621000000001</v>
      </c>
      <c r="L479">
        <v>-73.100830000000002</v>
      </c>
      <c r="N479" s="6">
        <f t="shared" si="79"/>
        <v>3.2686222222221999</v>
      </c>
      <c r="O479" s="6">
        <f t="shared" si="77"/>
        <v>-73.950164999999998</v>
      </c>
    </row>
    <row r="480" spans="2:15" x14ac:dyDescent="0.25">
      <c r="B480">
        <v>10500000000</v>
      </c>
      <c r="C480">
        <v>-94.379210999999998</v>
      </c>
      <c r="D480">
        <v>-86.298896999999997</v>
      </c>
      <c r="F480" s="6">
        <f t="shared" si="78"/>
        <v>3.2854111111111002</v>
      </c>
      <c r="G480" s="6">
        <f t="shared" si="76"/>
        <v>-68.549621999999999</v>
      </c>
      <c r="J480">
        <v>10500000000</v>
      </c>
      <c r="K480">
        <v>-91.731482999999997</v>
      </c>
      <c r="L480">
        <v>-82.101714999999999</v>
      </c>
      <c r="N480" s="6">
        <f t="shared" si="79"/>
        <v>3.2854111111111002</v>
      </c>
      <c r="O480" s="6">
        <f t="shared" si="77"/>
        <v>-77.418930000000003</v>
      </c>
    </row>
    <row r="481" spans="2:16" x14ac:dyDescent="0.25">
      <c r="B481">
        <v>11000000000</v>
      </c>
      <c r="C481">
        <v>-95.521133000000006</v>
      </c>
      <c r="D481">
        <v>-87.467796000000007</v>
      </c>
      <c r="F481" s="6">
        <f t="shared" si="78"/>
        <v>3.3022</v>
      </c>
      <c r="G481" s="6">
        <f t="shared" si="76"/>
        <v>-68.667107000000001</v>
      </c>
      <c r="J481">
        <v>11000000000</v>
      </c>
      <c r="K481">
        <v>-96.157791000000003</v>
      </c>
      <c r="L481">
        <v>-86.629645999999994</v>
      </c>
      <c r="N481" s="6">
        <f t="shared" si="79"/>
        <v>3.3022</v>
      </c>
      <c r="O481" s="6">
        <f t="shared" si="77"/>
        <v>-81.395981000000006</v>
      </c>
    </row>
    <row r="482" spans="2:16" x14ac:dyDescent="0.25">
      <c r="B482">
        <v>11500000000</v>
      </c>
      <c r="C482">
        <v>-103.48154</v>
      </c>
      <c r="D482">
        <v>-95.498267999999996</v>
      </c>
      <c r="F482" s="6" t="s">
        <v>21</v>
      </c>
      <c r="J482">
        <v>11500000000</v>
      </c>
      <c r="K482">
        <v>-89.926918000000001</v>
      </c>
      <c r="L482">
        <v>-80.400229999999993</v>
      </c>
      <c r="N482" s="6" t="s">
        <v>21</v>
      </c>
    </row>
    <row r="483" spans="2:16" x14ac:dyDescent="0.25">
      <c r="B483">
        <v>12000000000</v>
      </c>
      <c r="C483">
        <v>-95.680908000000002</v>
      </c>
      <c r="D483">
        <v>-87.557693</v>
      </c>
      <c r="J483">
        <v>12000000000</v>
      </c>
      <c r="K483">
        <v>-95.720459000000005</v>
      </c>
      <c r="L483">
        <v>-85.965430999999995</v>
      </c>
    </row>
    <row r="484" spans="2:16" x14ac:dyDescent="0.25">
      <c r="B484" t="s">
        <v>21</v>
      </c>
      <c r="J484" t="s">
        <v>21</v>
      </c>
    </row>
    <row r="485" spans="2:16" x14ac:dyDescent="0.25">
      <c r="F485" s="6" t="s">
        <v>64</v>
      </c>
      <c r="N485" s="6" t="s">
        <v>64</v>
      </c>
    </row>
    <row r="486" spans="2:16" ht="15.75" x14ac:dyDescent="0.25">
      <c r="F486" s="6" t="s">
        <v>19</v>
      </c>
      <c r="G486" s="6" t="str">
        <f t="shared" ref="G486:G505" si="80">D512</f>
        <v>5Rx2L dBc Log Mag(dB)</v>
      </c>
      <c r="H486" s="35">
        <v>5</v>
      </c>
      <c r="N486" s="6" t="s">
        <v>19</v>
      </c>
      <c r="O486" s="6" t="str">
        <f t="shared" ref="O486:O505" si="81">L512</f>
        <v>5Rx2L dBc Log Mag(dB)</v>
      </c>
      <c r="P486" s="35">
        <v>5</v>
      </c>
    </row>
    <row r="487" spans="2:16" ht="15.75" x14ac:dyDescent="0.25">
      <c r="B487" t="s">
        <v>63</v>
      </c>
      <c r="F487" s="6">
        <f t="shared" ref="F487:F505" si="82">B513/1000000000</f>
        <v>3</v>
      </c>
      <c r="G487" s="6">
        <f t="shared" si="80"/>
        <v>-85.290961999999993</v>
      </c>
      <c r="H487" s="36">
        <f>ABS(AVERAGE(G487:G505)-(H486-1)*10)</f>
        <v>121.7481227894737</v>
      </c>
      <c r="J487" t="s">
        <v>63</v>
      </c>
      <c r="N487" s="6">
        <f t="shared" ref="N487:N505" si="83">J513/1000000000</f>
        <v>3</v>
      </c>
      <c r="O487" s="6">
        <f t="shared" si="81"/>
        <v>-95.823768999999999</v>
      </c>
      <c r="P487" s="36">
        <f>ABS(AVERAGE(O487:O505)-(P486-1)*10)</f>
        <v>131.98029</v>
      </c>
    </row>
    <row r="488" spans="2:16" x14ac:dyDescent="0.25">
      <c r="B488" t="s">
        <v>19</v>
      </c>
      <c r="C488" t="s">
        <v>141</v>
      </c>
      <c r="D488" t="s">
        <v>302</v>
      </c>
      <c r="F488" s="6">
        <f t="shared" si="82"/>
        <v>3.1445666666666998</v>
      </c>
      <c r="G488" s="6">
        <f t="shared" si="80"/>
        <v>-76.426636000000002</v>
      </c>
      <c r="J488" t="s">
        <v>19</v>
      </c>
      <c r="K488" t="s">
        <v>141</v>
      </c>
      <c r="L488" t="s">
        <v>302</v>
      </c>
      <c r="N488" s="6">
        <f t="shared" si="83"/>
        <v>3.1445666666666998</v>
      </c>
      <c r="O488" s="6">
        <f t="shared" si="81"/>
        <v>-89.252303999999995</v>
      </c>
    </row>
    <row r="489" spans="2:16" x14ac:dyDescent="0.25">
      <c r="B489">
        <v>3000000000</v>
      </c>
      <c r="C489">
        <v>-85.801292000000004</v>
      </c>
      <c r="D489">
        <v>-78.483192000000003</v>
      </c>
      <c r="F489" s="6">
        <f t="shared" si="82"/>
        <v>3.2891333333333002</v>
      </c>
      <c r="G489" s="6">
        <f t="shared" si="80"/>
        <v>-72.964873999999995</v>
      </c>
      <c r="J489">
        <v>3000000000</v>
      </c>
      <c r="K489">
        <v>-100.30727</v>
      </c>
      <c r="L489">
        <v>-92.978706000000003</v>
      </c>
      <c r="N489" s="6">
        <f t="shared" si="83"/>
        <v>3.2891333333333002</v>
      </c>
      <c r="O489" s="6">
        <f t="shared" si="81"/>
        <v>-92.921852000000001</v>
      </c>
    </row>
    <row r="490" spans="2:16" x14ac:dyDescent="0.25">
      <c r="B490">
        <v>3016788888.8888998</v>
      </c>
      <c r="C490">
        <v>-81.975121000000001</v>
      </c>
      <c r="D490">
        <v>-74.775031999999996</v>
      </c>
      <c r="F490" s="6">
        <f t="shared" si="82"/>
        <v>3.4337</v>
      </c>
      <c r="G490" s="6">
        <f t="shared" si="80"/>
        <v>-89.69265</v>
      </c>
      <c r="J490">
        <v>3016788888.8888998</v>
      </c>
      <c r="K490">
        <v>-106.08703</v>
      </c>
      <c r="L490">
        <v>-97.759643999999994</v>
      </c>
      <c r="N490" s="6">
        <f t="shared" si="83"/>
        <v>3.4337</v>
      </c>
      <c r="O490" s="6">
        <f t="shared" si="81"/>
        <v>-98.262207000000004</v>
      </c>
    </row>
    <row r="491" spans="2:16" x14ac:dyDescent="0.25">
      <c r="B491">
        <v>3033577777.7778001</v>
      </c>
      <c r="C491">
        <v>-80.982215999999994</v>
      </c>
      <c r="D491">
        <v>-73.765502999999995</v>
      </c>
      <c r="F491" s="6">
        <f t="shared" si="82"/>
        <v>3.5782666666666998</v>
      </c>
      <c r="G491" s="6">
        <f t="shared" si="80"/>
        <v>-86.909126000000001</v>
      </c>
      <c r="J491">
        <v>3033577777.7778001</v>
      </c>
      <c r="K491">
        <v>-97.110878</v>
      </c>
      <c r="L491">
        <v>-88.419044</v>
      </c>
      <c r="N491" s="6">
        <f t="shared" si="83"/>
        <v>3.5782666666666998</v>
      </c>
      <c r="O491" s="6">
        <f t="shared" si="81"/>
        <v>-89.465323999999995</v>
      </c>
    </row>
    <row r="492" spans="2:16" x14ac:dyDescent="0.25">
      <c r="B492">
        <v>3050366666.6666999</v>
      </c>
      <c r="C492">
        <v>-78.210853999999998</v>
      </c>
      <c r="D492">
        <v>-71.204880000000003</v>
      </c>
      <c r="F492" s="6">
        <f t="shared" si="82"/>
        <v>3.7228333333333001</v>
      </c>
      <c r="G492" s="6">
        <f t="shared" si="80"/>
        <v>-82.725303999999994</v>
      </c>
      <c r="J492">
        <v>3050366666.6666999</v>
      </c>
      <c r="K492">
        <v>-105.89612</v>
      </c>
      <c r="L492">
        <v>-97.320426999999995</v>
      </c>
      <c r="N492" s="6">
        <f t="shared" si="83"/>
        <v>3.7228333333333001</v>
      </c>
      <c r="O492" s="6">
        <f t="shared" si="81"/>
        <v>-88.772125000000003</v>
      </c>
    </row>
    <row r="493" spans="2:16" x14ac:dyDescent="0.25">
      <c r="B493">
        <v>3067155555.5556002</v>
      </c>
      <c r="C493">
        <v>-77.593863999999996</v>
      </c>
      <c r="D493">
        <v>-70.711174</v>
      </c>
      <c r="F493" s="6">
        <f t="shared" si="82"/>
        <v>3.8673999999999999</v>
      </c>
      <c r="G493" s="6">
        <f t="shared" si="80"/>
        <v>-91.047072999999997</v>
      </c>
      <c r="J493">
        <v>3067155555.5556002</v>
      </c>
      <c r="K493">
        <v>-102.3784</v>
      </c>
      <c r="L493">
        <v>-94.039092999999994</v>
      </c>
      <c r="N493" s="6">
        <f t="shared" si="83"/>
        <v>3.8673999999999999</v>
      </c>
      <c r="O493" s="6">
        <f t="shared" si="81"/>
        <v>-99.228866999999994</v>
      </c>
    </row>
    <row r="494" spans="2:16" x14ac:dyDescent="0.25">
      <c r="B494">
        <v>3083944444.4443998</v>
      </c>
      <c r="C494">
        <v>-76.709571999999994</v>
      </c>
      <c r="D494">
        <v>-69.712333999999998</v>
      </c>
      <c r="F494" s="6">
        <f t="shared" si="82"/>
        <v>4.0119666666666998</v>
      </c>
      <c r="G494" s="6">
        <f t="shared" si="80"/>
        <v>-95.652396999999993</v>
      </c>
      <c r="J494">
        <v>3083944444.4443998</v>
      </c>
      <c r="K494">
        <v>-106.26295</v>
      </c>
      <c r="L494">
        <v>-97.973083000000003</v>
      </c>
      <c r="N494" s="6">
        <f t="shared" si="83"/>
        <v>4.0119666666666998</v>
      </c>
      <c r="O494" s="6">
        <f t="shared" si="81"/>
        <v>-87.285827999999995</v>
      </c>
    </row>
    <row r="495" spans="2:16" x14ac:dyDescent="0.25">
      <c r="B495">
        <v>3100733333.3333001</v>
      </c>
      <c r="C495">
        <v>-74.484725999999995</v>
      </c>
      <c r="D495">
        <v>-67.347565000000003</v>
      </c>
      <c r="F495" s="6">
        <f t="shared" si="82"/>
        <v>4.1565333333333001</v>
      </c>
      <c r="G495" s="6">
        <f t="shared" si="80"/>
        <v>-97.136573999999996</v>
      </c>
      <c r="J495">
        <v>3100733333.3333001</v>
      </c>
      <c r="K495">
        <v>-92.272621000000001</v>
      </c>
      <c r="L495">
        <v>-83.824744999999993</v>
      </c>
      <c r="N495" s="6">
        <f t="shared" si="83"/>
        <v>4.1565333333333001</v>
      </c>
      <c r="O495" s="6">
        <f t="shared" si="81"/>
        <v>-87.953322999999997</v>
      </c>
    </row>
    <row r="496" spans="2:16" x14ac:dyDescent="0.25">
      <c r="B496">
        <v>3117522222.2221999</v>
      </c>
      <c r="C496">
        <v>-73.925674000000001</v>
      </c>
      <c r="D496">
        <v>-66.790526999999997</v>
      </c>
      <c r="F496" s="6">
        <f t="shared" si="82"/>
        <v>4.3010999999999999</v>
      </c>
      <c r="G496" s="6">
        <f t="shared" si="80"/>
        <v>-87.007087999999996</v>
      </c>
      <c r="J496">
        <v>3117522222.2221999</v>
      </c>
      <c r="K496">
        <v>-98.047966000000002</v>
      </c>
      <c r="L496">
        <v>-89.532287999999994</v>
      </c>
      <c r="N496" s="6">
        <f t="shared" si="83"/>
        <v>4.3010999999999999</v>
      </c>
      <c r="O496" s="6">
        <f t="shared" si="81"/>
        <v>-95.295738</v>
      </c>
    </row>
    <row r="497" spans="2:16" x14ac:dyDescent="0.25">
      <c r="B497">
        <v>3134311111.1111002</v>
      </c>
      <c r="C497">
        <v>-73.787598000000003</v>
      </c>
      <c r="D497">
        <v>-66.605323999999996</v>
      </c>
      <c r="F497" s="6">
        <f t="shared" si="82"/>
        <v>4.4456666666667006</v>
      </c>
      <c r="G497" s="6">
        <f t="shared" si="80"/>
        <v>-90.680710000000005</v>
      </c>
      <c r="J497">
        <v>3134311111.1111002</v>
      </c>
      <c r="K497">
        <v>-95.242546000000004</v>
      </c>
      <c r="L497">
        <v>-86.331199999999995</v>
      </c>
      <c r="N497" s="6">
        <f t="shared" si="83"/>
        <v>4.4456666666667006</v>
      </c>
      <c r="O497" s="6">
        <f t="shared" si="81"/>
        <v>-95.073195999999996</v>
      </c>
    </row>
    <row r="498" spans="2:16" x14ac:dyDescent="0.25">
      <c r="B498">
        <v>3151100000</v>
      </c>
      <c r="C498">
        <v>-73.277137999999994</v>
      </c>
      <c r="D498">
        <v>-65.820999</v>
      </c>
      <c r="F498" s="6">
        <f t="shared" si="82"/>
        <v>4.5902333333333001</v>
      </c>
      <c r="G498" s="6">
        <f t="shared" si="80"/>
        <v>-82.179053999999994</v>
      </c>
      <c r="J498">
        <v>3151100000</v>
      </c>
      <c r="K498">
        <v>-88.531211999999996</v>
      </c>
      <c r="L498">
        <v>-79.065910000000002</v>
      </c>
      <c r="N498" s="6">
        <f t="shared" si="83"/>
        <v>4.5902333333333001</v>
      </c>
      <c r="O498" s="6">
        <f t="shared" si="81"/>
        <v>-97.809746000000004</v>
      </c>
    </row>
    <row r="499" spans="2:16" x14ac:dyDescent="0.25">
      <c r="B499">
        <v>3167888888.8888998</v>
      </c>
      <c r="C499">
        <v>-71.524658000000002</v>
      </c>
      <c r="D499">
        <v>-63.953754000000004</v>
      </c>
      <c r="F499" s="6">
        <f t="shared" si="82"/>
        <v>4.7347999999999999</v>
      </c>
      <c r="G499" s="6">
        <f t="shared" si="80"/>
        <v>-83.006980999999996</v>
      </c>
      <c r="J499">
        <v>3167888888.8888998</v>
      </c>
      <c r="K499">
        <v>-90.835776999999993</v>
      </c>
      <c r="L499">
        <v>-81.133979999999994</v>
      </c>
      <c r="N499" s="6">
        <f t="shared" si="83"/>
        <v>4.7347999999999999</v>
      </c>
      <c r="O499" s="6">
        <f t="shared" si="81"/>
        <v>-86.162673999999996</v>
      </c>
    </row>
    <row r="500" spans="2:16" x14ac:dyDescent="0.25">
      <c r="B500">
        <v>3184677777.7778001</v>
      </c>
      <c r="C500">
        <v>-72.732940999999997</v>
      </c>
      <c r="D500">
        <v>-65.107567000000003</v>
      </c>
      <c r="F500" s="6">
        <f t="shared" si="82"/>
        <v>4.8793666666667006</v>
      </c>
      <c r="G500" s="6">
        <f t="shared" si="80"/>
        <v>-74.760727000000003</v>
      </c>
      <c r="J500">
        <v>3184677777.7778001</v>
      </c>
      <c r="K500">
        <v>-88.850532999999999</v>
      </c>
      <c r="L500">
        <v>-79.090209999999999</v>
      </c>
      <c r="N500" s="6">
        <f t="shared" si="83"/>
        <v>4.8793666666667006</v>
      </c>
      <c r="O500" s="6">
        <f t="shared" si="81"/>
        <v>-95.627196999999995</v>
      </c>
    </row>
    <row r="501" spans="2:16" x14ac:dyDescent="0.25">
      <c r="B501">
        <v>3201466666.6666999</v>
      </c>
      <c r="C501">
        <v>-73.126716999999999</v>
      </c>
      <c r="D501">
        <v>-65.296242000000007</v>
      </c>
      <c r="F501" s="6">
        <f t="shared" si="82"/>
        <v>5.0239333333333001</v>
      </c>
      <c r="G501" s="6">
        <f t="shared" si="80"/>
        <v>-71.627335000000002</v>
      </c>
      <c r="J501">
        <v>3201466666.6666999</v>
      </c>
      <c r="K501">
        <v>-89.477019999999996</v>
      </c>
      <c r="L501">
        <v>-79.738228000000007</v>
      </c>
      <c r="N501" s="6">
        <f t="shared" si="83"/>
        <v>5.0239333333333001</v>
      </c>
      <c r="O501" s="6">
        <f t="shared" si="81"/>
        <v>-89.598076000000006</v>
      </c>
    </row>
    <row r="502" spans="2:16" x14ac:dyDescent="0.25">
      <c r="B502">
        <v>3218255555.5556002</v>
      </c>
      <c r="C502">
        <v>-74.253829999999994</v>
      </c>
      <c r="D502">
        <v>-66.315025000000006</v>
      </c>
      <c r="F502" s="6">
        <f t="shared" si="82"/>
        <v>5.1684999999999999</v>
      </c>
      <c r="G502" s="6">
        <f t="shared" si="80"/>
        <v>-71.302207999999993</v>
      </c>
      <c r="J502">
        <v>3218255555.5556002</v>
      </c>
      <c r="K502">
        <v>-85.875656000000006</v>
      </c>
      <c r="L502">
        <v>-76.134460000000004</v>
      </c>
      <c r="N502" s="6">
        <f t="shared" si="83"/>
        <v>5.1684999999999999</v>
      </c>
      <c r="O502" s="6">
        <f t="shared" si="81"/>
        <v>-88.083763000000005</v>
      </c>
    </row>
    <row r="503" spans="2:16" x14ac:dyDescent="0.25">
      <c r="B503">
        <v>3235044444.4443998</v>
      </c>
      <c r="C503">
        <v>-75.699753000000001</v>
      </c>
      <c r="D503">
        <v>-67.650108000000003</v>
      </c>
      <c r="F503" s="6">
        <f t="shared" si="82"/>
        <v>5.3130666666667006</v>
      </c>
      <c r="G503" s="6">
        <f t="shared" si="80"/>
        <v>-71.390488000000005</v>
      </c>
      <c r="J503">
        <v>3235044444.4443998</v>
      </c>
      <c r="K503">
        <v>-84.323943999999997</v>
      </c>
      <c r="L503">
        <v>-74.637153999999995</v>
      </c>
      <c r="N503" s="6">
        <f t="shared" si="83"/>
        <v>5.3130666666667006</v>
      </c>
      <c r="O503" s="6">
        <f t="shared" si="81"/>
        <v>-89.174385000000001</v>
      </c>
    </row>
    <row r="504" spans="2:16" x14ac:dyDescent="0.25">
      <c r="B504">
        <v>3251833333.3333001</v>
      </c>
      <c r="C504">
        <v>-74.909508000000002</v>
      </c>
      <c r="D504">
        <v>-66.829193000000004</v>
      </c>
      <c r="F504" s="6">
        <f t="shared" si="82"/>
        <v>5.4576333333333</v>
      </c>
      <c r="G504" s="6">
        <f t="shared" si="80"/>
        <v>-72.86985</v>
      </c>
      <c r="J504">
        <v>3251833333.3333001</v>
      </c>
      <c r="K504">
        <v>-85.520522999999997</v>
      </c>
      <c r="L504">
        <v>-75.890754999999999</v>
      </c>
      <c r="N504" s="6">
        <f t="shared" si="83"/>
        <v>5.4576333333333</v>
      </c>
      <c r="O504" s="6">
        <f t="shared" si="81"/>
        <v>-93.207274999999996</v>
      </c>
    </row>
    <row r="505" spans="2:16" x14ac:dyDescent="0.25">
      <c r="B505">
        <v>3268622222.2221999</v>
      </c>
      <c r="C505">
        <v>-75.792168000000004</v>
      </c>
      <c r="D505">
        <v>-67.738831000000005</v>
      </c>
      <c r="F505" s="6">
        <f t="shared" si="82"/>
        <v>5.6021999999999998</v>
      </c>
      <c r="G505" s="6">
        <f t="shared" si="80"/>
        <v>-70.544296000000003</v>
      </c>
      <c r="J505">
        <v>3268622222.2221999</v>
      </c>
      <c r="K505">
        <v>-83.478309999999993</v>
      </c>
      <c r="L505">
        <v>-73.950164999999998</v>
      </c>
      <c r="N505" s="6">
        <f t="shared" si="83"/>
        <v>5.6021999999999998</v>
      </c>
      <c r="O505" s="6">
        <f t="shared" si="81"/>
        <v>-88.627860999999996</v>
      </c>
    </row>
    <row r="506" spans="2:16" x14ac:dyDescent="0.25">
      <c r="B506">
        <v>3285411111.1111002</v>
      </c>
      <c r="C506">
        <v>-76.532882999999998</v>
      </c>
      <c r="D506">
        <v>-68.549621999999999</v>
      </c>
      <c r="F506" s="6" t="s">
        <v>21</v>
      </c>
      <c r="J506">
        <v>3285411111.1111002</v>
      </c>
      <c r="K506">
        <v>-86.945617999999996</v>
      </c>
      <c r="L506">
        <v>-77.418930000000003</v>
      </c>
      <c r="N506" s="6" t="s">
        <v>21</v>
      </c>
    </row>
    <row r="507" spans="2:16" x14ac:dyDescent="0.25">
      <c r="B507">
        <v>3302200000</v>
      </c>
      <c r="C507">
        <v>-76.790321000000006</v>
      </c>
      <c r="D507">
        <v>-68.667107000000001</v>
      </c>
      <c r="J507">
        <v>3302200000</v>
      </c>
      <c r="K507">
        <v>-91.151000999999994</v>
      </c>
      <c r="L507">
        <v>-81.395981000000006</v>
      </c>
    </row>
    <row r="508" spans="2:16" x14ac:dyDescent="0.25">
      <c r="B508" t="s">
        <v>21</v>
      </c>
      <c r="J508" t="s">
        <v>21</v>
      </c>
    </row>
    <row r="509" spans="2:16" x14ac:dyDescent="0.25">
      <c r="F509" s="6" t="s">
        <v>66</v>
      </c>
      <c r="N509" s="6" t="s">
        <v>66</v>
      </c>
    </row>
    <row r="510" spans="2:16" ht="15.75" x14ac:dyDescent="0.25">
      <c r="F510" s="6" t="s">
        <v>19</v>
      </c>
      <c r="G510" s="6" t="str">
        <f t="shared" ref="G510:G529" si="84">D536</f>
        <v>5Rx3L dBc Log Mag(dB)</v>
      </c>
      <c r="H510" s="35">
        <v>5</v>
      </c>
      <c r="N510" s="6" t="s">
        <v>19</v>
      </c>
      <c r="O510" s="6" t="str">
        <f t="shared" ref="O510:O529" si="85">L536</f>
        <v>5Rx3L dBc Log Mag(dB)</v>
      </c>
      <c r="P510" s="35">
        <v>5</v>
      </c>
    </row>
    <row r="511" spans="2:16" ht="15.75" x14ac:dyDescent="0.25">
      <c r="B511" t="s">
        <v>64</v>
      </c>
      <c r="F511" s="6">
        <f t="shared" ref="F511:F529" si="86">B537/1000000000</f>
        <v>3</v>
      </c>
      <c r="G511" s="6">
        <f t="shared" si="84"/>
        <v>-50.609886000000003</v>
      </c>
      <c r="H511" s="36">
        <f>ABS(AVERAGE(G511:G529)-(H510-1)*10)</f>
        <v>112.09162921052632</v>
      </c>
      <c r="J511" t="s">
        <v>64</v>
      </c>
      <c r="N511" s="6">
        <f t="shared" ref="N511:N529" si="87">J537/1000000000</f>
        <v>3</v>
      </c>
      <c r="O511" s="6">
        <f t="shared" si="85"/>
        <v>-65.966819999999998</v>
      </c>
      <c r="P511" s="36">
        <f>ABS(AVERAGE(O511:O529)-(P510-1)*10)</f>
        <v>123.03986200000001</v>
      </c>
    </row>
    <row r="512" spans="2:16" x14ac:dyDescent="0.25">
      <c r="B512" t="s">
        <v>19</v>
      </c>
      <c r="C512" t="s">
        <v>142</v>
      </c>
      <c r="D512" t="s">
        <v>65</v>
      </c>
      <c r="F512" s="6">
        <f t="shared" si="86"/>
        <v>3.2778999999999998</v>
      </c>
      <c r="G512" s="6">
        <f t="shared" si="84"/>
        <v>-50.084625000000003</v>
      </c>
      <c r="J512" t="s">
        <v>19</v>
      </c>
      <c r="K512" t="s">
        <v>142</v>
      </c>
      <c r="L512" t="s">
        <v>65</v>
      </c>
      <c r="N512" s="6">
        <f t="shared" si="87"/>
        <v>3.2778999999999998</v>
      </c>
      <c r="O512" s="6">
        <f t="shared" si="85"/>
        <v>-62.61692</v>
      </c>
    </row>
    <row r="513" spans="2:15" x14ac:dyDescent="0.25">
      <c r="B513">
        <v>3000000000</v>
      </c>
      <c r="C513">
        <v>-92.609054999999998</v>
      </c>
      <c r="D513">
        <v>-85.290961999999993</v>
      </c>
      <c r="F513" s="6">
        <f t="shared" si="86"/>
        <v>3.5558000000000001</v>
      </c>
      <c r="G513" s="6">
        <f t="shared" si="84"/>
        <v>-56.000027000000003</v>
      </c>
      <c r="J513">
        <v>3000000000</v>
      </c>
      <c r="K513">
        <v>-103.15234</v>
      </c>
      <c r="L513">
        <v>-95.823768999999999</v>
      </c>
      <c r="N513" s="6">
        <f t="shared" si="87"/>
        <v>3.5558000000000001</v>
      </c>
      <c r="O513" s="6">
        <f t="shared" si="85"/>
        <v>-63.270454000000001</v>
      </c>
    </row>
    <row r="514" spans="2:15" x14ac:dyDescent="0.25">
      <c r="B514">
        <v>3144566666.6666999</v>
      </c>
      <c r="C514">
        <v>-83.626723999999996</v>
      </c>
      <c r="D514">
        <v>-76.426636000000002</v>
      </c>
      <c r="F514" s="6">
        <f t="shared" si="86"/>
        <v>3.8336999999999999</v>
      </c>
      <c r="G514" s="6">
        <f t="shared" si="84"/>
        <v>-68.210503000000003</v>
      </c>
      <c r="J514">
        <v>3144566666.6666999</v>
      </c>
      <c r="K514">
        <v>-97.579689000000002</v>
      </c>
      <c r="L514">
        <v>-89.252303999999995</v>
      </c>
      <c r="N514" s="6">
        <f t="shared" si="87"/>
        <v>3.8336999999999999</v>
      </c>
      <c r="O514" s="6">
        <f t="shared" si="85"/>
        <v>-71.552161999999996</v>
      </c>
    </row>
    <row r="515" spans="2:15" x14ac:dyDescent="0.25">
      <c r="B515">
        <v>3289133333.3333001</v>
      </c>
      <c r="C515">
        <v>-80.181595000000002</v>
      </c>
      <c r="D515">
        <v>-72.964873999999995</v>
      </c>
      <c r="F515" s="6">
        <f t="shared" si="86"/>
        <v>4.1116000000000001</v>
      </c>
      <c r="G515" s="6">
        <f t="shared" si="84"/>
        <v>-67.278236000000007</v>
      </c>
      <c r="J515">
        <v>3289133333.3333001</v>
      </c>
      <c r="K515">
        <v>-101.61368</v>
      </c>
      <c r="L515">
        <v>-92.921852000000001</v>
      </c>
      <c r="N515" s="6">
        <f t="shared" si="87"/>
        <v>4.1116000000000001</v>
      </c>
      <c r="O515" s="6">
        <f t="shared" si="85"/>
        <v>-74.082069000000004</v>
      </c>
    </row>
    <row r="516" spans="2:15" x14ac:dyDescent="0.25">
      <c r="B516">
        <v>3433700000</v>
      </c>
      <c r="C516">
        <v>-96.698616000000001</v>
      </c>
      <c r="D516">
        <v>-89.69265</v>
      </c>
      <c r="F516" s="6">
        <f t="shared" si="86"/>
        <v>4.3895</v>
      </c>
      <c r="G516" s="6">
        <f t="shared" si="84"/>
        <v>-66.319496000000001</v>
      </c>
      <c r="J516">
        <v>3433700000</v>
      </c>
      <c r="K516">
        <v>-106.83789</v>
      </c>
      <c r="L516">
        <v>-98.262207000000004</v>
      </c>
      <c r="N516" s="6">
        <f t="shared" si="87"/>
        <v>4.3895</v>
      </c>
      <c r="O516" s="6">
        <f t="shared" si="85"/>
        <v>-79.547516000000002</v>
      </c>
    </row>
    <row r="517" spans="2:15" x14ac:dyDescent="0.25">
      <c r="B517">
        <v>3578266666.6666999</v>
      </c>
      <c r="C517">
        <v>-93.791824000000005</v>
      </c>
      <c r="D517">
        <v>-86.909126000000001</v>
      </c>
      <c r="F517" s="6">
        <f t="shared" si="86"/>
        <v>4.6673999999999998</v>
      </c>
      <c r="G517" s="6">
        <f t="shared" si="84"/>
        <v>-69.173004000000006</v>
      </c>
      <c r="J517">
        <v>3578266666.6666999</v>
      </c>
      <c r="K517">
        <v>-97.804633999999993</v>
      </c>
      <c r="L517">
        <v>-89.465323999999995</v>
      </c>
      <c r="N517" s="6">
        <f t="shared" si="87"/>
        <v>4.6673999999999998</v>
      </c>
      <c r="O517" s="6">
        <f t="shared" si="85"/>
        <v>-90.922759999999997</v>
      </c>
    </row>
    <row r="518" spans="2:15" x14ac:dyDescent="0.25">
      <c r="B518">
        <v>3722833333.3333001</v>
      </c>
      <c r="C518">
        <v>-89.722542000000004</v>
      </c>
      <c r="D518">
        <v>-82.725303999999994</v>
      </c>
      <c r="F518" s="6">
        <f t="shared" si="86"/>
        <v>4.9452999999999996</v>
      </c>
      <c r="G518" s="6">
        <f t="shared" si="84"/>
        <v>-74.110382000000001</v>
      </c>
      <c r="J518">
        <v>3722833333.3333001</v>
      </c>
      <c r="K518">
        <v>-97.061995999999994</v>
      </c>
      <c r="L518">
        <v>-88.772125000000003</v>
      </c>
      <c r="N518" s="6">
        <f t="shared" si="87"/>
        <v>4.9452999999999996</v>
      </c>
      <c r="O518" s="6">
        <f t="shared" si="85"/>
        <v>-85.198181000000005</v>
      </c>
    </row>
    <row r="519" spans="2:15" x14ac:dyDescent="0.25">
      <c r="B519">
        <v>3867400000</v>
      </c>
      <c r="C519">
        <v>-98.184227000000007</v>
      </c>
      <c r="D519">
        <v>-91.047072999999997</v>
      </c>
      <c r="F519" s="6">
        <f t="shared" si="86"/>
        <v>5.2232000000000003</v>
      </c>
      <c r="G519" s="6">
        <f t="shared" si="84"/>
        <v>-79.939284999999998</v>
      </c>
      <c r="J519">
        <v>3867400000</v>
      </c>
      <c r="K519">
        <v>-107.67674</v>
      </c>
      <c r="L519">
        <v>-99.228866999999994</v>
      </c>
      <c r="N519" s="6">
        <f t="shared" si="87"/>
        <v>5.2232000000000003</v>
      </c>
      <c r="O519" s="6">
        <f t="shared" si="85"/>
        <v>-91.032134999999997</v>
      </c>
    </row>
    <row r="520" spans="2:15" x14ac:dyDescent="0.25">
      <c r="B520">
        <v>4011966666.6666999</v>
      </c>
      <c r="C520">
        <v>-102.78754000000001</v>
      </c>
      <c r="D520">
        <v>-95.652396999999993</v>
      </c>
      <c r="F520" s="6">
        <f t="shared" si="86"/>
        <v>5.5011000000000001</v>
      </c>
      <c r="G520" s="6">
        <f t="shared" si="84"/>
        <v>-82.100807000000003</v>
      </c>
      <c r="J520">
        <v>4011966666.6666999</v>
      </c>
      <c r="K520">
        <v>-95.801506000000003</v>
      </c>
      <c r="L520">
        <v>-87.285827999999995</v>
      </c>
      <c r="N520" s="6">
        <f t="shared" si="87"/>
        <v>5.5011000000000001</v>
      </c>
      <c r="O520" s="6">
        <f t="shared" si="85"/>
        <v>-86.214684000000005</v>
      </c>
    </row>
    <row r="521" spans="2:15" x14ac:dyDescent="0.25">
      <c r="B521">
        <v>4156533333.3333001</v>
      </c>
      <c r="C521">
        <v>-104.31885</v>
      </c>
      <c r="D521">
        <v>-97.136573999999996</v>
      </c>
      <c r="F521" s="6">
        <f t="shared" si="86"/>
        <v>5.7789999999999999</v>
      </c>
      <c r="G521" s="6">
        <f t="shared" si="84"/>
        <v>-73.906197000000006</v>
      </c>
      <c r="J521">
        <v>4156533333.3333001</v>
      </c>
      <c r="K521">
        <v>-96.864670000000004</v>
      </c>
      <c r="L521">
        <v>-87.953322999999997</v>
      </c>
      <c r="N521" s="6">
        <f t="shared" si="87"/>
        <v>5.7789999999999999</v>
      </c>
      <c r="O521" s="6">
        <f t="shared" si="85"/>
        <v>-77.342110000000005</v>
      </c>
    </row>
    <row r="522" spans="2:15" x14ac:dyDescent="0.25">
      <c r="B522">
        <v>4301100000</v>
      </c>
      <c r="C522">
        <v>-94.463226000000006</v>
      </c>
      <c r="D522">
        <v>-87.007087999999996</v>
      </c>
      <c r="F522" s="6">
        <f t="shared" si="86"/>
        <v>6.0568999999999997</v>
      </c>
      <c r="G522" s="6">
        <f t="shared" si="84"/>
        <v>-74.146682999999996</v>
      </c>
      <c r="J522">
        <v>4301100000</v>
      </c>
      <c r="K522">
        <v>-104.76103999999999</v>
      </c>
      <c r="L522">
        <v>-95.295738</v>
      </c>
      <c r="N522" s="6">
        <f t="shared" si="87"/>
        <v>6.0568999999999997</v>
      </c>
      <c r="O522" s="6">
        <f t="shared" si="85"/>
        <v>-86.890090999999998</v>
      </c>
    </row>
    <row r="523" spans="2:15" x14ac:dyDescent="0.25">
      <c r="B523">
        <v>4445666666.6667004</v>
      </c>
      <c r="C523">
        <v>-98.251616999999996</v>
      </c>
      <c r="D523">
        <v>-90.680710000000005</v>
      </c>
      <c r="F523" s="6">
        <f t="shared" si="86"/>
        <v>6.3348000000000004</v>
      </c>
      <c r="G523" s="6">
        <f t="shared" si="84"/>
        <v>-87.369759000000002</v>
      </c>
      <c r="J523">
        <v>4445666666.6667004</v>
      </c>
      <c r="K523">
        <v>-104.77499</v>
      </c>
      <c r="L523">
        <v>-95.073195999999996</v>
      </c>
      <c r="N523" s="6">
        <f t="shared" si="87"/>
        <v>6.3348000000000004</v>
      </c>
      <c r="O523" s="6">
        <f t="shared" si="85"/>
        <v>-91.861136999999999</v>
      </c>
    </row>
    <row r="524" spans="2:15" x14ac:dyDescent="0.25">
      <c r="B524">
        <v>4590233333.3332996</v>
      </c>
      <c r="C524">
        <v>-89.804435999999995</v>
      </c>
      <c r="D524">
        <v>-82.179053999999994</v>
      </c>
      <c r="F524" s="6">
        <f t="shared" si="86"/>
        <v>6.6127000000000002</v>
      </c>
      <c r="G524" s="6">
        <f t="shared" si="84"/>
        <v>-83.495186000000004</v>
      </c>
      <c r="J524">
        <v>4590233333.3332996</v>
      </c>
      <c r="K524">
        <v>-107.57007</v>
      </c>
      <c r="L524">
        <v>-97.809746000000004</v>
      </c>
      <c r="N524" s="6">
        <f t="shared" si="87"/>
        <v>6.6127000000000002</v>
      </c>
      <c r="O524" s="6">
        <f t="shared" si="85"/>
        <v>-90.206299000000001</v>
      </c>
    </row>
    <row r="525" spans="2:15" x14ac:dyDescent="0.25">
      <c r="B525">
        <v>4734800000</v>
      </c>
      <c r="C525">
        <v>-90.837456000000003</v>
      </c>
      <c r="D525">
        <v>-83.006980999999996</v>
      </c>
      <c r="F525" s="6">
        <f t="shared" si="86"/>
        <v>6.8906000000000001</v>
      </c>
      <c r="G525" s="6">
        <f t="shared" si="84"/>
        <v>-74.664978000000005</v>
      </c>
      <c r="J525">
        <v>4734800000</v>
      </c>
      <c r="K525">
        <v>-95.901473999999993</v>
      </c>
      <c r="L525">
        <v>-86.162673999999996</v>
      </c>
      <c r="N525" s="6">
        <f t="shared" si="87"/>
        <v>6.8906000000000001</v>
      </c>
      <c r="O525" s="6">
        <f t="shared" si="85"/>
        <v>-99.937934999999996</v>
      </c>
    </row>
    <row r="526" spans="2:15" x14ac:dyDescent="0.25">
      <c r="B526">
        <v>4879366666.6667004</v>
      </c>
      <c r="C526">
        <v>-82.699539000000001</v>
      </c>
      <c r="D526">
        <v>-74.760727000000003</v>
      </c>
      <c r="F526" s="6">
        <f t="shared" si="86"/>
        <v>7.1684999999999999</v>
      </c>
      <c r="G526" s="6">
        <f t="shared" si="84"/>
        <v>-80.116478000000001</v>
      </c>
      <c r="J526">
        <v>4879366666.6667004</v>
      </c>
      <c r="K526">
        <v>-105.36839000000001</v>
      </c>
      <c r="L526">
        <v>-95.627196999999995</v>
      </c>
      <c r="N526" s="6">
        <f t="shared" si="87"/>
        <v>7.1684999999999999</v>
      </c>
      <c r="O526" s="6">
        <f t="shared" si="85"/>
        <v>-89.015952999999996</v>
      </c>
    </row>
    <row r="527" spans="2:15" x14ac:dyDescent="0.25">
      <c r="B527">
        <v>5023933333.3332996</v>
      </c>
      <c r="C527">
        <v>-79.676970999999995</v>
      </c>
      <c r="D527">
        <v>-71.627335000000002</v>
      </c>
      <c r="F527" s="6">
        <f t="shared" si="86"/>
        <v>7.4463999999999997</v>
      </c>
      <c r="G527" s="6">
        <f t="shared" si="84"/>
        <v>-73.727660999999998</v>
      </c>
      <c r="J527">
        <v>5023933333.3332996</v>
      </c>
      <c r="K527">
        <v>-99.284865999999994</v>
      </c>
      <c r="L527">
        <v>-89.598076000000006</v>
      </c>
      <c r="N527" s="6">
        <f t="shared" si="87"/>
        <v>7.4463999999999997</v>
      </c>
      <c r="O527" s="6">
        <f t="shared" si="85"/>
        <v>-91.837418</v>
      </c>
    </row>
    <row r="528" spans="2:15" x14ac:dyDescent="0.25">
      <c r="B528">
        <v>5168500000</v>
      </c>
      <c r="C528">
        <v>-79.382523000000006</v>
      </c>
      <c r="D528">
        <v>-71.302207999999993</v>
      </c>
      <c r="F528" s="6">
        <f t="shared" si="86"/>
        <v>7.7243000000000004</v>
      </c>
      <c r="G528" s="6">
        <f t="shared" si="84"/>
        <v>-76.427802999999997</v>
      </c>
      <c r="J528">
        <v>5168500000</v>
      </c>
      <c r="K528">
        <v>-97.713538999999997</v>
      </c>
      <c r="L528">
        <v>-88.083763000000005</v>
      </c>
      <c r="N528" s="6">
        <f t="shared" si="87"/>
        <v>7.7243000000000004</v>
      </c>
      <c r="O528" s="6">
        <f t="shared" si="85"/>
        <v>-87.580498000000006</v>
      </c>
    </row>
    <row r="529" spans="2:16" x14ac:dyDescent="0.25">
      <c r="B529">
        <v>5313066666.6667004</v>
      </c>
      <c r="C529">
        <v>-79.443825000000004</v>
      </c>
      <c r="D529">
        <v>-71.390488000000005</v>
      </c>
      <c r="F529" s="6">
        <f t="shared" si="86"/>
        <v>8.0022000000000002</v>
      </c>
      <c r="G529" s="6">
        <f t="shared" si="84"/>
        <v>-82.059959000000006</v>
      </c>
      <c r="J529">
        <v>5313066666.6667004</v>
      </c>
      <c r="K529">
        <v>-98.702529999999996</v>
      </c>
      <c r="L529">
        <v>-89.174385000000001</v>
      </c>
      <c r="N529" s="6">
        <f t="shared" si="87"/>
        <v>8.0022000000000002</v>
      </c>
      <c r="O529" s="6">
        <f t="shared" si="85"/>
        <v>-92.682236000000003</v>
      </c>
    </row>
    <row r="530" spans="2:16" x14ac:dyDescent="0.25">
      <c r="B530">
        <v>5457633333.3332996</v>
      </c>
      <c r="C530">
        <v>-80.853110999999998</v>
      </c>
      <c r="D530">
        <v>-72.86985</v>
      </c>
      <c r="F530" s="6" t="s">
        <v>21</v>
      </c>
      <c r="J530">
        <v>5457633333.3332996</v>
      </c>
      <c r="K530">
        <v>-102.73397</v>
      </c>
      <c r="L530">
        <v>-93.207274999999996</v>
      </c>
      <c r="N530" s="6" t="s">
        <v>21</v>
      </c>
    </row>
    <row r="531" spans="2:16" x14ac:dyDescent="0.25">
      <c r="B531">
        <v>5602200000</v>
      </c>
      <c r="C531">
        <v>-78.667511000000005</v>
      </c>
      <c r="D531">
        <v>-70.544296000000003</v>
      </c>
      <c r="J531">
        <v>5602200000</v>
      </c>
      <c r="K531">
        <v>-98.382880999999998</v>
      </c>
      <c r="L531">
        <v>-88.627860999999996</v>
      </c>
    </row>
    <row r="532" spans="2:16" x14ac:dyDescent="0.25">
      <c r="B532" t="s">
        <v>21</v>
      </c>
      <c r="J532" t="s">
        <v>21</v>
      </c>
    </row>
    <row r="533" spans="2:16" x14ac:dyDescent="0.25">
      <c r="F533" s="6" t="s">
        <v>68</v>
      </c>
      <c r="N533" s="6" t="s">
        <v>68</v>
      </c>
    </row>
    <row r="534" spans="2:16" ht="15.75" x14ac:dyDescent="0.25">
      <c r="F534" s="6" t="s">
        <v>19</v>
      </c>
      <c r="G534" s="6" t="str">
        <f t="shared" ref="G534:G553" si="88">D560</f>
        <v>5Rx4L dBc Log Mag(dB)</v>
      </c>
      <c r="H534" s="35">
        <v>5</v>
      </c>
      <c r="N534" s="6" t="s">
        <v>19</v>
      </c>
      <c r="O534" s="6" t="str">
        <f t="shared" ref="O534:O553" si="89">L560</f>
        <v>5Rx4L dBc Log Mag(dB)</v>
      </c>
      <c r="P534" s="35">
        <v>5</v>
      </c>
    </row>
    <row r="535" spans="2:16" ht="15.75" x14ac:dyDescent="0.25">
      <c r="B535" t="s">
        <v>66</v>
      </c>
      <c r="F535" s="6">
        <f t="shared" ref="F535:F553" si="90">B561/1000000000</f>
        <v>3.2021999999999999</v>
      </c>
      <c r="G535" s="6">
        <f t="shared" si="88"/>
        <v>-72.295990000000003</v>
      </c>
      <c r="H535" s="36">
        <f>ABS(AVERAGE(G535:G553)-(H534-1)*10)</f>
        <v>123.53068457894736</v>
      </c>
      <c r="J535" t="s">
        <v>66</v>
      </c>
      <c r="N535" s="6">
        <f t="shared" ref="N535:N553" si="91">J561/1000000000</f>
        <v>3.2021999999999999</v>
      </c>
      <c r="O535" s="6">
        <f t="shared" si="89"/>
        <v>-85.871093999999999</v>
      </c>
      <c r="P535" s="36">
        <f>ABS(AVERAGE(O535:O553)-(P534-1)*10)</f>
        <v>134.43316242105263</v>
      </c>
    </row>
    <row r="536" spans="2:16" x14ac:dyDescent="0.25">
      <c r="B536" t="s">
        <v>19</v>
      </c>
      <c r="C536" t="s">
        <v>143</v>
      </c>
      <c r="D536" t="s">
        <v>67</v>
      </c>
      <c r="F536" s="6">
        <f t="shared" si="90"/>
        <v>3.6021999999999998</v>
      </c>
      <c r="G536" s="6">
        <f t="shared" si="88"/>
        <v>-80.843849000000006</v>
      </c>
      <c r="J536" t="s">
        <v>19</v>
      </c>
      <c r="K536" t="s">
        <v>143</v>
      </c>
      <c r="L536" t="s">
        <v>67</v>
      </c>
      <c r="N536" s="6">
        <f t="shared" si="91"/>
        <v>3.6021999999999998</v>
      </c>
      <c r="O536" s="6">
        <f t="shared" si="89"/>
        <v>-96.259933000000004</v>
      </c>
    </row>
    <row r="537" spans="2:16" x14ac:dyDescent="0.25">
      <c r="B537">
        <v>3000000000</v>
      </c>
      <c r="C537">
        <v>-57.927982</v>
      </c>
      <c r="D537">
        <v>-50.609886000000003</v>
      </c>
      <c r="F537" s="6">
        <f t="shared" si="90"/>
        <v>4.0022000000000002</v>
      </c>
      <c r="G537" s="6">
        <f t="shared" si="88"/>
        <v>-82.394310000000004</v>
      </c>
      <c r="J537">
        <v>3000000000</v>
      </c>
      <c r="K537">
        <v>-73.295379999999994</v>
      </c>
      <c r="L537">
        <v>-65.966819999999998</v>
      </c>
      <c r="N537" s="6">
        <f t="shared" si="91"/>
        <v>4.0022000000000002</v>
      </c>
      <c r="O537" s="6">
        <f t="shared" si="89"/>
        <v>-88.936165000000003</v>
      </c>
    </row>
    <row r="538" spans="2:16" x14ac:dyDescent="0.25">
      <c r="B538">
        <v>3277900000</v>
      </c>
      <c r="C538">
        <v>-57.284709999999997</v>
      </c>
      <c r="D538">
        <v>-50.084625000000003</v>
      </c>
      <c r="F538" s="6">
        <f t="shared" si="90"/>
        <v>4.4021999999999997</v>
      </c>
      <c r="G538" s="6">
        <f t="shared" si="88"/>
        <v>-75.912834000000004</v>
      </c>
      <c r="J538">
        <v>3277900000</v>
      </c>
      <c r="K538">
        <v>-70.944305</v>
      </c>
      <c r="L538">
        <v>-62.61692</v>
      </c>
      <c r="N538" s="6">
        <f t="shared" si="91"/>
        <v>4.4021999999999997</v>
      </c>
      <c r="O538" s="6">
        <f t="shared" si="89"/>
        <v>-89.602492999999996</v>
      </c>
    </row>
    <row r="539" spans="2:16" x14ac:dyDescent="0.25">
      <c r="B539">
        <v>3555800000</v>
      </c>
      <c r="C539">
        <v>-63.216740000000001</v>
      </c>
      <c r="D539">
        <v>-56.000027000000003</v>
      </c>
      <c r="F539" s="6">
        <f t="shared" si="90"/>
        <v>4.8022</v>
      </c>
      <c r="G539" s="6">
        <f t="shared" si="88"/>
        <v>-79.314437999999996</v>
      </c>
      <c r="J539">
        <v>3555800000</v>
      </c>
      <c r="K539">
        <v>-71.962280000000007</v>
      </c>
      <c r="L539">
        <v>-63.270454000000001</v>
      </c>
      <c r="N539" s="6">
        <f t="shared" si="91"/>
        <v>4.8022</v>
      </c>
      <c r="O539" s="6">
        <f t="shared" si="89"/>
        <v>-97.267914000000005</v>
      </c>
    </row>
    <row r="540" spans="2:16" x14ac:dyDescent="0.25">
      <c r="B540">
        <v>3833700000</v>
      </c>
      <c r="C540">
        <v>-75.216469000000004</v>
      </c>
      <c r="D540">
        <v>-68.210503000000003</v>
      </c>
      <c r="F540" s="6">
        <f t="shared" si="90"/>
        <v>5.2022000000000004</v>
      </c>
      <c r="G540" s="6">
        <f t="shared" si="88"/>
        <v>-79.182548999999995</v>
      </c>
      <c r="J540">
        <v>3833700000</v>
      </c>
      <c r="K540">
        <v>-80.127846000000005</v>
      </c>
      <c r="L540">
        <v>-71.552161999999996</v>
      </c>
      <c r="N540" s="6">
        <f t="shared" si="91"/>
        <v>5.2022000000000004</v>
      </c>
      <c r="O540" s="6">
        <f t="shared" si="89"/>
        <v>-92.759544000000005</v>
      </c>
    </row>
    <row r="541" spans="2:16" x14ac:dyDescent="0.25">
      <c r="B541">
        <v>4111600000</v>
      </c>
      <c r="C541">
        <v>-74.160933999999997</v>
      </c>
      <c r="D541">
        <v>-67.278236000000007</v>
      </c>
      <c r="F541" s="6">
        <f t="shared" si="90"/>
        <v>5.6021999999999998</v>
      </c>
      <c r="G541" s="6">
        <f t="shared" si="88"/>
        <v>-80.563445999999999</v>
      </c>
      <c r="J541">
        <v>4111600000</v>
      </c>
      <c r="K541">
        <v>-82.421379000000002</v>
      </c>
      <c r="L541">
        <v>-74.082069000000004</v>
      </c>
      <c r="N541" s="6">
        <f t="shared" si="91"/>
        <v>5.6021999999999998</v>
      </c>
      <c r="O541" s="6">
        <f t="shared" si="89"/>
        <v>-90.382132999999996</v>
      </c>
    </row>
    <row r="542" spans="2:16" x14ac:dyDescent="0.25">
      <c r="B542">
        <v>4389500000</v>
      </c>
      <c r="C542">
        <v>-73.316733999999997</v>
      </c>
      <c r="D542">
        <v>-66.319496000000001</v>
      </c>
      <c r="F542" s="6">
        <f t="shared" si="90"/>
        <v>6.0022000000000002</v>
      </c>
      <c r="G542" s="6">
        <f t="shared" si="88"/>
        <v>-92.021468999999996</v>
      </c>
      <c r="J542">
        <v>4389500000</v>
      </c>
      <c r="K542">
        <v>-87.837387000000007</v>
      </c>
      <c r="L542">
        <v>-79.547516000000002</v>
      </c>
      <c r="N542" s="6">
        <f t="shared" si="91"/>
        <v>6.0022000000000002</v>
      </c>
      <c r="O542" s="6">
        <f t="shared" si="89"/>
        <v>-95.792625000000001</v>
      </c>
    </row>
    <row r="543" spans="2:16" x14ac:dyDescent="0.25">
      <c r="B543">
        <v>4667400000</v>
      </c>
      <c r="C543">
        <v>-76.310164999999998</v>
      </c>
      <c r="D543">
        <v>-69.173004000000006</v>
      </c>
      <c r="F543" s="6">
        <f t="shared" si="90"/>
        <v>6.4021999999999997</v>
      </c>
      <c r="G543" s="6">
        <f t="shared" si="88"/>
        <v>-88.732581999999994</v>
      </c>
      <c r="J543">
        <v>4667400000</v>
      </c>
      <c r="K543">
        <v>-99.370627999999996</v>
      </c>
      <c r="L543">
        <v>-90.922759999999997</v>
      </c>
      <c r="N543" s="6">
        <f t="shared" si="91"/>
        <v>6.4021999999999997</v>
      </c>
      <c r="O543" s="6">
        <f t="shared" si="89"/>
        <v>-93.171622999999997</v>
      </c>
    </row>
    <row r="544" spans="2:16" x14ac:dyDescent="0.25">
      <c r="B544">
        <v>4945300000</v>
      </c>
      <c r="C544">
        <v>-81.245521999999994</v>
      </c>
      <c r="D544">
        <v>-74.110382000000001</v>
      </c>
      <c r="F544" s="6">
        <f t="shared" si="90"/>
        <v>6.8022</v>
      </c>
      <c r="G544" s="6">
        <f t="shared" si="88"/>
        <v>-88.236159999999998</v>
      </c>
      <c r="J544">
        <v>4945300000</v>
      </c>
      <c r="K544">
        <v>-93.713859999999997</v>
      </c>
      <c r="L544">
        <v>-85.198181000000005</v>
      </c>
      <c r="N544" s="6">
        <f t="shared" si="91"/>
        <v>6.8022</v>
      </c>
      <c r="O544" s="6">
        <f t="shared" si="89"/>
        <v>-93.251671000000002</v>
      </c>
    </row>
    <row r="545" spans="2:16" x14ac:dyDescent="0.25">
      <c r="B545">
        <v>5223200000</v>
      </c>
      <c r="C545">
        <v>-87.121559000000005</v>
      </c>
      <c r="D545">
        <v>-79.939284999999998</v>
      </c>
      <c r="F545" s="6">
        <f t="shared" si="90"/>
        <v>7.2022000000000004</v>
      </c>
      <c r="G545" s="6">
        <f t="shared" si="88"/>
        <v>-91.283096</v>
      </c>
      <c r="J545">
        <v>5223200000</v>
      </c>
      <c r="K545">
        <v>-99.943481000000006</v>
      </c>
      <c r="L545">
        <v>-91.032134999999997</v>
      </c>
      <c r="N545" s="6">
        <f t="shared" si="91"/>
        <v>7.2022000000000004</v>
      </c>
      <c r="O545" s="6">
        <f t="shared" si="89"/>
        <v>-94.868362000000005</v>
      </c>
    </row>
    <row r="546" spans="2:16" x14ac:dyDescent="0.25">
      <c r="B546">
        <v>5501100000</v>
      </c>
      <c r="C546">
        <v>-89.556945999999996</v>
      </c>
      <c r="D546">
        <v>-82.100807000000003</v>
      </c>
      <c r="F546" s="6">
        <f t="shared" si="90"/>
        <v>7.6021999999999998</v>
      </c>
      <c r="G546" s="6">
        <f t="shared" si="88"/>
        <v>-86.472510999999997</v>
      </c>
      <c r="J546">
        <v>5501100000</v>
      </c>
      <c r="K546">
        <v>-95.679985000000002</v>
      </c>
      <c r="L546">
        <v>-86.214684000000005</v>
      </c>
      <c r="N546" s="6">
        <f t="shared" si="91"/>
        <v>7.6021999999999998</v>
      </c>
      <c r="O546" s="6">
        <f t="shared" si="89"/>
        <v>-100.45406</v>
      </c>
    </row>
    <row r="547" spans="2:16" x14ac:dyDescent="0.25">
      <c r="B547">
        <v>5779000000</v>
      </c>
      <c r="C547">
        <v>-81.477103999999997</v>
      </c>
      <c r="D547">
        <v>-73.906197000000006</v>
      </c>
      <c r="F547" s="6">
        <f t="shared" si="90"/>
        <v>8.0022000000000002</v>
      </c>
      <c r="G547" s="6">
        <f t="shared" si="88"/>
        <v>-97.084029999999998</v>
      </c>
      <c r="J547">
        <v>5779000000</v>
      </c>
      <c r="K547">
        <v>-87.043907000000004</v>
      </c>
      <c r="L547">
        <v>-77.342110000000005</v>
      </c>
      <c r="N547" s="6">
        <f t="shared" si="91"/>
        <v>8.0022000000000002</v>
      </c>
      <c r="O547" s="6">
        <f t="shared" si="89"/>
        <v>-97.354011999999997</v>
      </c>
    </row>
    <row r="548" spans="2:16" x14ac:dyDescent="0.25">
      <c r="B548">
        <v>6056900000</v>
      </c>
      <c r="C548">
        <v>-81.772064</v>
      </c>
      <c r="D548">
        <v>-74.146682999999996</v>
      </c>
      <c r="F548" s="6">
        <f t="shared" si="90"/>
        <v>8.4022000000000006</v>
      </c>
      <c r="G548" s="6">
        <f t="shared" si="88"/>
        <v>-79.217788999999996</v>
      </c>
      <c r="J548">
        <v>6056900000</v>
      </c>
      <c r="K548">
        <v>-96.650413999999998</v>
      </c>
      <c r="L548">
        <v>-86.890090999999998</v>
      </c>
      <c r="N548" s="6">
        <f t="shared" si="91"/>
        <v>8.4022000000000006</v>
      </c>
      <c r="O548" s="6">
        <f t="shared" si="89"/>
        <v>-90.403000000000006</v>
      </c>
    </row>
    <row r="549" spans="2:16" x14ac:dyDescent="0.25">
      <c r="B549">
        <v>6334800000</v>
      </c>
      <c r="C549">
        <v>-95.200232999999997</v>
      </c>
      <c r="D549">
        <v>-87.369759000000002</v>
      </c>
      <c r="F549" s="6">
        <f t="shared" si="90"/>
        <v>8.8021999999999991</v>
      </c>
      <c r="G549" s="6">
        <f t="shared" si="88"/>
        <v>-88.704459999999997</v>
      </c>
      <c r="J549">
        <v>6334800000</v>
      </c>
      <c r="K549">
        <v>-101.59993</v>
      </c>
      <c r="L549">
        <v>-91.861136999999999</v>
      </c>
      <c r="N549" s="6">
        <f t="shared" si="91"/>
        <v>8.8021999999999991</v>
      </c>
      <c r="O549" s="6">
        <f t="shared" si="89"/>
        <v>-93.030304000000001</v>
      </c>
    </row>
    <row r="550" spans="2:16" x14ac:dyDescent="0.25">
      <c r="B550">
        <v>6612700000</v>
      </c>
      <c r="C550">
        <v>-91.433998000000003</v>
      </c>
      <c r="D550">
        <v>-83.495186000000004</v>
      </c>
      <c r="F550" s="6">
        <f t="shared" si="90"/>
        <v>9.2021999999999995</v>
      </c>
      <c r="G550" s="6">
        <f t="shared" si="88"/>
        <v>-78.985412999999994</v>
      </c>
      <c r="J550">
        <v>6612700000</v>
      </c>
      <c r="K550">
        <v>-99.947495000000004</v>
      </c>
      <c r="L550">
        <v>-90.206299000000001</v>
      </c>
      <c r="N550" s="6">
        <f t="shared" si="91"/>
        <v>9.2021999999999995</v>
      </c>
      <c r="O550" s="6">
        <f t="shared" si="89"/>
        <v>-113.82397</v>
      </c>
    </row>
    <row r="551" spans="2:16" x14ac:dyDescent="0.25">
      <c r="B551">
        <v>6890600000</v>
      </c>
      <c r="C551">
        <v>-82.714622000000006</v>
      </c>
      <c r="D551">
        <v>-74.664978000000005</v>
      </c>
      <c r="F551" s="6">
        <f t="shared" si="90"/>
        <v>9.6021999999999998</v>
      </c>
      <c r="G551" s="6">
        <f t="shared" si="88"/>
        <v>-85.372917000000001</v>
      </c>
      <c r="J551">
        <v>6890600000</v>
      </c>
      <c r="K551">
        <v>-109.62473</v>
      </c>
      <c r="L551">
        <v>-99.937934999999996</v>
      </c>
      <c r="N551" s="6">
        <f t="shared" si="91"/>
        <v>9.6021999999999998</v>
      </c>
      <c r="O551" s="6">
        <f t="shared" si="89"/>
        <v>-91.048385999999994</v>
      </c>
    </row>
    <row r="552" spans="2:16" x14ac:dyDescent="0.25">
      <c r="B552">
        <v>7168500000</v>
      </c>
      <c r="C552">
        <v>-88.196793</v>
      </c>
      <c r="D552">
        <v>-80.116478000000001</v>
      </c>
      <c r="F552" s="6">
        <f t="shared" si="90"/>
        <v>10.0022</v>
      </c>
      <c r="G552" s="6">
        <f t="shared" si="88"/>
        <v>-81.465637000000001</v>
      </c>
      <c r="J552">
        <v>7168500000</v>
      </c>
      <c r="K552">
        <v>-98.645729000000003</v>
      </c>
      <c r="L552">
        <v>-89.015952999999996</v>
      </c>
      <c r="N552" s="6">
        <f t="shared" si="91"/>
        <v>10.0022</v>
      </c>
      <c r="O552" s="6">
        <f t="shared" si="89"/>
        <v>-91.428070000000005</v>
      </c>
    </row>
    <row r="553" spans="2:16" x14ac:dyDescent="0.25">
      <c r="B553">
        <v>7446400000</v>
      </c>
      <c r="C553">
        <v>-81.780997999999997</v>
      </c>
      <c r="D553">
        <v>-73.727660999999998</v>
      </c>
      <c r="F553" s="6">
        <f t="shared" si="90"/>
        <v>10.402200000000001</v>
      </c>
      <c r="G553" s="6">
        <f t="shared" si="88"/>
        <v>-78.999527</v>
      </c>
      <c r="J553">
        <v>7446400000</v>
      </c>
      <c r="K553">
        <v>-101.36556</v>
      </c>
      <c r="L553">
        <v>-91.837418</v>
      </c>
      <c r="N553" s="6">
        <f t="shared" si="91"/>
        <v>10.402200000000001</v>
      </c>
      <c r="O553" s="6">
        <f t="shared" si="89"/>
        <v>-98.524726999999999</v>
      </c>
    </row>
    <row r="554" spans="2:16" x14ac:dyDescent="0.25">
      <c r="B554">
        <v>7724300000</v>
      </c>
      <c r="C554">
        <v>-84.411072000000004</v>
      </c>
      <c r="D554">
        <v>-76.427802999999997</v>
      </c>
      <c r="F554" s="6" t="s">
        <v>21</v>
      </c>
      <c r="J554">
        <v>7724300000</v>
      </c>
      <c r="K554">
        <v>-97.107185000000001</v>
      </c>
      <c r="L554">
        <v>-87.580498000000006</v>
      </c>
      <c r="N554" s="6" t="s">
        <v>21</v>
      </c>
    </row>
    <row r="555" spans="2:16" x14ac:dyDescent="0.25">
      <c r="B555">
        <v>8002200000</v>
      </c>
      <c r="C555">
        <v>-90.183173999999994</v>
      </c>
      <c r="D555">
        <v>-82.059959000000006</v>
      </c>
      <c r="J555">
        <v>8002200000</v>
      </c>
      <c r="K555">
        <v>-102.43725999999999</v>
      </c>
      <c r="L555">
        <v>-92.682236000000003</v>
      </c>
    </row>
    <row r="556" spans="2:16" x14ac:dyDescent="0.25">
      <c r="B556" t="s">
        <v>21</v>
      </c>
      <c r="J556" t="s">
        <v>21</v>
      </c>
    </row>
    <row r="557" spans="2:16" x14ac:dyDescent="0.25">
      <c r="F557" s="6" t="s">
        <v>70</v>
      </c>
      <c r="N557" s="6" t="s">
        <v>70</v>
      </c>
    </row>
    <row r="558" spans="2:16" ht="15.75" x14ac:dyDescent="0.25">
      <c r="F558" s="6" t="s">
        <v>19</v>
      </c>
      <c r="G558" s="6" t="str">
        <f t="shared" ref="G558:G577" si="92">D584</f>
        <v>5Rx5L dBc Log Mag(dB)</v>
      </c>
      <c r="H558" s="35">
        <v>5</v>
      </c>
      <c r="N558" s="6" t="s">
        <v>19</v>
      </c>
      <c r="O558" s="6" t="str">
        <f t="shared" ref="O558:O577" si="93">L584</f>
        <v>5Rx5L dBc Log Mag(dB)</v>
      </c>
      <c r="P558" s="35">
        <v>5</v>
      </c>
    </row>
    <row r="559" spans="2:16" ht="15.75" x14ac:dyDescent="0.25">
      <c r="B559" t="s">
        <v>68</v>
      </c>
      <c r="F559" s="6">
        <f t="shared" ref="F559:F577" si="94">B585/1000000000</f>
        <v>3.0110000000000001</v>
      </c>
      <c r="G559" s="6">
        <f t="shared" si="92"/>
        <v>-50.539448</v>
      </c>
      <c r="H559" s="36">
        <f>ABS(AVERAGE(G559:G577)-(H558-1)*10)</f>
        <v>111.31280336842106</v>
      </c>
      <c r="J559" t="s">
        <v>68</v>
      </c>
      <c r="N559" s="6">
        <f t="shared" ref="N559:N577" si="95">J585/1000000000</f>
        <v>3.0110000000000001</v>
      </c>
      <c r="O559" s="6">
        <f t="shared" si="93"/>
        <v>-57.019889999999997</v>
      </c>
      <c r="P559" s="36">
        <f>ABS(AVERAGE(O559:O577)-(P558-1)*10)</f>
        <v>123.42448315789474</v>
      </c>
    </row>
    <row r="560" spans="2:16" x14ac:dyDescent="0.25">
      <c r="B560" t="s">
        <v>19</v>
      </c>
      <c r="C560" t="s">
        <v>144</v>
      </c>
      <c r="D560" t="s">
        <v>69</v>
      </c>
      <c r="F560" s="6">
        <f t="shared" si="94"/>
        <v>3.5093777777778001</v>
      </c>
      <c r="G560" s="6">
        <f t="shared" si="92"/>
        <v>-55.804256000000002</v>
      </c>
      <c r="J560" t="s">
        <v>19</v>
      </c>
      <c r="K560" t="s">
        <v>144</v>
      </c>
      <c r="L560" t="s">
        <v>69</v>
      </c>
      <c r="N560" s="6">
        <f t="shared" si="95"/>
        <v>3.5093777777778001</v>
      </c>
      <c r="O560" s="6">
        <f t="shared" si="93"/>
        <v>-60.688648000000001</v>
      </c>
    </row>
    <row r="561" spans="2:15" x14ac:dyDescent="0.25">
      <c r="B561">
        <v>3202200000</v>
      </c>
      <c r="C561">
        <v>-79.614090000000004</v>
      </c>
      <c r="D561">
        <v>-72.295990000000003</v>
      </c>
      <c r="F561" s="6">
        <f t="shared" si="94"/>
        <v>4.0077555555556001</v>
      </c>
      <c r="G561" s="6">
        <f t="shared" si="92"/>
        <v>-59.921107999999997</v>
      </c>
      <c r="J561">
        <v>3202200000</v>
      </c>
      <c r="K561">
        <v>-93.199661000000006</v>
      </c>
      <c r="L561">
        <v>-85.871093999999999</v>
      </c>
      <c r="N561" s="6">
        <f t="shared" si="95"/>
        <v>4.0077555555556001</v>
      </c>
      <c r="O561" s="6">
        <f t="shared" si="93"/>
        <v>-71.981178</v>
      </c>
    </row>
    <row r="562" spans="2:15" x14ac:dyDescent="0.25">
      <c r="B562">
        <v>3602200000</v>
      </c>
      <c r="C562">
        <v>-88.043930000000003</v>
      </c>
      <c r="D562">
        <v>-80.843849000000006</v>
      </c>
      <c r="F562" s="6">
        <f t="shared" si="94"/>
        <v>4.5061333333332998</v>
      </c>
      <c r="G562" s="6">
        <f t="shared" si="92"/>
        <v>-69.896552999999997</v>
      </c>
      <c r="J562">
        <v>3602200000</v>
      </c>
      <c r="K562">
        <v>-104.58732000000001</v>
      </c>
      <c r="L562">
        <v>-96.259933000000004</v>
      </c>
      <c r="N562" s="6">
        <f t="shared" si="95"/>
        <v>4.5061333333332998</v>
      </c>
      <c r="O562" s="6">
        <f t="shared" si="93"/>
        <v>-79.652977000000007</v>
      </c>
    </row>
    <row r="563" spans="2:15" x14ac:dyDescent="0.25">
      <c r="B563">
        <v>4002200000</v>
      </c>
      <c r="C563">
        <v>-89.611023000000003</v>
      </c>
      <c r="D563">
        <v>-82.394310000000004</v>
      </c>
      <c r="F563" s="6">
        <f t="shared" si="94"/>
        <v>5.0045111111110998</v>
      </c>
      <c r="G563" s="6">
        <f t="shared" si="92"/>
        <v>-75.664978000000005</v>
      </c>
      <c r="J563">
        <v>4002200000</v>
      </c>
      <c r="K563">
        <v>-97.627990999999994</v>
      </c>
      <c r="L563">
        <v>-88.936165000000003</v>
      </c>
      <c r="N563" s="6">
        <f t="shared" si="95"/>
        <v>5.0045111111110998</v>
      </c>
      <c r="O563" s="6">
        <f t="shared" si="93"/>
        <v>-83.856719999999996</v>
      </c>
    </row>
    <row r="564" spans="2:15" x14ac:dyDescent="0.25">
      <c r="B564">
        <v>4402200000</v>
      </c>
      <c r="C564">
        <v>-82.918800000000005</v>
      </c>
      <c r="D564">
        <v>-75.912834000000004</v>
      </c>
      <c r="F564" s="6">
        <f t="shared" si="94"/>
        <v>5.5028888888888998</v>
      </c>
      <c r="G564" s="6">
        <f t="shared" si="92"/>
        <v>-68.715941999999998</v>
      </c>
      <c r="J564">
        <v>4402200000</v>
      </c>
      <c r="K564">
        <v>-98.178177000000005</v>
      </c>
      <c r="L564">
        <v>-89.602492999999996</v>
      </c>
      <c r="N564" s="6">
        <f t="shared" si="95"/>
        <v>5.5028888888888998</v>
      </c>
      <c r="O564" s="6">
        <f t="shared" si="93"/>
        <v>-73.061272000000002</v>
      </c>
    </row>
    <row r="565" spans="2:15" x14ac:dyDescent="0.25">
      <c r="B565">
        <v>4802200000</v>
      </c>
      <c r="C565">
        <v>-86.197136</v>
      </c>
      <c r="D565">
        <v>-79.314437999999996</v>
      </c>
      <c r="F565" s="6">
        <f t="shared" si="94"/>
        <v>6.0012666666667007</v>
      </c>
      <c r="G565" s="6">
        <f t="shared" si="92"/>
        <v>-68.843918000000002</v>
      </c>
      <c r="J565">
        <v>4802200000</v>
      </c>
      <c r="K565">
        <v>-105.60722</v>
      </c>
      <c r="L565">
        <v>-97.267914000000005</v>
      </c>
      <c r="N565" s="6">
        <f t="shared" si="95"/>
        <v>6.0012666666667007</v>
      </c>
      <c r="O565" s="6">
        <f t="shared" si="93"/>
        <v>-84.031363999999996</v>
      </c>
    </row>
    <row r="566" spans="2:15" x14ac:dyDescent="0.25">
      <c r="B566">
        <v>5202200000</v>
      </c>
      <c r="C566">
        <v>-86.179787000000005</v>
      </c>
      <c r="D566">
        <v>-79.182548999999995</v>
      </c>
      <c r="F566" s="6">
        <f t="shared" si="94"/>
        <v>6.4996444444443995</v>
      </c>
      <c r="G566" s="6">
        <f t="shared" si="92"/>
        <v>-74.169929999999994</v>
      </c>
      <c r="J566">
        <v>5202200000</v>
      </c>
      <c r="K566">
        <v>-101.04942</v>
      </c>
      <c r="L566">
        <v>-92.759544000000005</v>
      </c>
      <c r="N566" s="6">
        <f t="shared" si="95"/>
        <v>6.4996444444443995</v>
      </c>
      <c r="O566" s="6">
        <f t="shared" si="93"/>
        <v>-95.156272999999999</v>
      </c>
    </row>
    <row r="567" spans="2:15" x14ac:dyDescent="0.25">
      <c r="B567">
        <v>5602200000</v>
      </c>
      <c r="C567">
        <v>-87.700599999999994</v>
      </c>
      <c r="D567">
        <v>-80.563445999999999</v>
      </c>
      <c r="F567" s="6">
        <f t="shared" si="94"/>
        <v>6.9980222222222004</v>
      </c>
      <c r="G567" s="6">
        <f t="shared" si="92"/>
        <v>-71.195335</v>
      </c>
      <c r="J567">
        <v>5602200000</v>
      </c>
      <c r="K567">
        <v>-98.830009000000004</v>
      </c>
      <c r="L567">
        <v>-90.382132999999996</v>
      </c>
      <c r="N567" s="6">
        <f t="shared" si="95"/>
        <v>6.9980222222222004</v>
      </c>
      <c r="O567" s="6">
        <f t="shared" si="93"/>
        <v>-79.008590999999996</v>
      </c>
    </row>
    <row r="568" spans="2:15" x14ac:dyDescent="0.25">
      <c r="B568">
        <v>6002200000</v>
      </c>
      <c r="C568">
        <v>-99.156616</v>
      </c>
      <c r="D568">
        <v>-92.021468999999996</v>
      </c>
      <c r="F568" s="6">
        <f t="shared" si="94"/>
        <v>7.4964000000000004</v>
      </c>
      <c r="G568" s="6">
        <f t="shared" si="92"/>
        <v>-72.618285999999998</v>
      </c>
      <c r="J568">
        <v>6002200000</v>
      </c>
      <c r="K568">
        <v>-104.3083</v>
      </c>
      <c r="L568">
        <v>-95.792625000000001</v>
      </c>
      <c r="N568" s="6">
        <f t="shared" si="95"/>
        <v>7.4964000000000004</v>
      </c>
      <c r="O568" s="6">
        <f t="shared" si="93"/>
        <v>-94.251182999999997</v>
      </c>
    </row>
    <row r="569" spans="2:15" x14ac:dyDescent="0.25">
      <c r="B569">
        <v>6402200000</v>
      </c>
      <c r="C569">
        <v>-95.914856</v>
      </c>
      <c r="D569">
        <v>-88.732581999999994</v>
      </c>
      <c r="F569" s="6">
        <f t="shared" si="94"/>
        <v>7.9947777777777995</v>
      </c>
      <c r="G569" s="6">
        <f t="shared" si="92"/>
        <v>-91.642159000000007</v>
      </c>
      <c r="J569">
        <v>6402200000</v>
      </c>
      <c r="K569">
        <v>-102.08298000000001</v>
      </c>
      <c r="L569">
        <v>-93.171622999999997</v>
      </c>
      <c r="N569" s="6">
        <f t="shared" si="95"/>
        <v>7.9947777777777995</v>
      </c>
      <c r="O569" s="6">
        <f t="shared" si="93"/>
        <v>-93.734679999999997</v>
      </c>
    </row>
    <row r="570" spans="2:15" x14ac:dyDescent="0.25">
      <c r="B570">
        <v>6802200000</v>
      </c>
      <c r="C570">
        <v>-95.692299000000006</v>
      </c>
      <c r="D570">
        <v>-88.236159999999998</v>
      </c>
      <c r="F570" s="6">
        <f t="shared" si="94"/>
        <v>8.4931555555555995</v>
      </c>
      <c r="G570" s="6">
        <f t="shared" si="92"/>
        <v>-74.577263000000002</v>
      </c>
      <c r="J570">
        <v>6802200000</v>
      </c>
      <c r="K570">
        <v>-102.71697</v>
      </c>
      <c r="L570">
        <v>-93.251671000000002</v>
      </c>
      <c r="N570" s="6">
        <f t="shared" si="95"/>
        <v>8.4931555555555995</v>
      </c>
      <c r="O570" s="6">
        <f t="shared" si="93"/>
        <v>-89.499450999999993</v>
      </c>
    </row>
    <row r="571" spans="2:15" x14ac:dyDescent="0.25">
      <c r="B571">
        <v>7202200000</v>
      </c>
      <c r="C571">
        <v>-98.854004000000003</v>
      </c>
      <c r="D571">
        <v>-91.283096</v>
      </c>
      <c r="F571" s="6">
        <f t="shared" si="94"/>
        <v>8.9915333333332992</v>
      </c>
      <c r="G571" s="6">
        <f t="shared" si="92"/>
        <v>-77.206153999999998</v>
      </c>
      <c r="J571">
        <v>7202200000</v>
      </c>
      <c r="K571">
        <v>-104.57016</v>
      </c>
      <c r="L571">
        <v>-94.868362000000005</v>
      </c>
      <c r="N571" s="6">
        <f t="shared" si="95"/>
        <v>8.9915333333332992</v>
      </c>
      <c r="O571" s="6">
        <f t="shared" si="93"/>
        <v>-90.650681000000006</v>
      </c>
    </row>
    <row r="572" spans="2:15" x14ac:dyDescent="0.25">
      <c r="B572">
        <v>7602200000</v>
      </c>
      <c r="C572">
        <v>-94.097892999999999</v>
      </c>
      <c r="D572">
        <v>-86.472510999999997</v>
      </c>
      <c r="F572" s="6">
        <f t="shared" si="94"/>
        <v>9.4899111111111001</v>
      </c>
      <c r="G572" s="6">
        <f t="shared" si="92"/>
        <v>-71.184151</v>
      </c>
      <c r="J572">
        <v>7602200000</v>
      </c>
      <c r="K572">
        <v>-110.21438999999999</v>
      </c>
      <c r="L572">
        <v>-100.45406</v>
      </c>
      <c r="N572" s="6">
        <f t="shared" si="95"/>
        <v>9.4899111111111001</v>
      </c>
      <c r="O572" s="6">
        <f t="shared" si="93"/>
        <v>-83.101714999999999</v>
      </c>
    </row>
    <row r="573" spans="2:15" x14ac:dyDescent="0.25">
      <c r="B573">
        <v>8002200000</v>
      </c>
      <c r="C573">
        <v>-104.91451000000001</v>
      </c>
      <c r="D573">
        <v>-97.084029999999998</v>
      </c>
      <c r="F573" s="6">
        <f t="shared" si="94"/>
        <v>9.988288888888901</v>
      </c>
      <c r="G573" s="6">
        <f t="shared" si="92"/>
        <v>-70.619384999999994</v>
      </c>
      <c r="J573">
        <v>8002200000</v>
      </c>
      <c r="K573">
        <v>-107.0928</v>
      </c>
      <c r="L573">
        <v>-97.354011999999997</v>
      </c>
      <c r="N573" s="6">
        <f t="shared" si="95"/>
        <v>9.988288888888901</v>
      </c>
      <c r="O573" s="6">
        <f t="shared" si="93"/>
        <v>-95.684166000000005</v>
      </c>
    </row>
    <row r="574" spans="2:15" x14ac:dyDescent="0.25">
      <c r="B574">
        <v>8402200000</v>
      </c>
      <c r="C574">
        <v>-87.156600999999995</v>
      </c>
      <c r="D574">
        <v>-79.217788999999996</v>
      </c>
      <c r="F574" s="6">
        <f t="shared" si="94"/>
        <v>10.486666666667</v>
      </c>
      <c r="G574" s="6">
        <f t="shared" si="92"/>
        <v>-69.843909999999994</v>
      </c>
      <c r="J574">
        <v>8402200000</v>
      </c>
      <c r="K574">
        <v>-100.1442</v>
      </c>
      <c r="L574">
        <v>-90.403000000000006</v>
      </c>
      <c r="N574" s="6">
        <f t="shared" si="95"/>
        <v>10.486666666667</v>
      </c>
      <c r="O574" s="6">
        <f t="shared" si="93"/>
        <v>-84.496566999999999</v>
      </c>
    </row>
    <row r="575" spans="2:15" x14ac:dyDescent="0.25">
      <c r="B575">
        <v>8802200000</v>
      </c>
      <c r="C575">
        <v>-96.754104999999996</v>
      </c>
      <c r="D575">
        <v>-88.704459999999997</v>
      </c>
      <c r="F575" s="6">
        <f t="shared" si="94"/>
        <v>10.985044444444</v>
      </c>
      <c r="G575" s="6">
        <f t="shared" si="92"/>
        <v>-76.767264999999995</v>
      </c>
      <c r="J575">
        <v>8802200000</v>
      </c>
      <c r="K575">
        <v>-102.71709</v>
      </c>
      <c r="L575">
        <v>-93.030304000000001</v>
      </c>
      <c r="N575" s="6">
        <f t="shared" si="95"/>
        <v>10.985044444444</v>
      </c>
      <c r="O575" s="6">
        <f t="shared" si="93"/>
        <v>-85.874083999999996</v>
      </c>
    </row>
    <row r="576" spans="2:15" x14ac:dyDescent="0.25">
      <c r="B576">
        <v>9202200000</v>
      </c>
      <c r="C576">
        <v>-87.065726999999995</v>
      </c>
      <c r="D576">
        <v>-78.985412999999994</v>
      </c>
      <c r="F576" s="6">
        <f t="shared" si="94"/>
        <v>11.483422222222</v>
      </c>
      <c r="G576" s="6">
        <f t="shared" si="92"/>
        <v>-76.234589</v>
      </c>
      <c r="J576">
        <v>9202200000</v>
      </c>
      <c r="K576">
        <v>-123.45374</v>
      </c>
      <c r="L576">
        <v>-113.82397</v>
      </c>
      <c r="N576" s="6">
        <f t="shared" si="95"/>
        <v>11.483422222222</v>
      </c>
      <c r="O576" s="6">
        <f t="shared" si="93"/>
        <v>-82.979209999999995</v>
      </c>
    </row>
    <row r="577" spans="2:15" x14ac:dyDescent="0.25">
      <c r="B577">
        <v>9602200000</v>
      </c>
      <c r="C577">
        <v>-93.426254</v>
      </c>
      <c r="D577">
        <v>-85.372917000000001</v>
      </c>
      <c r="F577" s="6">
        <f t="shared" si="94"/>
        <v>11.9818</v>
      </c>
      <c r="G577" s="6">
        <f t="shared" si="92"/>
        <v>-79.498633999999996</v>
      </c>
      <c r="J577">
        <v>9602200000</v>
      </c>
      <c r="K577">
        <v>-100.57653000000001</v>
      </c>
      <c r="L577">
        <v>-91.048385999999994</v>
      </c>
      <c r="N577" s="6">
        <f t="shared" si="95"/>
        <v>11.9818</v>
      </c>
      <c r="O577" s="6">
        <f t="shared" si="93"/>
        <v>-100.33653</v>
      </c>
    </row>
    <row r="578" spans="2:15" x14ac:dyDescent="0.25">
      <c r="B578">
        <v>10002200000</v>
      </c>
      <c r="C578">
        <v>-89.448905999999994</v>
      </c>
      <c r="D578">
        <v>-81.465637000000001</v>
      </c>
      <c r="F578" s="6" t="s">
        <v>21</v>
      </c>
      <c r="J578">
        <v>10002200000</v>
      </c>
      <c r="K578">
        <v>-100.95475999999999</v>
      </c>
      <c r="L578">
        <v>-91.428070000000005</v>
      </c>
      <c r="N578" s="6" t="s">
        <v>21</v>
      </c>
    </row>
    <row r="579" spans="2:15" x14ac:dyDescent="0.25">
      <c r="B579">
        <v>10402200000</v>
      </c>
      <c r="C579">
        <v>-87.122742000000002</v>
      </c>
      <c r="D579">
        <v>-78.999527</v>
      </c>
      <c r="J579">
        <v>10402200000</v>
      </c>
      <c r="K579">
        <v>-108.27975000000001</v>
      </c>
      <c r="L579">
        <v>-98.524726999999999</v>
      </c>
    </row>
    <row r="580" spans="2:15" x14ac:dyDescent="0.25">
      <c r="B580" t="s">
        <v>21</v>
      </c>
      <c r="J580" t="s">
        <v>21</v>
      </c>
    </row>
    <row r="583" spans="2:15" x14ac:dyDescent="0.25">
      <c r="B583" t="s">
        <v>70</v>
      </c>
      <c r="J583" t="s">
        <v>70</v>
      </c>
    </row>
    <row r="584" spans="2:15" x14ac:dyDescent="0.25">
      <c r="B584" t="s">
        <v>19</v>
      </c>
      <c r="C584" t="s">
        <v>145</v>
      </c>
      <c r="D584" t="s">
        <v>71</v>
      </c>
      <c r="J584" t="s">
        <v>19</v>
      </c>
      <c r="K584" t="s">
        <v>145</v>
      </c>
      <c r="L584" t="s">
        <v>71</v>
      </c>
    </row>
    <row r="585" spans="2:15" x14ac:dyDescent="0.25">
      <c r="B585">
        <v>3011000000</v>
      </c>
      <c r="C585">
        <v>-57.857543999999997</v>
      </c>
      <c r="D585">
        <v>-50.539448</v>
      </c>
      <c r="J585">
        <v>3011000000</v>
      </c>
      <c r="K585">
        <v>-64.34845</v>
      </c>
      <c r="L585">
        <v>-57.019889999999997</v>
      </c>
    </row>
    <row r="586" spans="2:15" x14ac:dyDescent="0.25">
      <c r="B586">
        <v>3509377777.7778001</v>
      </c>
      <c r="C586">
        <v>-63.004340999999997</v>
      </c>
      <c r="D586">
        <v>-55.804256000000002</v>
      </c>
      <c r="J586">
        <v>3509377777.7778001</v>
      </c>
      <c r="K586">
        <v>-69.016036999999997</v>
      </c>
      <c r="L586">
        <v>-60.688648000000001</v>
      </c>
    </row>
    <row r="587" spans="2:15" x14ac:dyDescent="0.25">
      <c r="B587">
        <v>4007755555.5556002</v>
      </c>
      <c r="C587">
        <v>-67.137825000000007</v>
      </c>
      <c r="D587">
        <v>-59.921107999999997</v>
      </c>
      <c r="J587">
        <v>4007755555.5556002</v>
      </c>
      <c r="K587">
        <v>-80.673004000000006</v>
      </c>
      <c r="L587">
        <v>-71.981178</v>
      </c>
    </row>
    <row r="588" spans="2:15" x14ac:dyDescent="0.25">
      <c r="B588">
        <v>4506133333.3332996</v>
      </c>
      <c r="C588">
        <v>-76.902527000000006</v>
      </c>
      <c r="D588">
        <v>-69.896552999999997</v>
      </c>
      <c r="J588">
        <v>4506133333.3332996</v>
      </c>
      <c r="K588">
        <v>-88.228667999999999</v>
      </c>
      <c r="L588">
        <v>-79.652977000000007</v>
      </c>
    </row>
    <row r="589" spans="2:15" x14ac:dyDescent="0.25">
      <c r="B589">
        <v>5004511111.1111002</v>
      </c>
      <c r="C589">
        <v>-82.547675999999996</v>
      </c>
      <c r="D589">
        <v>-75.664978000000005</v>
      </c>
      <c r="J589">
        <v>5004511111.1111002</v>
      </c>
      <c r="K589">
        <v>-92.196021999999999</v>
      </c>
      <c r="L589">
        <v>-83.856719999999996</v>
      </c>
    </row>
    <row r="590" spans="2:15" x14ac:dyDescent="0.25">
      <c r="B590">
        <v>5502888888.8888998</v>
      </c>
      <c r="C590">
        <v>-75.713181000000006</v>
      </c>
      <c r="D590">
        <v>-68.715941999999998</v>
      </c>
      <c r="J590">
        <v>5502888888.8888998</v>
      </c>
      <c r="K590">
        <v>-81.351142999999993</v>
      </c>
      <c r="L590">
        <v>-73.061272000000002</v>
      </c>
    </row>
    <row r="591" spans="2:15" x14ac:dyDescent="0.25">
      <c r="B591">
        <v>6001266666.6667004</v>
      </c>
      <c r="C591">
        <v>-75.981071</v>
      </c>
      <c r="D591">
        <v>-68.843918000000002</v>
      </c>
      <c r="J591">
        <v>6001266666.6667004</v>
      </c>
      <c r="K591">
        <v>-92.479232999999994</v>
      </c>
      <c r="L591">
        <v>-84.031363999999996</v>
      </c>
    </row>
    <row r="592" spans="2:15" x14ac:dyDescent="0.25">
      <c r="B592">
        <v>6499644444.4443998</v>
      </c>
      <c r="C592">
        <v>-81.305076999999997</v>
      </c>
      <c r="D592">
        <v>-74.169929999999994</v>
      </c>
      <c r="J592">
        <v>6499644444.4443998</v>
      </c>
      <c r="K592">
        <v>-103.67195</v>
      </c>
      <c r="L592">
        <v>-95.156272999999999</v>
      </c>
    </row>
    <row r="593" spans="2:12" x14ac:dyDescent="0.25">
      <c r="B593">
        <v>6998022222.2222004</v>
      </c>
      <c r="C593">
        <v>-78.377609000000007</v>
      </c>
      <c r="D593">
        <v>-71.195335</v>
      </c>
      <c r="J593">
        <v>6998022222.2222004</v>
      </c>
      <c r="K593">
        <v>-87.919937000000004</v>
      </c>
      <c r="L593">
        <v>-79.008590999999996</v>
      </c>
    </row>
    <row r="594" spans="2:12" x14ac:dyDescent="0.25">
      <c r="B594">
        <v>7496400000</v>
      </c>
      <c r="C594">
        <v>-80.074425000000005</v>
      </c>
      <c r="D594">
        <v>-72.618285999999998</v>
      </c>
      <c r="J594">
        <v>7496400000</v>
      </c>
      <c r="K594">
        <v>-103.71648</v>
      </c>
      <c r="L594">
        <v>-94.251182999999997</v>
      </c>
    </row>
    <row r="595" spans="2:12" x14ac:dyDescent="0.25">
      <c r="B595">
        <v>7994777777.7777996</v>
      </c>
      <c r="C595">
        <v>-99.213065999999998</v>
      </c>
      <c r="D595">
        <v>-91.642159000000007</v>
      </c>
      <c r="J595">
        <v>7994777777.7777996</v>
      </c>
      <c r="K595">
        <v>-103.43648</v>
      </c>
      <c r="L595">
        <v>-93.734679999999997</v>
      </c>
    </row>
    <row r="596" spans="2:12" x14ac:dyDescent="0.25">
      <c r="B596">
        <v>8493155555.5556002</v>
      </c>
      <c r="C596">
        <v>-82.202636999999996</v>
      </c>
      <c r="D596">
        <v>-74.577263000000002</v>
      </c>
      <c r="J596">
        <v>8493155555.5556002</v>
      </c>
      <c r="K596">
        <v>-99.259781000000004</v>
      </c>
      <c r="L596">
        <v>-89.499450999999993</v>
      </c>
    </row>
    <row r="597" spans="2:12" x14ac:dyDescent="0.25">
      <c r="B597">
        <v>8991533333.3332996</v>
      </c>
      <c r="C597">
        <v>-85.036629000000005</v>
      </c>
      <c r="D597">
        <v>-77.206153999999998</v>
      </c>
      <c r="J597">
        <v>8991533333.3332996</v>
      </c>
      <c r="K597">
        <v>-100.38947</v>
      </c>
      <c r="L597">
        <v>-90.650681000000006</v>
      </c>
    </row>
    <row r="598" spans="2:12" x14ac:dyDescent="0.25">
      <c r="B598">
        <v>9489911111.1110992</v>
      </c>
      <c r="C598">
        <v>-79.122955000000005</v>
      </c>
      <c r="D598">
        <v>-71.184151</v>
      </c>
      <c r="J598">
        <v>9489911111.1110992</v>
      </c>
      <c r="K598">
        <v>-92.842903000000007</v>
      </c>
      <c r="L598">
        <v>-83.101714999999999</v>
      </c>
    </row>
    <row r="599" spans="2:12" x14ac:dyDescent="0.25">
      <c r="B599">
        <v>9988288888.8889008</v>
      </c>
      <c r="C599">
        <v>-78.669028999999995</v>
      </c>
      <c r="D599">
        <v>-70.619384999999994</v>
      </c>
      <c r="J599">
        <v>9988288888.8889008</v>
      </c>
      <c r="K599">
        <v>-105.37096</v>
      </c>
      <c r="L599">
        <v>-95.684166000000005</v>
      </c>
    </row>
    <row r="600" spans="2:12" x14ac:dyDescent="0.25">
      <c r="B600">
        <v>10486666666.667</v>
      </c>
      <c r="C600">
        <v>-77.924225000000007</v>
      </c>
      <c r="D600">
        <v>-69.843909999999994</v>
      </c>
      <c r="J600">
        <v>10486666666.667</v>
      </c>
      <c r="K600">
        <v>-94.126334999999997</v>
      </c>
      <c r="L600">
        <v>-84.496566999999999</v>
      </c>
    </row>
    <row r="601" spans="2:12" x14ac:dyDescent="0.25">
      <c r="B601">
        <v>10985044444.444</v>
      </c>
      <c r="C601">
        <v>-84.820601999999994</v>
      </c>
      <c r="D601">
        <v>-76.767264999999995</v>
      </c>
      <c r="J601">
        <v>10985044444.444</v>
      </c>
      <c r="K601">
        <v>-95.402229000000005</v>
      </c>
      <c r="L601">
        <v>-85.874083999999996</v>
      </c>
    </row>
    <row r="602" spans="2:12" x14ac:dyDescent="0.25">
      <c r="B602">
        <v>11483422222.222</v>
      </c>
      <c r="C602">
        <v>-84.217849999999999</v>
      </c>
      <c r="D602">
        <v>-76.234589</v>
      </c>
      <c r="J602">
        <v>11483422222.222</v>
      </c>
      <c r="K602">
        <v>-92.505898000000002</v>
      </c>
      <c r="L602">
        <v>-82.979209999999995</v>
      </c>
    </row>
    <row r="603" spans="2:12" x14ac:dyDescent="0.25">
      <c r="B603">
        <v>11981800000</v>
      </c>
      <c r="C603">
        <v>-87.621848999999997</v>
      </c>
      <c r="D603">
        <v>-79.498633999999996</v>
      </c>
      <c r="J603">
        <v>11981800000</v>
      </c>
      <c r="K603">
        <v>-110.09156</v>
      </c>
      <c r="L603">
        <v>-100.33653</v>
      </c>
    </row>
    <row r="604" spans="2:12" x14ac:dyDescent="0.25">
      <c r="B604" t="s">
        <v>21</v>
      </c>
      <c r="J604" t="s">
        <v>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148"/>
  <sheetViews>
    <sheetView workbookViewId="0">
      <selection activeCell="J1" sqref="J1:L1048576"/>
    </sheetView>
  </sheetViews>
  <sheetFormatPr defaultRowHeight="15" x14ac:dyDescent="0.25"/>
  <cols>
    <col min="1" max="1" width="13.7109375" style="40" customWidth="1"/>
    <col min="5" max="5" width="2" style="7" customWidth="1"/>
    <col min="6" max="6" width="16.28515625" style="6" bestFit="1" customWidth="1"/>
    <col min="7" max="7" width="25.28515625" style="6" bestFit="1" customWidth="1"/>
    <col min="8" max="8" width="9.28515625" bestFit="1" customWidth="1"/>
    <col min="9" max="9" width="13.7109375" style="40" customWidth="1"/>
    <col min="13" max="13" width="2" style="7" customWidth="1"/>
    <col min="14" max="14" width="16.28515625" style="6" bestFit="1" customWidth="1"/>
    <col min="15" max="15" width="25.28515625" style="6" bestFit="1" customWidth="1"/>
    <col min="16" max="16" width="9.28515625" bestFit="1" customWidth="1"/>
    <col min="17" max="17" width="2" style="7" customWidth="1"/>
  </cols>
  <sheetData>
    <row r="1" spans="1:17" x14ac:dyDescent="0.25">
      <c r="B1" t="s">
        <v>95</v>
      </c>
      <c r="E1" s="10"/>
      <c r="G1" s="41" t="s">
        <v>16</v>
      </c>
      <c r="J1" t="s">
        <v>95</v>
      </c>
      <c r="M1" s="10"/>
      <c r="O1" s="41" t="s">
        <v>17</v>
      </c>
      <c r="Q1" s="10"/>
    </row>
    <row r="2" spans="1:17" x14ac:dyDescent="0.25">
      <c r="A2" s="50" t="s">
        <v>111</v>
      </c>
      <c r="B2" t="s">
        <v>267</v>
      </c>
      <c r="C2" t="s">
        <v>262</v>
      </c>
      <c r="D2" t="s">
        <v>263</v>
      </c>
      <c r="E2" s="10"/>
      <c r="G2" s="82" t="s">
        <v>266</v>
      </c>
      <c r="I2" s="50" t="s">
        <v>108</v>
      </c>
      <c r="J2" t="s">
        <v>267</v>
      </c>
      <c r="K2" t="s">
        <v>262</v>
      </c>
      <c r="L2" t="s">
        <v>263</v>
      </c>
      <c r="M2" s="10"/>
      <c r="O2" s="82" t="s">
        <v>266</v>
      </c>
      <c r="Q2" s="10"/>
    </row>
    <row r="3" spans="1:17" x14ac:dyDescent="0.25">
      <c r="B3" t="s">
        <v>215</v>
      </c>
      <c r="C3" t="s">
        <v>289</v>
      </c>
      <c r="D3" t="s">
        <v>307</v>
      </c>
      <c r="E3" s="10"/>
      <c r="G3" s="13"/>
      <c r="J3" t="s">
        <v>215</v>
      </c>
      <c r="K3" t="s">
        <v>289</v>
      </c>
      <c r="L3" t="s">
        <v>308</v>
      </c>
      <c r="M3" s="10"/>
      <c r="O3" s="13"/>
      <c r="Q3" s="10"/>
    </row>
    <row r="4" spans="1:17" x14ac:dyDescent="0.25">
      <c r="B4" t="s">
        <v>98</v>
      </c>
      <c r="E4" s="10"/>
      <c r="G4" s="41" t="s">
        <v>20</v>
      </c>
      <c r="J4" t="s">
        <v>98</v>
      </c>
      <c r="M4" s="10"/>
      <c r="O4" s="41" t="s">
        <v>20</v>
      </c>
      <c r="Q4" s="10"/>
    </row>
    <row r="5" spans="1:17" x14ac:dyDescent="0.25">
      <c r="E5" s="10"/>
      <c r="F5" s="6" t="s">
        <v>18</v>
      </c>
      <c r="H5" s="6"/>
      <c r="M5" s="10"/>
      <c r="N5" s="6" t="s">
        <v>18</v>
      </c>
      <c r="P5" s="6"/>
      <c r="Q5" s="10"/>
    </row>
    <row r="6" spans="1:17" ht="15.75" x14ac:dyDescent="0.25">
      <c r="E6" s="10"/>
      <c r="F6" s="6" t="s">
        <v>19</v>
      </c>
      <c r="G6" s="6" t="str">
        <f t="shared" ref="G6:G25" si="0">D32</f>
        <v>1Ix0L dBc Log Mag(dB)</v>
      </c>
      <c r="H6" s="35">
        <v>1</v>
      </c>
      <c r="M6" s="10"/>
      <c r="N6" s="6" t="s">
        <v>19</v>
      </c>
      <c r="O6" s="6" t="str">
        <f t="shared" ref="O6:O25" si="1">L32</f>
        <v>1Ix0L dBc Log Mag(dB)</v>
      </c>
      <c r="P6" s="35">
        <v>1</v>
      </c>
      <c r="Q6" s="10"/>
    </row>
    <row r="7" spans="1:17" ht="15.75" x14ac:dyDescent="0.25">
      <c r="B7" t="s">
        <v>99</v>
      </c>
      <c r="E7" s="10"/>
      <c r="F7" s="6">
        <f t="shared" ref="F7:F25" si="2">B33/1000000000</f>
        <v>3</v>
      </c>
      <c r="G7" s="6">
        <f t="shared" si="0"/>
        <v>-24.736176</v>
      </c>
      <c r="H7" s="36">
        <f>ABS(AVERAGE(G7:G25)-(H6-1)*5)</f>
        <v>24.646828789473684</v>
      </c>
      <c r="J7" t="s">
        <v>99</v>
      </c>
      <c r="M7" s="10"/>
      <c r="N7" s="6">
        <f t="shared" ref="N7:N25" si="3">J33/1000000000</f>
        <v>3</v>
      </c>
      <c r="O7" s="6">
        <f t="shared" si="1"/>
        <v>-26.766044999999998</v>
      </c>
      <c r="P7" s="36">
        <f>ABS(AVERAGE(O7:O25)-(P6-1)*5)</f>
        <v>26.08576252631579</v>
      </c>
      <c r="Q7" s="10"/>
    </row>
    <row r="8" spans="1:17" x14ac:dyDescent="0.25">
      <c r="B8" t="s">
        <v>19</v>
      </c>
      <c r="C8" t="s">
        <v>116</v>
      </c>
      <c r="E8" s="10"/>
      <c r="F8" s="6">
        <f t="shared" si="2"/>
        <v>3.0833333333333002</v>
      </c>
      <c r="G8" s="6">
        <f t="shared" si="0"/>
        <v>-25.273724000000001</v>
      </c>
      <c r="H8" s="6"/>
      <c r="J8" t="s">
        <v>19</v>
      </c>
      <c r="K8" t="s">
        <v>116</v>
      </c>
      <c r="M8" s="10"/>
      <c r="N8" s="6">
        <f t="shared" si="3"/>
        <v>3.0833333333333002</v>
      </c>
      <c r="O8" s="6">
        <f t="shared" si="1"/>
        <v>-26.450699</v>
      </c>
      <c r="P8" s="6"/>
      <c r="Q8" s="10"/>
    </row>
    <row r="9" spans="1:17" x14ac:dyDescent="0.25">
      <c r="B9">
        <v>10000000</v>
      </c>
      <c r="C9">
        <v>-7.5917358000000004</v>
      </c>
      <c r="E9" s="10"/>
      <c r="F9" s="6">
        <f t="shared" si="2"/>
        <v>3.1666666666666998</v>
      </c>
      <c r="G9" s="6">
        <f t="shared" si="0"/>
        <v>-24.294025000000001</v>
      </c>
      <c r="H9" s="6"/>
      <c r="J9">
        <v>10000000</v>
      </c>
      <c r="K9">
        <v>-9.3507499999999997</v>
      </c>
      <c r="M9" s="10"/>
      <c r="N9" s="6">
        <f t="shared" si="3"/>
        <v>3.1666666666666998</v>
      </c>
      <c r="O9" s="6">
        <f t="shared" si="1"/>
        <v>-26.253281000000001</v>
      </c>
      <c r="P9" s="6"/>
      <c r="Q9" s="10"/>
    </row>
    <row r="10" spans="1:17" x14ac:dyDescent="0.25">
      <c r="B10">
        <v>259444444.44444001</v>
      </c>
      <c r="C10">
        <v>-7.6654277000000004</v>
      </c>
      <c r="E10" s="10"/>
      <c r="F10" s="6">
        <f t="shared" si="2"/>
        <v>3.25</v>
      </c>
      <c r="G10" s="6">
        <f t="shared" si="0"/>
        <v>-25.017565000000001</v>
      </c>
      <c r="H10" s="6"/>
      <c r="J10">
        <v>259444444.44444001</v>
      </c>
      <c r="K10">
        <v>-9.4580269000000001</v>
      </c>
      <c r="M10" s="10"/>
      <c r="N10" s="6">
        <f t="shared" si="3"/>
        <v>3.25</v>
      </c>
      <c r="O10" s="6">
        <f t="shared" si="1"/>
        <v>-26.507317</v>
      </c>
      <c r="P10" s="6"/>
      <c r="Q10" s="10"/>
    </row>
    <row r="11" spans="1:17" x14ac:dyDescent="0.25">
      <c r="B11">
        <v>508888888.88889003</v>
      </c>
      <c r="C11">
        <v>-7.7513394</v>
      </c>
      <c r="E11" s="10"/>
      <c r="F11" s="6">
        <f t="shared" si="2"/>
        <v>3.3333333333333002</v>
      </c>
      <c r="G11" s="6">
        <f t="shared" si="0"/>
        <v>-24.648890000000002</v>
      </c>
      <c r="H11" s="6"/>
      <c r="J11">
        <v>508888888.88889003</v>
      </c>
      <c r="K11">
        <v>-9.4741564</v>
      </c>
      <c r="M11" s="10"/>
      <c r="N11" s="6">
        <f t="shared" si="3"/>
        <v>3.3333333333333002</v>
      </c>
      <c r="O11" s="6">
        <f t="shared" si="1"/>
        <v>-26.217220000000001</v>
      </c>
      <c r="P11" s="6"/>
      <c r="Q11" s="10"/>
    </row>
    <row r="12" spans="1:17" x14ac:dyDescent="0.25">
      <c r="B12">
        <v>758333333.33333004</v>
      </c>
      <c r="C12">
        <v>-7.8074216999999999</v>
      </c>
      <c r="E12" s="10"/>
      <c r="F12" s="6">
        <f t="shared" si="2"/>
        <v>3.4166666666666998</v>
      </c>
      <c r="G12" s="6">
        <f t="shared" si="0"/>
        <v>-24.389164000000001</v>
      </c>
      <c r="H12" s="6"/>
      <c r="J12">
        <v>758333333.33333004</v>
      </c>
      <c r="K12">
        <v>-9.5546579000000005</v>
      </c>
      <c r="M12" s="10"/>
      <c r="N12" s="6">
        <f t="shared" si="3"/>
        <v>3.4166666666666998</v>
      </c>
      <c r="O12" s="6">
        <f t="shared" si="1"/>
        <v>-26.019093000000002</v>
      </c>
      <c r="P12" s="6"/>
      <c r="Q12" s="10"/>
    </row>
    <row r="13" spans="1:17" x14ac:dyDescent="0.25">
      <c r="B13">
        <v>1007777777.7778</v>
      </c>
      <c r="C13">
        <v>-7.8547491999999997</v>
      </c>
      <c r="E13" s="10"/>
      <c r="F13" s="6">
        <f t="shared" si="2"/>
        <v>3.5</v>
      </c>
      <c r="G13" s="6">
        <f t="shared" si="0"/>
        <v>-24.981909000000002</v>
      </c>
      <c r="H13" s="6"/>
      <c r="J13">
        <v>1007777777.7778</v>
      </c>
      <c r="K13">
        <v>-9.5896950000000007</v>
      </c>
      <c r="M13" s="10"/>
      <c r="N13" s="6">
        <f t="shared" si="3"/>
        <v>3.5</v>
      </c>
      <c r="O13" s="6">
        <f t="shared" si="1"/>
        <v>-25.883510999999999</v>
      </c>
      <c r="P13" s="6"/>
      <c r="Q13" s="10"/>
    </row>
    <row r="14" spans="1:17" x14ac:dyDescent="0.25">
      <c r="B14">
        <v>1257222222.2221999</v>
      </c>
      <c r="C14">
        <v>-7.6702271</v>
      </c>
      <c r="E14" s="10"/>
      <c r="F14" s="6">
        <f t="shared" si="2"/>
        <v>3.5833333333333002</v>
      </c>
      <c r="G14" s="6">
        <f t="shared" si="0"/>
        <v>-24.854816</v>
      </c>
      <c r="H14" s="6"/>
      <c r="J14">
        <v>1257222222.2221999</v>
      </c>
      <c r="K14">
        <v>-9.6279736000000007</v>
      </c>
      <c r="M14" s="10"/>
      <c r="N14" s="6">
        <f t="shared" si="3"/>
        <v>3.5833333333333002</v>
      </c>
      <c r="O14" s="6">
        <f t="shared" si="1"/>
        <v>-25.712420999999999</v>
      </c>
      <c r="P14" s="6"/>
      <c r="Q14" s="10"/>
    </row>
    <row r="15" spans="1:17" x14ac:dyDescent="0.25">
      <c r="B15">
        <v>1506666666.6666999</v>
      </c>
      <c r="C15">
        <v>-7.5758305000000004</v>
      </c>
      <c r="E15" s="10"/>
      <c r="F15" s="6">
        <f t="shared" si="2"/>
        <v>3.6666666666666998</v>
      </c>
      <c r="G15" s="6">
        <f t="shared" si="0"/>
        <v>-24.729424000000002</v>
      </c>
      <c r="H15" s="6"/>
      <c r="J15">
        <v>1506666666.6666999</v>
      </c>
      <c r="K15">
        <v>-9.6790266000000003</v>
      </c>
      <c r="M15" s="10"/>
      <c r="N15" s="6">
        <f t="shared" si="3"/>
        <v>3.6666666666666998</v>
      </c>
      <c r="O15" s="6">
        <f t="shared" si="1"/>
        <v>-25.654983999999999</v>
      </c>
      <c r="P15" s="6"/>
      <c r="Q15" s="10"/>
    </row>
    <row r="16" spans="1:17" x14ac:dyDescent="0.25">
      <c r="B16">
        <v>1756111111.1111</v>
      </c>
      <c r="C16">
        <v>-7.5589776000000004</v>
      </c>
      <c r="E16" s="10"/>
      <c r="F16" s="6">
        <f t="shared" si="2"/>
        <v>3.75</v>
      </c>
      <c r="G16" s="6">
        <f t="shared" si="0"/>
        <v>-25.522686</v>
      </c>
      <c r="H16" s="6"/>
      <c r="J16">
        <v>1756111111.1111</v>
      </c>
      <c r="K16">
        <v>-9.7469397000000004</v>
      </c>
      <c r="M16" s="10"/>
      <c r="N16" s="6">
        <f t="shared" si="3"/>
        <v>3.75</v>
      </c>
      <c r="O16" s="6">
        <f t="shared" si="1"/>
        <v>-25.842991000000001</v>
      </c>
      <c r="P16" s="6"/>
      <c r="Q16" s="10"/>
    </row>
    <row r="17" spans="2:17" x14ac:dyDescent="0.25">
      <c r="B17">
        <v>2005555555.5555999</v>
      </c>
      <c r="C17">
        <v>-7.6212305999999996</v>
      </c>
      <c r="E17" s="10"/>
      <c r="F17" s="6">
        <f t="shared" si="2"/>
        <v>3.8333333333333002</v>
      </c>
      <c r="G17" s="6">
        <f t="shared" si="0"/>
        <v>-24.440268</v>
      </c>
      <c r="H17" s="6"/>
      <c r="J17">
        <v>2005555555.5555999</v>
      </c>
      <c r="K17">
        <v>-9.8568067999999993</v>
      </c>
      <c r="M17" s="10"/>
      <c r="N17" s="6">
        <f t="shared" si="3"/>
        <v>3.8333333333333002</v>
      </c>
      <c r="O17" s="6">
        <f t="shared" si="1"/>
        <v>-25.562291999999999</v>
      </c>
      <c r="P17" s="6"/>
      <c r="Q17" s="10"/>
    </row>
    <row r="18" spans="2:17" x14ac:dyDescent="0.25">
      <c r="B18">
        <v>2255000000</v>
      </c>
      <c r="C18">
        <v>-7.8759598999999998</v>
      </c>
      <c r="E18" s="10"/>
      <c r="F18" s="6">
        <f t="shared" si="2"/>
        <v>3.9166666666666998</v>
      </c>
      <c r="G18" s="6">
        <f t="shared" si="0"/>
        <v>-25.063295</v>
      </c>
      <c r="H18" s="6"/>
      <c r="J18">
        <v>2255000000</v>
      </c>
      <c r="K18">
        <v>-9.9179449000000002</v>
      </c>
      <c r="M18" s="10"/>
      <c r="N18" s="6">
        <f t="shared" si="3"/>
        <v>3.9166666666666998</v>
      </c>
      <c r="O18" s="6">
        <f t="shared" si="1"/>
        <v>-25.578593999999999</v>
      </c>
      <c r="P18" s="6"/>
      <c r="Q18" s="10"/>
    </row>
    <row r="19" spans="2:17" x14ac:dyDescent="0.25">
      <c r="B19">
        <v>2504444444.4443998</v>
      </c>
      <c r="C19">
        <v>-8.0262623000000008</v>
      </c>
      <c r="E19" s="10"/>
      <c r="F19" s="6">
        <f t="shared" si="2"/>
        <v>4</v>
      </c>
      <c r="G19" s="6">
        <f t="shared" si="0"/>
        <v>-24.097128000000001</v>
      </c>
      <c r="H19" s="6"/>
      <c r="J19">
        <v>2504444444.4443998</v>
      </c>
      <c r="K19">
        <v>-9.9665537000000004</v>
      </c>
      <c r="M19" s="10"/>
      <c r="N19" s="6">
        <f t="shared" si="3"/>
        <v>4</v>
      </c>
      <c r="O19" s="6">
        <f t="shared" si="1"/>
        <v>-25.602543000000001</v>
      </c>
      <c r="P19" s="6"/>
      <c r="Q19" s="10"/>
    </row>
    <row r="20" spans="2:17" x14ac:dyDescent="0.25">
      <c r="B20">
        <v>2753888888.8888998</v>
      </c>
      <c r="C20">
        <v>-8.2379111999999992</v>
      </c>
      <c r="E20" s="10"/>
      <c r="F20" s="6">
        <f t="shared" si="2"/>
        <v>4.0833333333333002</v>
      </c>
      <c r="G20" s="6">
        <f t="shared" si="0"/>
        <v>-24.190104999999999</v>
      </c>
      <c r="H20" s="6"/>
      <c r="J20">
        <v>2753888888.8888998</v>
      </c>
      <c r="K20">
        <v>-10.190795</v>
      </c>
      <c r="M20" s="10"/>
      <c r="N20" s="6">
        <f t="shared" si="3"/>
        <v>4.0833333333333002</v>
      </c>
      <c r="O20" s="6">
        <f t="shared" si="1"/>
        <v>-25.635528999999998</v>
      </c>
      <c r="P20" s="6"/>
      <c r="Q20" s="10"/>
    </row>
    <row r="21" spans="2:17" x14ac:dyDescent="0.25">
      <c r="B21">
        <v>3003333333.3333001</v>
      </c>
      <c r="C21">
        <v>-8.3598452000000005</v>
      </c>
      <c r="E21" s="10"/>
      <c r="F21" s="6">
        <f t="shared" si="2"/>
        <v>4.1666666666666998</v>
      </c>
      <c r="G21" s="6">
        <f t="shared" si="0"/>
        <v>-24.381926</v>
      </c>
      <c r="H21" s="6"/>
      <c r="J21">
        <v>3003333333.3333001</v>
      </c>
      <c r="K21">
        <v>-10.321638999999999</v>
      </c>
      <c r="M21" s="10"/>
      <c r="N21" s="6">
        <f t="shared" si="3"/>
        <v>4.1666666666666998</v>
      </c>
      <c r="O21" s="6">
        <f t="shared" si="1"/>
        <v>-26.427021</v>
      </c>
      <c r="P21" s="6"/>
      <c r="Q21" s="10"/>
    </row>
    <row r="22" spans="2:17" x14ac:dyDescent="0.25">
      <c r="B22">
        <v>3252777777.7778001</v>
      </c>
      <c r="C22">
        <v>-8.6174830999999994</v>
      </c>
      <c r="E22" s="10"/>
      <c r="F22" s="6">
        <f t="shared" si="2"/>
        <v>4.25</v>
      </c>
      <c r="G22" s="6">
        <f t="shared" si="0"/>
        <v>-24.812823999999999</v>
      </c>
      <c r="H22" s="6"/>
      <c r="J22">
        <v>3252777777.7778001</v>
      </c>
      <c r="K22">
        <v>-10.634233</v>
      </c>
      <c r="M22" s="10"/>
      <c r="N22" s="6">
        <f t="shared" si="3"/>
        <v>4.25</v>
      </c>
      <c r="O22" s="6">
        <f t="shared" si="1"/>
        <v>-27.389472999999999</v>
      </c>
      <c r="P22" s="6"/>
      <c r="Q22" s="10"/>
    </row>
    <row r="23" spans="2:17" x14ac:dyDescent="0.25">
      <c r="B23">
        <v>3502222222.2221999</v>
      </c>
      <c r="C23">
        <v>-8.5382586000000007</v>
      </c>
      <c r="E23" s="10"/>
      <c r="F23" s="6">
        <f t="shared" si="2"/>
        <v>4.3333333333332993</v>
      </c>
      <c r="G23" s="6">
        <f t="shared" si="0"/>
        <v>-25.388010000000001</v>
      </c>
      <c r="H23" s="6"/>
      <c r="J23">
        <v>3502222222.2221999</v>
      </c>
      <c r="K23">
        <v>-10.272475999999999</v>
      </c>
      <c r="M23" s="10"/>
      <c r="N23" s="6">
        <f t="shared" si="3"/>
        <v>4.3333333333332993</v>
      </c>
      <c r="O23" s="6">
        <f t="shared" si="1"/>
        <v>-27.398481</v>
      </c>
      <c r="P23" s="6"/>
      <c r="Q23" s="10"/>
    </row>
    <row r="24" spans="2:17" x14ac:dyDescent="0.25">
      <c r="B24">
        <v>3751666666.6666999</v>
      </c>
      <c r="C24">
        <v>-7.7272625000000001</v>
      </c>
      <c r="E24" s="10"/>
      <c r="F24" s="6">
        <f t="shared" si="2"/>
        <v>4.4166666666667007</v>
      </c>
      <c r="G24" s="6">
        <f t="shared" si="0"/>
        <v>-23.949048999999999</v>
      </c>
      <c r="H24" s="6"/>
      <c r="J24">
        <v>3751666666.6666999</v>
      </c>
      <c r="K24">
        <v>-9.1939153999999998</v>
      </c>
      <c r="M24" s="10"/>
      <c r="N24" s="6">
        <f t="shared" si="3"/>
        <v>4.4166666666667007</v>
      </c>
      <c r="O24" s="6">
        <f t="shared" si="1"/>
        <v>-26.171944</v>
      </c>
      <c r="P24" s="6"/>
      <c r="Q24" s="10"/>
    </row>
    <row r="25" spans="2:17" x14ac:dyDescent="0.25">
      <c r="B25">
        <v>4001111111.1111002</v>
      </c>
      <c r="C25">
        <v>-7.5055227000000002</v>
      </c>
      <c r="E25" s="10"/>
      <c r="F25" s="6">
        <f t="shared" si="2"/>
        <v>4.5</v>
      </c>
      <c r="G25" s="6">
        <f t="shared" si="0"/>
        <v>-23.518763</v>
      </c>
      <c r="H25" s="6"/>
      <c r="J25">
        <v>4001111111.1111002</v>
      </c>
      <c r="K25">
        <v>-9.5903273000000002</v>
      </c>
      <c r="M25" s="10"/>
      <c r="N25" s="6">
        <f t="shared" si="3"/>
        <v>4.5</v>
      </c>
      <c r="O25" s="6">
        <f t="shared" si="1"/>
        <v>-24.556049000000002</v>
      </c>
      <c r="P25" s="6"/>
      <c r="Q25" s="10"/>
    </row>
    <row r="26" spans="2:17" x14ac:dyDescent="0.25">
      <c r="B26">
        <v>4250555555.5556002</v>
      </c>
      <c r="C26">
        <v>-8.5134325000000004</v>
      </c>
      <c r="E26" s="10"/>
      <c r="F26" s="6" t="s">
        <v>21</v>
      </c>
      <c r="H26" s="6"/>
      <c r="J26">
        <v>4250555555.5556002</v>
      </c>
      <c r="K26">
        <v>-10.455577</v>
      </c>
      <c r="M26" s="10"/>
      <c r="N26" s="6" t="s">
        <v>21</v>
      </c>
      <c r="P26" s="6"/>
      <c r="Q26" s="10"/>
    </row>
    <row r="27" spans="2:17" x14ac:dyDescent="0.25">
      <c r="B27">
        <v>4500000000</v>
      </c>
      <c r="C27">
        <v>-9.3764544000000001</v>
      </c>
      <c r="E27" s="10"/>
      <c r="H27" s="6"/>
      <c r="J27">
        <v>4500000000</v>
      </c>
      <c r="K27">
        <v>-11.779980999999999</v>
      </c>
      <c r="M27" s="10"/>
      <c r="P27" s="6"/>
      <c r="Q27" s="10"/>
    </row>
    <row r="28" spans="2:17" x14ac:dyDescent="0.25">
      <c r="B28" t="s">
        <v>21</v>
      </c>
      <c r="E28" s="10"/>
      <c r="H28" s="6"/>
      <c r="J28" t="s">
        <v>21</v>
      </c>
      <c r="M28" s="10"/>
      <c r="P28" s="6"/>
      <c r="Q28" s="10"/>
    </row>
    <row r="29" spans="2:17" x14ac:dyDescent="0.25">
      <c r="E29" s="10"/>
      <c r="F29" s="6" t="s">
        <v>22</v>
      </c>
      <c r="H29" s="6"/>
      <c r="M29" s="10"/>
      <c r="N29" s="6" t="s">
        <v>22</v>
      </c>
      <c r="P29" s="6"/>
      <c r="Q29" s="10"/>
    </row>
    <row r="30" spans="2:17" ht="15.75" x14ac:dyDescent="0.25">
      <c r="E30" s="10"/>
      <c r="F30" s="6" t="s">
        <v>19</v>
      </c>
      <c r="G30" s="6" t="str">
        <f t="shared" ref="G30:G49" si="4">D56</f>
        <v>2Ix0L dBc Log Mag(dB)</v>
      </c>
      <c r="H30" s="35">
        <v>2</v>
      </c>
      <c r="M30" s="10"/>
      <c r="N30" s="6" t="s">
        <v>19</v>
      </c>
      <c r="O30" s="6" t="str">
        <f t="shared" ref="O30:O49" si="5">L56</f>
        <v>2Ix0L dBc Log Mag(dB)</v>
      </c>
      <c r="P30" s="35">
        <v>2</v>
      </c>
      <c r="Q30" s="10"/>
    </row>
    <row r="31" spans="2:17" ht="15.75" x14ac:dyDescent="0.25">
      <c r="B31" t="s">
        <v>18</v>
      </c>
      <c r="E31" s="10"/>
      <c r="F31" s="6">
        <f t="shared" ref="F31:F49" si="6">B57/1000000000</f>
        <v>1.5</v>
      </c>
      <c r="G31" s="6">
        <f t="shared" si="4"/>
        <v>-51.21349</v>
      </c>
      <c r="H31" s="36">
        <f>ABS(AVERAGE(G31:G49)-(H30-1)*10)</f>
        <v>64.172882157894747</v>
      </c>
      <c r="J31" t="s">
        <v>18</v>
      </c>
      <c r="M31" s="10"/>
      <c r="N31" s="6">
        <f t="shared" ref="N31:N49" si="7">J57/1000000000</f>
        <v>1.5</v>
      </c>
      <c r="O31" s="6">
        <f t="shared" si="5"/>
        <v>-39.773533</v>
      </c>
      <c r="P31" s="36">
        <f>ABS(AVERAGE(O31:O49)-(P30-1)*10)</f>
        <v>55.021648789473687</v>
      </c>
      <c r="Q31" s="10"/>
    </row>
    <row r="32" spans="2:17" x14ac:dyDescent="0.25">
      <c r="B32" t="s">
        <v>19</v>
      </c>
      <c r="C32" t="s">
        <v>118</v>
      </c>
      <c r="D32" t="s">
        <v>26</v>
      </c>
      <c r="E32" s="10"/>
      <c r="F32" s="6">
        <f t="shared" si="6"/>
        <v>1.6666666666666998</v>
      </c>
      <c r="G32" s="6">
        <f t="shared" si="4"/>
        <v>-51.704754000000001</v>
      </c>
      <c r="H32" s="6"/>
      <c r="J32" t="s">
        <v>19</v>
      </c>
      <c r="K32" t="s">
        <v>118</v>
      </c>
      <c r="L32" t="s">
        <v>26</v>
      </c>
      <c r="M32" s="10"/>
      <c r="N32" s="6">
        <f t="shared" si="7"/>
        <v>1.6666666666666998</v>
      </c>
      <c r="O32" s="6">
        <f t="shared" si="5"/>
        <v>-41.693123</v>
      </c>
      <c r="P32" s="6"/>
      <c r="Q32" s="10"/>
    </row>
    <row r="33" spans="2:17" x14ac:dyDescent="0.25">
      <c r="B33">
        <v>3000000000</v>
      </c>
      <c r="C33">
        <v>-32.327911</v>
      </c>
      <c r="D33">
        <v>-24.736176</v>
      </c>
      <c r="E33" s="10"/>
      <c r="F33" s="6">
        <f t="shared" si="6"/>
        <v>1.8333333333333002</v>
      </c>
      <c r="G33" s="6">
        <f t="shared" si="4"/>
        <v>-54.659084</v>
      </c>
      <c r="H33" s="6"/>
      <c r="J33">
        <v>3000000000</v>
      </c>
      <c r="K33">
        <v>-36.116795000000003</v>
      </c>
      <c r="L33">
        <v>-26.766044999999998</v>
      </c>
      <c r="M33" s="10"/>
      <c r="N33" s="6">
        <f t="shared" si="7"/>
        <v>1.8333333333333002</v>
      </c>
      <c r="O33" s="6">
        <f t="shared" si="5"/>
        <v>-46.816319</v>
      </c>
      <c r="P33" s="6"/>
      <c r="Q33" s="10"/>
    </row>
    <row r="34" spans="2:17" x14ac:dyDescent="0.25">
      <c r="B34">
        <v>3083333333.3333001</v>
      </c>
      <c r="C34">
        <v>-32.939152</v>
      </c>
      <c r="D34">
        <v>-25.273724000000001</v>
      </c>
      <c r="E34" s="10"/>
      <c r="F34" s="6">
        <f t="shared" si="6"/>
        <v>2</v>
      </c>
      <c r="G34" s="6">
        <f t="shared" si="4"/>
        <v>-53.774475000000002</v>
      </c>
      <c r="H34" s="6"/>
      <c r="J34">
        <v>3083333333.3333001</v>
      </c>
      <c r="K34">
        <v>-35.908726000000001</v>
      </c>
      <c r="L34">
        <v>-26.450699</v>
      </c>
      <c r="M34" s="10"/>
      <c r="N34" s="6">
        <f t="shared" si="7"/>
        <v>2</v>
      </c>
      <c r="O34" s="6">
        <f t="shared" si="5"/>
        <v>-47.590321000000003</v>
      </c>
      <c r="P34" s="6"/>
      <c r="Q34" s="10"/>
    </row>
    <row r="35" spans="2:17" x14ac:dyDescent="0.25">
      <c r="B35">
        <v>3166666666.6666999</v>
      </c>
      <c r="C35">
        <v>-32.045363999999999</v>
      </c>
      <c r="D35">
        <v>-24.294025000000001</v>
      </c>
      <c r="E35" s="10"/>
      <c r="F35" s="6">
        <f t="shared" si="6"/>
        <v>2.1666666666666998</v>
      </c>
      <c r="G35" s="6">
        <f t="shared" si="4"/>
        <v>-55.205471000000003</v>
      </c>
      <c r="H35" s="6"/>
      <c r="J35">
        <v>3166666666.6666999</v>
      </c>
      <c r="K35">
        <v>-35.727435999999997</v>
      </c>
      <c r="L35">
        <v>-26.253281000000001</v>
      </c>
      <c r="M35" s="10"/>
      <c r="N35" s="6">
        <f t="shared" si="7"/>
        <v>2.1666666666666998</v>
      </c>
      <c r="O35" s="6">
        <f t="shared" si="5"/>
        <v>-58.390453000000001</v>
      </c>
      <c r="P35" s="6"/>
      <c r="Q35" s="10"/>
    </row>
    <row r="36" spans="2:17" x14ac:dyDescent="0.25">
      <c r="B36">
        <v>3250000000</v>
      </c>
      <c r="C36">
        <v>-32.824986000000003</v>
      </c>
      <c r="D36">
        <v>-25.017565000000001</v>
      </c>
      <c r="E36" s="10"/>
      <c r="F36" s="6">
        <f t="shared" si="6"/>
        <v>2.3333333333333002</v>
      </c>
      <c r="G36" s="6">
        <f t="shared" si="4"/>
        <v>-57.93018</v>
      </c>
      <c r="H36" s="6"/>
      <c r="J36">
        <v>3250000000</v>
      </c>
      <c r="K36">
        <v>-36.061973999999999</v>
      </c>
      <c r="L36">
        <v>-26.507317</v>
      </c>
      <c r="M36" s="10"/>
      <c r="N36" s="6">
        <f t="shared" si="7"/>
        <v>2.3333333333333002</v>
      </c>
      <c r="O36" s="6">
        <f t="shared" si="5"/>
        <v>-53.546146</v>
      </c>
      <c r="P36" s="6"/>
      <c r="Q36" s="10"/>
    </row>
    <row r="37" spans="2:17" x14ac:dyDescent="0.25">
      <c r="B37">
        <v>3333333333.3333001</v>
      </c>
      <c r="C37">
        <v>-32.503639</v>
      </c>
      <c r="D37">
        <v>-24.648890000000002</v>
      </c>
      <c r="E37" s="10"/>
      <c r="F37" s="6">
        <f t="shared" si="6"/>
        <v>2.5</v>
      </c>
      <c r="G37" s="6">
        <f t="shared" si="4"/>
        <v>-56.974842000000002</v>
      </c>
      <c r="H37" s="6"/>
      <c r="J37">
        <v>3333333333.3333001</v>
      </c>
      <c r="K37">
        <v>-35.806914999999996</v>
      </c>
      <c r="L37">
        <v>-26.217220000000001</v>
      </c>
      <c r="M37" s="10"/>
      <c r="N37" s="6">
        <f t="shared" si="7"/>
        <v>2.5</v>
      </c>
      <c r="O37" s="6">
        <f t="shared" si="5"/>
        <v>-50.435406</v>
      </c>
      <c r="P37" s="6"/>
      <c r="Q37" s="10"/>
    </row>
    <row r="38" spans="2:17" x14ac:dyDescent="0.25">
      <c r="B38">
        <v>3416666666.6666999</v>
      </c>
      <c r="C38">
        <v>-32.059390999999998</v>
      </c>
      <c r="D38">
        <v>-24.389164000000001</v>
      </c>
      <c r="E38" s="10"/>
      <c r="F38" s="6">
        <f t="shared" si="6"/>
        <v>2.6666666666666998</v>
      </c>
      <c r="G38" s="6">
        <f t="shared" si="4"/>
        <v>-54.782654000000001</v>
      </c>
      <c r="H38" s="6"/>
      <c r="J38">
        <v>3416666666.6666999</v>
      </c>
      <c r="K38">
        <v>-35.647064</v>
      </c>
      <c r="L38">
        <v>-26.019093000000002</v>
      </c>
      <c r="M38" s="10"/>
      <c r="N38" s="6">
        <f t="shared" si="7"/>
        <v>2.6666666666666998</v>
      </c>
      <c r="O38" s="6">
        <f t="shared" si="5"/>
        <v>-50.663944000000001</v>
      </c>
      <c r="P38" s="6"/>
      <c r="Q38" s="10"/>
    </row>
    <row r="39" spans="2:17" x14ac:dyDescent="0.25">
      <c r="B39">
        <v>3500000000</v>
      </c>
      <c r="C39">
        <v>-32.557738999999998</v>
      </c>
      <c r="D39">
        <v>-24.981909000000002</v>
      </c>
      <c r="E39" s="10"/>
      <c r="F39" s="6">
        <f t="shared" si="6"/>
        <v>2.8333333333333002</v>
      </c>
      <c r="G39" s="6">
        <f t="shared" si="4"/>
        <v>-54.918491000000003</v>
      </c>
      <c r="H39" s="6"/>
      <c r="J39">
        <v>3500000000</v>
      </c>
      <c r="K39">
        <v>-35.562538000000004</v>
      </c>
      <c r="L39">
        <v>-25.883510999999999</v>
      </c>
      <c r="M39" s="10"/>
      <c r="N39" s="6">
        <f t="shared" si="7"/>
        <v>2.8333333333333002</v>
      </c>
      <c r="O39" s="6">
        <f t="shared" si="5"/>
        <v>-46.346271999999999</v>
      </c>
      <c r="P39" s="6"/>
      <c r="Q39" s="10"/>
    </row>
    <row r="40" spans="2:17" x14ac:dyDescent="0.25">
      <c r="B40">
        <v>3583333333.3333001</v>
      </c>
      <c r="C40">
        <v>-32.413795</v>
      </c>
      <c r="D40">
        <v>-24.854816</v>
      </c>
      <c r="E40" s="10"/>
      <c r="F40" s="6">
        <f t="shared" si="6"/>
        <v>3</v>
      </c>
      <c r="G40" s="6">
        <f t="shared" si="4"/>
        <v>-53.490456000000002</v>
      </c>
      <c r="H40" s="6"/>
      <c r="J40">
        <v>3583333333.3333001</v>
      </c>
      <c r="K40">
        <v>-35.459361999999999</v>
      </c>
      <c r="L40">
        <v>-25.712420999999999</v>
      </c>
      <c r="M40" s="10"/>
      <c r="N40" s="6">
        <f t="shared" si="7"/>
        <v>3</v>
      </c>
      <c r="O40" s="6">
        <f t="shared" si="5"/>
        <v>-41.540298</v>
      </c>
      <c r="P40" s="6"/>
      <c r="Q40" s="10"/>
    </row>
    <row r="41" spans="2:17" x14ac:dyDescent="0.25">
      <c r="B41">
        <v>3666666666.6666999</v>
      </c>
      <c r="C41">
        <v>-32.350655000000003</v>
      </c>
      <c r="D41">
        <v>-24.729424000000002</v>
      </c>
      <c r="E41" s="10"/>
      <c r="F41" s="6">
        <f t="shared" si="6"/>
        <v>3.1666666666666998</v>
      </c>
      <c r="G41" s="6">
        <f t="shared" si="4"/>
        <v>-50.460743000000001</v>
      </c>
      <c r="H41" s="6"/>
      <c r="J41">
        <v>3666666666.6666999</v>
      </c>
      <c r="K41">
        <v>-35.511791000000002</v>
      </c>
      <c r="L41">
        <v>-25.654983999999999</v>
      </c>
      <c r="M41" s="10"/>
      <c r="N41" s="6">
        <f t="shared" si="7"/>
        <v>3.1666666666666998</v>
      </c>
      <c r="O41" s="6">
        <f t="shared" si="5"/>
        <v>-40.550826999999998</v>
      </c>
      <c r="P41" s="6"/>
      <c r="Q41" s="10"/>
    </row>
    <row r="42" spans="2:17" x14ac:dyDescent="0.25">
      <c r="B42">
        <v>3750000000</v>
      </c>
      <c r="C42">
        <v>-33.398646999999997</v>
      </c>
      <c r="D42">
        <v>-25.522686</v>
      </c>
      <c r="E42" s="10"/>
      <c r="F42" s="6">
        <f t="shared" si="6"/>
        <v>3.3333333333333002</v>
      </c>
      <c r="G42" s="6">
        <f t="shared" si="4"/>
        <v>-51.691783999999998</v>
      </c>
      <c r="H42" s="6"/>
      <c r="J42">
        <v>3750000000</v>
      </c>
      <c r="K42">
        <v>-35.760936999999998</v>
      </c>
      <c r="L42">
        <v>-25.842991000000001</v>
      </c>
      <c r="M42" s="10"/>
      <c r="N42" s="6">
        <f t="shared" si="7"/>
        <v>3.3333333333333002</v>
      </c>
      <c r="O42" s="6">
        <f t="shared" si="5"/>
        <v>-40.296920999999998</v>
      </c>
      <c r="P42" s="6"/>
      <c r="Q42" s="10"/>
    </row>
    <row r="43" spans="2:17" x14ac:dyDescent="0.25">
      <c r="B43">
        <v>3833333333.3333001</v>
      </c>
      <c r="C43">
        <v>-32.466529999999999</v>
      </c>
      <c r="D43">
        <v>-24.440268</v>
      </c>
      <c r="E43" s="10"/>
      <c r="F43" s="6">
        <f t="shared" si="6"/>
        <v>3.5</v>
      </c>
      <c r="G43" s="6">
        <f t="shared" si="4"/>
        <v>-52.734783</v>
      </c>
      <c r="H43" s="6"/>
      <c r="J43">
        <v>3833333333.3333001</v>
      </c>
      <c r="K43">
        <v>-35.528846999999999</v>
      </c>
      <c r="L43">
        <v>-25.562291999999999</v>
      </c>
      <c r="M43" s="10"/>
      <c r="N43" s="6">
        <f t="shared" si="7"/>
        <v>3.5</v>
      </c>
      <c r="O43" s="6">
        <f t="shared" si="5"/>
        <v>-39.553832999999997</v>
      </c>
      <c r="P43" s="6"/>
      <c r="Q43" s="10"/>
    </row>
    <row r="44" spans="2:17" x14ac:dyDescent="0.25">
      <c r="B44">
        <v>3916666666.6666999</v>
      </c>
      <c r="C44">
        <v>-33.301208000000003</v>
      </c>
      <c r="D44">
        <v>-25.063295</v>
      </c>
      <c r="E44" s="10"/>
      <c r="F44" s="6">
        <f t="shared" si="6"/>
        <v>3.6666666666666998</v>
      </c>
      <c r="G44" s="6">
        <f t="shared" si="4"/>
        <v>-51.889434999999999</v>
      </c>
      <c r="H44" s="6"/>
      <c r="J44">
        <v>3916666666.6666999</v>
      </c>
      <c r="K44">
        <v>-35.769390000000001</v>
      </c>
      <c r="L44">
        <v>-25.578593999999999</v>
      </c>
      <c r="M44" s="10"/>
      <c r="N44" s="6">
        <f t="shared" si="7"/>
        <v>3.6666666666666998</v>
      </c>
      <c r="O44" s="6">
        <f t="shared" si="5"/>
        <v>-41.772551999999997</v>
      </c>
      <c r="P44" s="6"/>
      <c r="Q44" s="10"/>
    </row>
    <row r="45" spans="2:17" x14ac:dyDescent="0.25">
      <c r="B45">
        <v>4000000000</v>
      </c>
      <c r="C45">
        <v>-32.456974000000002</v>
      </c>
      <c r="D45">
        <v>-24.097128000000001</v>
      </c>
      <c r="E45" s="10"/>
      <c r="F45" s="6">
        <f t="shared" si="6"/>
        <v>3.8333333333333002</v>
      </c>
      <c r="G45" s="6">
        <f t="shared" si="4"/>
        <v>-54.129440000000002</v>
      </c>
      <c r="H45" s="6"/>
      <c r="J45">
        <v>4000000000</v>
      </c>
      <c r="K45">
        <v>-35.924182999999999</v>
      </c>
      <c r="L45">
        <v>-25.602543000000001</v>
      </c>
      <c r="M45" s="10"/>
      <c r="N45" s="6">
        <f t="shared" si="7"/>
        <v>3.8333333333333002</v>
      </c>
      <c r="O45" s="6">
        <f t="shared" si="5"/>
        <v>-41.054732999999999</v>
      </c>
      <c r="P45" s="6"/>
      <c r="Q45" s="10"/>
    </row>
    <row r="46" spans="2:17" x14ac:dyDescent="0.25">
      <c r="B46">
        <v>4083333333.3333001</v>
      </c>
      <c r="C46">
        <v>-32.807586999999998</v>
      </c>
      <c r="D46">
        <v>-24.190104999999999</v>
      </c>
      <c r="E46" s="10"/>
      <c r="F46" s="6">
        <f t="shared" si="6"/>
        <v>4</v>
      </c>
      <c r="G46" s="6">
        <f t="shared" si="4"/>
        <v>-54.558509999999998</v>
      </c>
      <c r="H46" s="6"/>
      <c r="J46">
        <v>4083333333.3333001</v>
      </c>
      <c r="K46">
        <v>-36.269759999999998</v>
      </c>
      <c r="L46">
        <v>-25.635528999999998</v>
      </c>
      <c r="M46" s="10"/>
      <c r="N46" s="6">
        <f t="shared" si="7"/>
        <v>4</v>
      </c>
      <c r="O46" s="6">
        <f t="shared" si="5"/>
        <v>-43.357261999999999</v>
      </c>
      <c r="P46" s="6"/>
      <c r="Q46" s="10"/>
    </row>
    <row r="47" spans="2:17" x14ac:dyDescent="0.25">
      <c r="B47">
        <v>4166666666.6666999</v>
      </c>
      <c r="C47">
        <v>-32.920184999999996</v>
      </c>
      <c r="D47">
        <v>-24.381926</v>
      </c>
      <c r="E47" s="10"/>
      <c r="F47" s="6">
        <f t="shared" si="6"/>
        <v>4.1666666666666998</v>
      </c>
      <c r="G47" s="6">
        <f t="shared" si="4"/>
        <v>-55.524360999999999</v>
      </c>
      <c r="H47" s="6"/>
      <c r="J47">
        <v>4166666666.6666999</v>
      </c>
      <c r="K47">
        <v>-36.699497000000001</v>
      </c>
      <c r="L47">
        <v>-26.427021</v>
      </c>
      <c r="M47" s="10"/>
      <c r="N47" s="6">
        <f t="shared" si="7"/>
        <v>4.1666666666666998</v>
      </c>
      <c r="O47" s="6">
        <f t="shared" si="5"/>
        <v>-42.680396999999999</v>
      </c>
      <c r="P47" s="6"/>
      <c r="Q47" s="10"/>
    </row>
    <row r="48" spans="2:17" x14ac:dyDescent="0.25">
      <c r="B48">
        <v>4250000000</v>
      </c>
      <c r="C48">
        <v>-32.540089000000002</v>
      </c>
      <c r="D48">
        <v>-24.812823999999999</v>
      </c>
      <c r="E48" s="10"/>
      <c r="F48" s="6">
        <f t="shared" si="6"/>
        <v>4.3333333333332993</v>
      </c>
      <c r="G48" s="6">
        <f t="shared" si="4"/>
        <v>-57.645530999999998</v>
      </c>
      <c r="H48" s="6"/>
      <c r="J48">
        <v>4250000000</v>
      </c>
      <c r="K48">
        <v>-36.583388999999997</v>
      </c>
      <c r="L48">
        <v>-27.389472999999999</v>
      </c>
      <c r="M48" s="10"/>
      <c r="N48" s="6">
        <f t="shared" si="7"/>
        <v>4.3333333333332993</v>
      </c>
      <c r="O48" s="6">
        <f t="shared" si="5"/>
        <v>-43.819491999999997</v>
      </c>
      <c r="P48" s="6"/>
      <c r="Q48" s="10"/>
    </row>
    <row r="49" spans="2:17" x14ac:dyDescent="0.25">
      <c r="B49">
        <v>4333333333.3332996</v>
      </c>
      <c r="C49">
        <v>-32.893532</v>
      </c>
      <c r="D49">
        <v>-25.388010000000001</v>
      </c>
      <c r="E49" s="10"/>
      <c r="F49" s="6">
        <f t="shared" si="6"/>
        <v>4.5</v>
      </c>
      <c r="G49" s="6">
        <f t="shared" si="4"/>
        <v>-55.996276999999999</v>
      </c>
      <c r="H49" s="6"/>
      <c r="J49">
        <v>4333333333.3332996</v>
      </c>
      <c r="K49">
        <v>-36.988807999999999</v>
      </c>
      <c r="L49">
        <v>-27.398481</v>
      </c>
      <c r="M49" s="10"/>
      <c r="N49" s="6">
        <f t="shared" si="7"/>
        <v>4.5</v>
      </c>
      <c r="O49" s="6">
        <f t="shared" si="5"/>
        <v>-45.529494999999997</v>
      </c>
      <c r="P49" s="6"/>
      <c r="Q49" s="10"/>
    </row>
    <row r="50" spans="2:17" x14ac:dyDescent="0.25">
      <c r="B50">
        <v>4416666666.6667004</v>
      </c>
      <c r="C50">
        <v>-32.462482000000001</v>
      </c>
      <c r="D50">
        <v>-23.949048999999999</v>
      </c>
      <c r="E50" s="10"/>
      <c r="F50" s="6" t="s">
        <v>21</v>
      </c>
      <c r="H50" s="6"/>
      <c r="J50">
        <v>4416666666.6667004</v>
      </c>
      <c r="K50">
        <v>-36.627521999999999</v>
      </c>
      <c r="L50">
        <v>-26.171944</v>
      </c>
      <c r="M50" s="10"/>
      <c r="N50" s="6" t="s">
        <v>21</v>
      </c>
      <c r="P50" s="6"/>
      <c r="Q50" s="10"/>
    </row>
    <row r="51" spans="2:17" x14ac:dyDescent="0.25">
      <c r="B51">
        <v>4500000000</v>
      </c>
      <c r="C51">
        <v>-32.895214000000003</v>
      </c>
      <c r="D51">
        <v>-23.518763</v>
      </c>
      <c r="E51" s="10"/>
      <c r="H51" s="6"/>
      <c r="J51">
        <v>4500000000</v>
      </c>
      <c r="K51">
        <v>-36.336029000000003</v>
      </c>
      <c r="L51">
        <v>-24.556049000000002</v>
      </c>
      <c r="M51" s="10"/>
      <c r="P51" s="6"/>
      <c r="Q51" s="10"/>
    </row>
    <row r="52" spans="2:17" x14ac:dyDescent="0.25">
      <c r="B52" t="s">
        <v>21</v>
      </c>
      <c r="E52" s="8"/>
      <c r="H52" s="6"/>
      <c r="J52" t="s">
        <v>21</v>
      </c>
      <c r="M52" s="8"/>
      <c r="P52" s="6"/>
      <c r="Q52" s="8"/>
    </row>
    <row r="53" spans="2:17" x14ac:dyDescent="0.25">
      <c r="E53" s="8"/>
      <c r="F53" s="6" t="s">
        <v>23</v>
      </c>
      <c r="H53" s="6"/>
      <c r="M53" s="8"/>
      <c r="N53" s="6" t="s">
        <v>23</v>
      </c>
      <c r="P53" s="6"/>
      <c r="Q53" s="8"/>
    </row>
    <row r="54" spans="2:17" ht="15.75" x14ac:dyDescent="0.25">
      <c r="E54" s="8"/>
      <c r="F54" s="6" t="s">
        <v>19</v>
      </c>
      <c r="G54" s="6" t="str">
        <f>D80</f>
        <v>3Ix0L dBc Log Mag(dB)</v>
      </c>
      <c r="H54" s="35">
        <v>3</v>
      </c>
      <c r="M54" s="8"/>
      <c r="N54" s="6" t="s">
        <v>19</v>
      </c>
      <c r="O54" s="6" t="str">
        <f>L80</f>
        <v>3Ix0L dBc Log Mag(dB)</v>
      </c>
      <c r="P54" s="35">
        <v>3</v>
      </c>
      <c r="Q54" s="8"/>
    </row>
    <row r="55" spans="2:17" ht="15.75" x14ac:dyDescent="0.25">
      <c r="B55" t="s">
        <v>22</v>
      </c>
      <c r="E55" s="8"/>
      <c r="F55" s="6">
        <f>B81/1000000000</f>
        <v>1</v>
      </c>
      <c r="G55" s="6">
        <f>D81</f>
        <v>-53.645111</v>
      </c>
      <c r="H55" s="36">
        <f>ABS(AVERAGE(G55:G73)-(H54-1)*10)</f>
        <v>73.037472736842119</v>
      </c>
      <c r="J55" t="s">
        <v>22</v>
      </c>
      <c r="M55" s="8"/>
      <c r="N55" s="6">
        <f>J81/1000000000</f>
        <v>1</v>
      </c>
      <c r="O55" s="6">
        <f>L81</f>
        <v>-59.556828000000003</v>
      </c>
      <c r="P55" s="36">
        <f>ABS(AVERAGE(O55:O73)-(P54-1)*10)</f>
        <v>86.263895052631568</v>
      </c>
      <c r="Q55" s="8"/>
    </row>
    <row r="56" spans="2:17" x14ac:dyDescent="0.25">
      <c r="B56" t="s">
        <v>19</v>
      </c>
      <c r="C56" t="s">
        <v>119</v>
      </c>
      <c r="D56" t="s">
        <v>27</v>
      </c>
      <c r="E56" s="8"/>
      <c r="F56" s="6">
        <v>19805555555.556</v>
      </c>
      <c r="G56" s="84">
        <f t="shared" ref="G56:G73" si="8">D82</f>
        <v>-53.324649999999998</v>
      </c>
      <c r="H56" s="6"/>
      <c r="J56" t="s">
        <v>19</v>
      </c>
      <c r="K56" t="s">
        <v>119</v>
      </c>
      <c r="L56" t="s">
        <v>27</v>
      </c>
      <c r="M56" s="8"/>
      <c r="N56" s="6">
        <v>19805555555.556</v>
      </c>
      <c r="O56" s="84">
        <f t="shared" ref="O56:O73" si="9">L82</f>
        <v>-62.287849000000001</v>
      </c>
      <c r="P56" s="6"/>
      <c r="Q56" s="8"/>
    </row>
    <row r="57" spans="2:17" x14ac:dyDescent="0.25">
      <c r="B57">
        <v>1500000000</v>
      </c>
      <c r="C57">
        <v>-58.805225</v>
      </c>
      <c r="D57">
        <v>-51.21349</v>
      </c>
      <c r="E57" s="8"/>
      <c r="F57" s="6">
        <v>20111111111.111</v>
      </c>
      <c r="G57" s="84">
        <f t="shared" si="8"/>
        <v>-55.202984000000001</v>
      </c>
      <c r="H57" s="6"/>
      <c r="J57">
        <v>1500000000</v>
      </c>
      <c r="K57">
        <v>-49.124282999999998</v>
      </c>
      <c r="L57">
        <v>-39.773533</v>
      </c>
      <c r="M57" s="8"/>
      <c r="N57" s="6">
        <v>20111111111.111</v>
      </c>
      <c r="O57" s="84">
        <f t="shared" si="9"/>
        <v>-62.135738000000003</v>
      </c>
      <c r="P57" s="6"/>
      <c r="Q57" s="8"/>
    </row>
    <row r="58" spans="2:17" x14ac:dyDescent="0.25">
      <c r="B58">
        <v>1666666666.6666999</v>
      </c>
      <c r="C58">
        <v>-59.370182</v>
      </c>
      <c r="D58">
        <v>-51.704754000000001</v>
      </c>
      <c r="E58" s="8"/>
      <c r="F58" s="6">
        <v>20416666666.667</v>
      </c>
      <c r="G58" s="84">
        <f t="shared" si="8"/>
        <v>-55.219203999999998</v>
      </c>
      <c r="H58" s="6"/>
      <c r="J58">
        <v>1666666666.6666999</v>
      </c>
      <c r="K58">
        <v>-51.151145999999997</v>
      </c>
      <c r="L58">
        <v>-41.693123</v>
      </c>
      <c r="M58" s="8"/>
      <c r="N58" s="6">
        <v>20416666666.667</v>
      </c>
      <c r="O58" s="84">
        <f t="shared" si="9"/>
        <v>-63.427433000000001</v>
      </c>
      <c r="P58" s="6"/>
      <c r="Q58" s="8"/>
    </row>
    <row r="59" spans="2:17" x14ac:dyDescent="0.25">
      <c r="B59">
        <v>1833333333.3333001</v>
      </c>
      <c r="C59">
        <v>-62.410423000000002</v>
      </c>
      <c r="D59">
        <v>-54.659084</v>
      </c>
      <c r="E59" s="8"/>
      <c r="F59" s="6">
        <v>20722222222.222</v>
      </c>
      <c r="G59" s="84">
        <f t="shared" si="8"/>
        <v>-54.946643999999999</v>
      </c>
      <c r="H59" s="6"/>
      <c r="J59">
        <v>1833333333.3333001</v>
      </c>
      <c r="K59">
        <v>-56.290478</v>
      </c>
      <c r="L59">
        <v>-46.816319</v>
      </c>
      <c r="M59" s="8"/>
      <c r="N59" s="6">
        <v>20722222222.222</v>
      </c>
      <c r="O59" s="84">
        <f t="shared" si="9"/>
        <v>-66.465736000000007</v>
      </c>
      <c r="P59" s="6"/>
      <c r="Q59" s="8"/>
    </row>
    <row r="60" spans="2:17" x14ac:dyDescent="0.25">
      <c r="B60">
        <v>2000000000</v>
      </c>
      <c r="C60">
        <v>-61.581898000000002</v>
      </c>
      <c r="D60">
        <v>-53.774475000000002</v>
      </c>
      <c r="E60" s="8"/>
      <c r="F60" s="6">
        <v>21027777777.778</v>
      </c>
      <c r="G60" s="84">
        <f t="shared" si="8"/>
        <v>-54.737690000000001</v>
      </c>
      <c r="H60" s="6"/>
      <c r="J60">
        <v>2000000000</v>
      </c>
      <c r="K60">
        <v>-57.144978000000002</v>
      </c>
      <c r="L60">
        <v>-47.590321000000003</v>
      </c>
      <c r="M60" s="8"/>
      <c r="N60" s="6">
        <v>21027777777.778</v>
      </c>
      <c r="O60" s="84">
        <f t="shared" si="9"/>
        <v>-68.675101999999995</v>
      </c>
      <c r="P60" s="6"/>
      <c r="Q60" s="8"/>
    </row>
    <row r="61" spans="2:17" x14ac:dyDescent="0.25">
      <c r="B61">
        <v>2166666666.6666999</v>
      </c>
      <c r="C61">
        <v>-63.060223000000001</v>
      </c>
      <c r="D61">
        <v>-55.205471000000003</v>
      </c>
      <c r="E61" s="8"/>
      <c r="F61" s="6">
        <v>21333333333.333</v>
      </c>
      <c r="G61" s="84">
        <f t="shared" si="8"/>
        <v>-53.617480999999998</v>
      </c>
      <c r="H61" s="6"/>
      <c r="J61">
        <v>2166666666.6666999</v>
      </c>
      <c r="K61">
        <v>-67.980148</v>
      </c>
      <c r="L61">
        <v>-58.390453000000001</v>
      </c>
      <c r="M61" s="8"/>
      <c r="N61" s="6">
        <v>21333333333.333</v>
      </c>
      <c r="O61" s="84">
        <f t="shared" si="9"/>
        <v>-69.508453000000003</v>
      </c>
      <c r="P61" s="6"/>
      <c r="Q61" s="8"/>
    </row>
    <row r="62" spans="2:17" x14ac:dyDescent="0.25">
      <c r="B62">
        <v>2333333333.3333001</v>
      </c>
      <c r="C62">
        <v>-65.600409999999997</v>
      </c>
      <c r="D62">
        <v>-57.93018</v>
      </c>
      <c r="E62" s="8"/>
      <c r="F62" s="6">
        <v>21638888888.889</v>
      </c>
      <c r="G62" s="84">
        <f t="shared" si="8"/>
        <v>-51.950619000000003</v>
      </c>
      <c r="H62" s="6"/>
      <c r="J62">
        <v>2333333333.3333001</v>
      </c>
      <c r="K62">
        <v>-63.174121999999997</v>
      </c>
      <c r="L62">
        <v>-53.546146</v>
      </c>
      <c r="M62" s="8"/>
      <c r="N62" s="6">
        <v>21638888888.889</v>
      </c>
      <c r="O62" s="84">
        <f t="shared" si="9"/>
        <v>-68.182723999999993</v>
      </c>
      <c r="P62" s="6"/>
      <c r="Q62" s="8"/>
    </row>
    <row r="63" spans="2:17" x14ac:dyDescent="0.25">
      <c r="B63">
        <v>2500000000</v>
      </c>
      <c r="C63">
        <v>-64.550674000000001</v>
      </c>
      <c r="D63">
        <v>-56.974842000000002</v>
      </c>
      <c r="E63" s="8"/>
      <c r="F63" s="6">
        <v>21944444444.444</v>
      </c>
      <c r="G63" s="84">
        <f t="shared" si="8"/>
        <v>-50.516376000000001</v>
      </c>
      <c r="H63" s="6"/>
      <c r="J63">
        <v>2500000000</v>
      </c>
      <c r="K63">
        <v>-60.114432999999998</v>
      </c>
      <c r="L63">
        <v>-50.435406</v>
      </c>
      <c r="M63" s="8"/>
      <c r="N63" s="6">
        <v>21944444444.444</v>
      </c>
      <c r="O63" s="84">
        <f t="shared" si="9"/>
        <v>-66.291756000000007</v>
      </c>
      <c r="P63" s="6"/>
      <c r="Q63" s="8"/>
    </row>
    <row r="64" spans="2:17" x14ac:dyDescent="0.25">
      <c r="B64">
        <v>2666666666.6666999</v>
      </c>
      <c r="C64">
        <v>-62.341633000000002</v>
      </c>
      <c r="D64">
        <v>-54.782654000000001</v>
      </c>
      <c r="E64" s="8"/>
      <c r="F64" s="6">
        <v>22250000000</v>
      </c>
      <c r="G64" s="84">
        <f t="shared" si="8"/>
        <v>-50.666587999999997</v>
      </c>
      <c r="H64" s="6"/>
      <c r="J64">
        <v>2666666666.6666999</v>
      </c>
      <c r="K64">
        <v>-60.410881000000003</v>
      </c>
      <c r="L64">
        <v>-50.663944000000001</v>
      </c>
      <c r="M64" s="8"/>
      <c r="N64" s="6">
        <v>22250000000</v>
      </c>
      <c r="O64" s="84">
        <f t="shared" si="9"/>
        <v>-65.121123999999995</v>
      </c>
      <c r="P64" s="6"/>
      <c r="Q64" s="8"/>
    </row>
    <row r="65" spans="2:17" x14ac:dyDescent="0.25">
      <c r="B65">
        <v>2833333333.3333001</v>
      </c>
      <c r="C65">
        <v>-62.539721999999998</v>
      </c>
      <c r="D65">
        <v>-54.918491000000003</v>
      </c>
      <c r="E65" s="8"/>
      <c r="F65" s="6">
        <v>22555555555.556</v>
      </c>
      <c r="G65" s="84">
        <f t="shared" si="8"/>
        <v>-50.392231000000002</v>
      </c>
      <c r="H65" s="6"/>
      <c r="J65">
        <v>2833333333.3333001</v>
      </c>
      <c r="K65">
        <v>-56.203079000000002</v>
      </c>
      <c r="L65">
        <v>-46.346271999999999</v>
      </c>
      <c r="M65" s="8"/>
      <c r="N65" s="6">
        <v>22555555555.556</v>
      </c>
      <c r="O65" s="84">
        <f t="shared" si="9"/>
        <v>-67.043633</v>
      </c>
      <c r="P65" s="6"/>
      <c r="Q65" s="8"/>
    </row>
    <row r="66" spans="2:17" x14ac:dyDescent="0.25">
      <c r="B66">
        <v>3000000000</v>
      </c>
      <c r="C66">
        <v>-61.366413000000001</v>
      </c>
      <c r="D66">
        <v>-53.490456000000002</v>
      </c>
      <c r="E66" s="8"/>
      <c r="F66" s="6">
        <v>22861111111.111</v>
      </c>
      <c r="G66" s="84">
        <f t="shared" si="8"/>
        <v>-49.632496000000003</v>
      </c>
      <c r="H66" s="6"/>
      <c r="J66">
        <v>3000000000</v>
      </c>
      <c r="K66">
        <v>-51.458244000000001</v>
      </c>
      <c r="L66">
        <v>-41.540298</v>
      </c>
      <c r="M66" s="8"/>
      <c r="N66" s="6">
        <v>22861111111.111</v>
      </c>
      <c r="O66" s="84">
        <f t="shared" si="9"/>
        <v>-69.306045999999995</v>
      </c>
      <c r="P66" s="6"/>
      <c r="Q66" s="8"/>
    </row>
    <row r="67" spans="2:17" x14ac:dyDescent="0.25">
      <c r="B67">
        <v>3166666666.6666999</v>
      </c>
      <c r="C67">
        <v>-58.487006999999998</v>
      </c>
      <c r="D67">
        <v>-50.460743000000001</v>
      </c>
      <c r="E67" s="8"/>
      <c r="F67" s="6">
        <v>23166666666.667</v>
      </c>
      <c r="G67" s="84">
        <f t="shared" si="8"/>
        <v>-49.287281</v>
      </c>
      <c r="H67" s="6"/>
      <c r="J67">
        <v>3166666666.6666999</v>
      </c>
      <c r="K67">
        <v>-50.517380000000003</v>
      </c>
      <c r="L67">
        <v>-40.550826999999998</v>
      </c>
      <c r="M67" s="8"/>
      <c r="N67" s="6">
        <v>23166666666.667</v>
      </c>
      <c r="O67" s="84">
        <f t="shared" si="9"/>
        <v>-75.304901000000001</v>
      </c>
      <c r="P67" s="6"/>
      <c r="Q67" s="8"/>
    </row>
    <row r="68" spans="2:17" x14ac:dyDescent="0.25">
      <c r="B68">
        <v>3333333333.3333001</v>
      </c>
      <c r="C68">
        <v>-59.929698999999999</v>
      </c>
      <c r="D68">
        <v>-51.691783999999998</v>
      </c>
      <c r="E68" s="8"/>
      <c r="F68" s="6">
        <v>23472222222.222</v>
      </c>
      <c r="G68" s="84">
        <f t="shared" si="8"/>
        <v>-51.348590999999999</v>
      </c>
      <c r="H68" s="6"/>
      <c r="J68">
        <v>3333333333.3333001</v>
      </c>
      <c r="K68">
        <v>-50.487717000000004</v>
      </c>
      <c r="L68">
        <v>-40.296920999999998</v>
      </c>
      <c r="M68" s="8"/>
      <c r="N68" s="6">
        <v>23472222222.222</v>
      </c>
      <c r="O68" s="84">
        <f t="shared" si="9"/>
        <v>-73.393394000000001</v>
      </c>
      <c r="P68" s="6"/>
      <c r="Q68" s="8"/>
    </row>
    <row r="69" spans="2:17" x14ac:dyDescent="0.25">
      <c r="B69">
        <v>3500000000</v>
      </c>
      <c r="C69">
        <v>-61.094627000000003</v>
      </c>
      <c r="D69">
        <v>-52.734783</v>
      </c>
      <c r="E69" s="8"/>
      <c r="F69" s="6">
        <v>23777777777.778</v>
      </c>
      <c r="G69" s="84">
        <f t="shared" si="8"/>
        <v>-58.477798</v>
      </c>
      <c r="H69" s="6"/>
      <c r="J69">
        <v>3500000000</v>
      </c>
      <c r="K69">
        <v>-49.875473</v>
      </c>
      <c r="L69">
        <v>-39.553832999999997</v>
      </c>
      <c r="M69" s="8"/>
      <c r="N69" s="6">
        <v>23777777777.778</v>
      </c>
      <c r="O69" s="84">
        <f t="shared" si="9"/>
        <v>-69.291083999999998</v>
      </c>
      <c r="P69" s="6"/>
      <c r="Q69" s="8"/>
    </row>
    <row r="70" spans="2:17" x14ac:dyDescent="0.25">
      <c r="B70">
        <v>3666666666.6666999</v>
      </c>
      <c r="C70">
        <v>-60.506915999999997</v>
      </c>
      <c r="D70">
        <v>-51.889434999999999</v>
      </c>
      <c r="E70" s="8"/>
      <c r="F70" s="6">
        <v>24083333333.333</v>
      </c>
      <c r="G70" s="84">
        <f t="shared" si="8"/>
        <v>-54.59346</v>
      </c>
      <c r="H70" s="6"/>
      <c r="J70">
        <v>3666666666.6666999</v>
      </c>
      <c r="K70">
        <v>-52.406784000000002</v>
      </c>
      <c r="L70">
        <v>-41.772551999999997</v>
      </c>
      <c r="M70" s="8"/>
      <c r="N70" s="6">
        <v>24083333333.333</v>
      </c>
      <c r="O70" s="84">
        <f t="shared" si="9"/>
        <v>-66.166420000000002</v>
      </c>
      <c r="P70" s="6"/>
      <c r="Q70" s="8"/>
    </row>
    <row r="71" spans="2:17" x14ac:dyDescent="0.25">
      <c r="B71">
        <v>3833333333.3333001</v>
      </c>
      <c r="C71">
        <v>-62.667698000000001</v>
      </c>
      <c r="D71">
        <v>-54.129440000000002</v>
      </c>
      <c r="E71" s="8"/>
      <c r="F71" s="6">
        <v>24388888888.889</v>
      </c>
      <c r="G71" s="84">
        <f t="shared" si="8"/>
        <v>-52.327590999999998</v>
      </c>
      <c r="H71" s="6"/>
      <c r="J71">
        <v>3833333333.3333001</v>
      </c>
      <c r="K71">
        <v>-51.327209000000003</v>
      </c>
      <c r="L71">
        <v>-41.054732999999999</v>
      </c>
      <c r="M71" s="8"/>
      <c r="N71" s="6">
        <v>24388888888.889</v>
      </c>
      <c r="O71" s="84">
        <f t="shared" si="9"/>
        <v>-64.148955999999998</v>
      </c>
      <c r="P71" s="6"/>
      <c r="Q71" s="8"/>
    </row>
    <row r="72" spans="2:17" x14ac:dyDescent="0.25">
      <c r="B72">
        <v>4000000000</v>
      </c>
      <c r="C72">
        <v>-62.285774000000004</v>
      </c>
      <c r="D72">
        <v>-54.558509999999998</v>
      </c>
      <c r="E72" s="8"/>
      <c r="F72" s="6">
        <v>24694444444.444</v>
      </c>
      <c r="G72" s="84">
        <f t="shared" si="8"/>
        <v>-52.979182999999999</v>
      </c>
      <c r="H72" s="6"/>
      <c r="J72">
        <v>4000000000</v>
      </c>
      <c r="K72">
        <v>-52.551178</v>
      </c>
      <c r="L72">
        <v>-43.357261999999999</v>
      </c>
      <c r="M72" s="8"/>
      <c r="N72" s="6">
        <v>24694444444.444</v>
      </c>
      <c r="O72" s="84">
        <f t="shared" si="9"/>
        <v>-61.380611000000002</v>
      </c>
      <c r="P72" s="6"/>
      <c r="Q72" s="8"/>
    </row>
    <row r="73" spans="2:17" x14ac:dyDescent="0.25">
      <c r="B73">
        <v>4166666666.6666999</v>
      </c>
      <c r="C73">
        <v>-63.029884000000003</v>
      </c>
      <c r="D73">
        <v>-55.524360999999999</v>
      </c>
      <c r="E73" s="8"/>
      <c r="F73" s="6">
        <v>25000000000</v>
      </c>
      <c r="G73" s="84">
        <f t="shared" si="8"/>
        <v>-54.846004000000001</v>
      </c>
      <c r="H73" s="6"/>
      <c r="J73">
        <v>4166666666.6666999</v>
      </c>
      <c r="K73">
        <v>-52.270724999999999</v>
      </c>
      <c r="L73">
        <v>-42.680396999999999</v>
      </c>
      <c r="M73" s="8"/>
      <c r="N73" s="6">
        <v>25000000000</v>
      </c>
      <c r="O73" s="84">
        <f t="shared" si="9"/>
        <v>-61.326217999999997</v>
      </c>
      <c r="P73" s="6"/>
      <c r="Q73" s="8"/>
    </row>
    <row r="74" spans="2:17" x14ac:dyDescent="0.25">
      <c r="B74">
        <v>4333333333.3332996</v>
      </c>
      <c r="C74">
        <v>-66.158957999999998</v>
      </c>
      <c r="D74">
        <v>-57.645530999999998</v>
      </c>
      <c r="E74" s="8"/>
      <c r="F74" s="6" t="s">
        <v>21</v>
      </c>
      <c r="H74" s="6"/>
      <c r="J74">
        <v>4333333333.3332996</v>
      </c>
      <c r="K74">
        <v>-54.275069999999999</v>
      </c>
      <c r="L74">
        <v>-43.819491999999997</v>
      </c>
      <c r="M74" s="8"/>
      <c r="N74" s="6" t="s">
        <v>21</v>
      </c>
      <c r="P74" s="6"/>
      <c r="Q74" s="8"/>
    </row>
    <row r="75" spans="2:17" x14ac:dyDescent="0.25">
      <c r="B75">
        <v>4500000000</v>
      </c>
      <c r="C75">
        <v>-65.372733999999994</v>
      </c>
      <c r="D75">
        <v>-55.996276999999999</v>
      </c>
      <c r="H75" s="6"/>
      <c r="J75">
        <v>4500000000</v>
      </c>
      <c r="K75">
        <v>-57.309474999999999</v>
      </c>
      <c r="L75">
        <v>-45.529494999999997</v>
      </c>
      <c r="P75" s="6"/>
    </row>
    <row r="76" spans="2:17" x14ac:dyDescent="0.25">
      <c r="B76" t="s">
        <v>21</v>
      </c>
      <c r="H76" s="6"/>
      <c r="J76" t="s">
        <v>21</v>
      </c>
      <c r="P76" s="6"/>
    </row>
    <row r="77" spans="2:17" x14ac:dyDescent="0.25">
      <c r="F77" s="6" t="s">
        <v>24</v>
      </c>
      <c r="H77" s="6"/>
      <c r="N77" s="6" t="s">
        <v>24</v>
      </c>
      <c r="P77" s="6"/>
    </row>
    <row r="78" spans="2:17" ht="15.75" x14ac:dyDescent="0.25">
      <c r="F78" s="6" t="s">
        <v>19</v>
      </c>
      <c r="G78" s="6" t="str">
        <f t="shared" ref="G78:G97" si="10">D104</f>
        <v>4Ix0L dBc Log Mag(dB)</v>
      </c>
      <c r="H78" s="35">
        <v>4</v>
      </c>
      <c r="N78" s="6" t="s">
        <v>19</v>
      </c>
      <c r="O78" s="6" t="str">
        <f t="shared" ref="O78:O97" si="11">L104</f>
        <v>4Ix0L dBc Log Mag(dB)</v>
      </c>
      <c r="P78" s="35">
        <v>4</v>
      </c>
    </row>
    <row r="79" spans="2:17" ht="15.75" x14ac:dyDescent="0.25">
      <c r="B79" t="s">
        <v>23</v>
      </c>
      <c r="F79" s="6">
        <f t="shared" ref="F79:F97" si="12">B105/1000000000</f>
        <v>0.75</v>
      </c>
      <c r="G79" s="6">
        <f t="shared" si="10"/>
        <v>-68.717545000000001</v>
      </c>
      <c r="H79" s="36">
        <f>ABS(AVERAGE(G79:G97)-(H78-1)*10)</f>
        <v>106.02333073684208</v>
      </c>
      <c r="J79" t="s">
        <v>23</v>
      </c>
      <c r="N79" s="6">
        <f t="shared" ref="N79:N97" si="13">J105/1000000000</f>
        <v>0.75</v>
      </c>
      <c r="O79" s="6">
        <f t="shared" si="11"/>
        <v>-54.81673</v>
      </c>
      <c r="P79" s="36">
        <f>ABS(AVERAGE(O79:O97)-(P78-1)*10)</f>
        <v>90.163548684210525</v>
      </c>
    </row>
    <row r="80" spans="2:17" x14ac:dyDescent="0.25">
      <c r="B80" t="s">
        <v>19</v>
      </c>
      <c r="C80" t="s">
        <v>120</v>
      </c>
      <c r="D80" t="s">
        <v>28</v>
      </c>
      <c r="F80" s="6">
        <f t="shared" si="12"/>
        <v>0.875</v>
      </c>
      <c r="G80" s="6">
        <f t="shared" si="10"/>
        <v>-69.853127000000001</v>
      </c>
      <c r="H80" s="6"/>
      <c r="J80" t="s">
        <v>19</v>
      </c>
      <c r="K80" t="s">
        <v>120</v>
      </c>
      <c r="L80" t="s">
        <v>28</v>
      </c>
      <c r="N80" s="6">
        <f t="shared" si="13"/>
        <v>0.875</v>
      </c>
      <c r="O80" s="6">
        <f t="shared" si="11"/>
        <v>-53.745776999999997</v>
      </c>
      <c r="P80" s="6"/>
    </row>
    <row r="81" spans="2:16" x14ac:dyDescent="0.25">
      <c r="B81">
        <v>1000000000</v>
      </c>
      <c r="C81">
        <v>-61.236846999999997</v>
      </c>
      <c r="D81">
        <v>-53.645111</v>
      </c>
      <c r="F81" s="6">
        <f t="shared" si="12"/>
        <v>1</v>
      </c>
      <c r="G81" s="6">
        <f t="shared" si="10"/>
        <v>-69.861960999999994</v>
      </c>
      <c r="H81" s="6"/>
      <c r="J81">
        <v>1000000000</v>
      </c>
      <c r="K81">
        <v>-68.907578000000001</v>
      </c>
      <c r="L81">
        <v>-59.556828000000003</v>
      </c>
      <c r="N81" s="6">
        <f t="shared" si="13"/>
        <v>1</v>
      </c>
      <c r="O81" s="6">
        <f t="shared" si="11"/>
        <v>-54.071682000000003</v>
      </c>
      <c r="P81" s="6"/>
    </row>
    <row r="82" spans="2:16" x14ac:dyDescent="0.25">
      <c r="B82">
        <v>1166666666.6666999</v>
      </c>
      <c r="C82">
        <v>-60.990077999999997</v>
      </c>
      <c r="D82">
        <v>-53.324649999999998</v>
      </c>
      <c r="F82" s="6">
        <f t="shared" si="12"/>
        <v>1.125</v>
      </c>
      <c r="G82" s="6">
        <f t="shared" si="10"/>
        <v>-72.173423999999997</v>
      </c>
      <c r="H82" s="6"/>
      <c r="J82">
        <v>1166666666.6666999</v>
      </c>
      <c r="K82">
        <v>-71.74588</v>
      </c>
      <c r="L82">
        <v>-62.287849000000001</v>
      </c>
      <c r="N82" s="6">
        <f t="shared" si="13"/>
        <v>1.125</v>
      </c>
      <c r="O82" s="6">
        <f t="shared" si="11"/>
        <v>-54.077866</v>
      </c>
      <c r="P82" s="6"/>
    </row>
    <row r="83" spans="2:16" x14ac:dyDescent="0.25">
      <c r="B83">
        <v>1333333333.3333001</v>
      </c>
      <c r="C83">
        <v>-62.954323000000002</v>
      </c>
      <c r="D83">
        <v>-55.202984000000001</v>
      </c>
      <c r="F83" s="6">
        <f t="shared" si="12"/>
        <v>1.25</v>
      </c>
      <c r="G83" s="6">
        <f t="shared" si="10"/>
        <v>-80.898223999999999</v>
      </c>
      <c r="H83" s="6"/>
      <c r="J83">
        <v>1333333333.3333001</v>
      </c>
      <c r="K83">
        <v>-71.609893999999997</v>
      </c>
      <c r="L83">
        <v>-62.135738000000003</v>
      </c>
      <c r="N83" s="6">
        <f t="shared" si="13"/>
        <v>1.25</v>
      </c>
      <c r="O83" s="6">
        <f t="shared" si="11"/>
        <v>-54.975791999999998</v>
      </c>
      <c r="P83" s="6"/>
    </row>
    <row r="84" spans="2:16" x14ac:dyDescent="0.25">
      <c r="B84">
        <v>1500000000</v>
      </c>
      <c r="C84">
        <v>-63.026626999999998</v>
      </c>
      <c r="D84">
        <v>-55.219203999999998</v>
      </c>
      <c r="F84" s="6">
        <f t="shared" si="12"/>
        <v>1.375</v>
      </c>
      <c r="G84" s="6">
        <f t="shared" si="10"/>
        <v>-78.300017999999994</v>
      </c>
      <c r="H84" s="6"/>
      <c r="J84">
        <v>1500000000</v>
      </c>
      <c r="K84">
        <v>-72.982094000000004</v>
      </c>
      <c r="L84">
        <v>-63.427433000000001</v>
      </c>
      <c r="N84" s="6">
        <f t="shared" si="13"/>
        <v>1.375</v>
      </c>
      <c r="O84" s="6">
        <f t="shared" si="11"/>
        <v>-55.680461999999999</v>
      </c>
      <c r="P84" s="6"/>
    </row>
    <row r="85" spans="2:16" x14ac:dyDescent="0.25">
      <c r="B85">
        <v>1666666666.6666999</v>
      </c>
      <c r="C85">
        <v>-62.801392</v>
      </c>
      <c r="D85">
        <v>-54.946643999999999</v>
      </c>
      <c r="F85" s="6">
        <f t="shared" si="12"/>
        <v>1.5</v>
      </c>
      <c r="G85" s="6">
        <f t="shared" si="10"/>
        <v>-75.236739999999998</v>
      </c>
      <c r="H85" s="6"/>
      <c r="J85">
        <v>1666666666.6666999</v>
      </c>
      <c r="K85">
        <v>-76.055435000000003</v>
      </c>
      <c r="L85">
        <v>-66.465736000000007</v>
      </c>
      <c r="N85" s="6">
        <f t="shared" si="13"/>
        <v>1.5</v>
      </c>
      <c r="O85" s="6">
        <f t="shared" si="11"/>
        <v>-55.461342000000002</v>
      </c>
      <c r="P85" s="6"/>
    </row>
    <row r="86" spans="2:16" x14ac:dyDescent="0.25">
      <c r="B86">
        <v>1833333333.3333001</v>
      </c>
      <c r="C86">
        <v>-62.407916999999998</v>
      </c>
      <c r="D86">
        <v>-54.737690000000001</v>
      </c>
      <c r="F86" s="6">
        <f t="shared" si="12"/>
        <v>1.625</v>
      </c>
      <c r="G86" s="6">
        <f t="shared" si="10"/>
        <v>-75.742896999999999</v>
      </c>
      <c r="H86" s="6"/>
      <c r="J86">
        <v>1833333333.3333001</v>
      </c>
      <c r="K86">
        <v>-78.303077999999999</v>
      </c>
      <c r="L86">
        <v>-68.675101999999995</v>
      </c>
      <c r="N86" s="6">
        <f t="shared" si="13"/>
        <v>1.625</v>
      </c>
      <c r="O86" s="6">
        <f t="shared" si="11"/>
        <v>-55.582638000000003</v>
      </c>
      <c r="P86" s="6"/>
    </row>
    <row r="87" spans="2:16" x14ac:dyDescent="0.25">
      <c r="B87">
        <v>2000000000</v>
      </c>
      <c r="C87">
        <v>-61.193309999999997</v>
      </c>
      <c r="D87">
        <v>-53.617480999999998</v>
      </c>
      <c r="F87" s="6">
        <f t="shared" si="12"/>
        <v>1.75</v>
      </c>
      <c r="G87" s="6">
        <f t="shared" si="10"/>
        <v>-72.101669000000001</v>
      </c>
      <c r="H87" s="6"/>
      <c r="J87">
        <v>2000000000</v>
      </c>
      <c r="K87">
        <v>-79.187484999999995</v>
      </c>
      <c r="L87">
        <v>-69.508453000000003</v>
      </c>
      <c r="N87" s="6">
        <f t="shared" si="13"/>
        <v>1.75</v>
      </c>
      <c r="O87" s="6">
        <f t="shared" si="11"/>
        <v>-62.896523000000002</v>
      </c>
      <c r="P87" s="6"/>
    </row>
    <row r="88" spans="2:16" x14ac:dyDescent="0.25">
      <c r="B88">
        <v>2166666666.6666999</v>
      </c>
      <c r="C88">
        <v>-59.509594</v>
      </c>
      <c r="D88">
        <v>-51.950619000000003</v>
      </c>
      <c r="F88" s="6">
        <f t="shared" si="12"/>
        <v>1.875</v>
      </c>
      <c r="G88" s="6">
        <f t="shared" si="10"/>
        <v>-69.783744999999996</v>
      </c>
      <c r="H88" s="6"/>
      <c r="J88">
        <v>2166666666.6666999</v>
      </c>
      <c r="K88">
        <v>-77.929665</v>
      </c>
      <c r="L88">
        <v>-68.182723999999993</v>
      </c>
      <c r="N88" s="6">
        <f t="shared" si="13"/>
        <v>1.875</v>
      </c>
      <c r="O88" s="6">
        <f t="shared" si="11"/>
        <v>-70.381279000000006</v>
      </c>
      <c r="P88" s="6"/>
    </row>
    <row r="89" spans="2:16" x14ac:dyDescent="0.25">
      <c r="B89">
        <v>2333333333.3333001</v>
      </c>
      <c r="C89">
        <v>-58.137608</v>
      </c>
      <c r="D89">
        <v>-50.516376000000001</v>
      </c>
      <c r="F89" s="6">
        <f t="shared" si="12"/>
        <v>2</v>
      </c>
      <c r="G89" s="6">
        <f t="shared" si="10"/>
        <v>-72.717269999999999</v>
      </c>
      <c r="H89" s="6"/>
      <c r="J89">
        <v>2333333333.3333001</v>
      </c>
      <c r="K89">
        <v>-76.148560000000003</v>
      </c>
      <c r="L89">
        <v>-66.291756000000007</v>
      </c>
      <c r="N89" s="6">
        <f t="shared" si="13"/>
        <v>2</v>
      </c>
      <c r="O89" s="6">
        <f t="shared" si="11"/>
        <v>-62.549197999999997</v>
      </c>
      <c r="P89" s="6"/>
    </row>
    <row r="90" spans="2:16" x14ac:dyDescent="0.25">
      <c r="B90">
        <v>2500000000</v>
      </c>
      <c r="C90">
        <v>-58.542544999999997</v>
      </c>
      <c r="D90">
        <v>-50.666587999999997</v>
      </c>
      <c r="F90" s="6">
        <f t="shared" si="12"/>
        <v>2.125</v>
      </c>
      <c r="G90" s="6">
        <f t="shared" si="10"/>
        <v>-75.502624999999995</v>
      </c>
      <c r="H90" s="6"/>
      <c r="J90">
        <v>2500000000</v>
      </c>
      <c r="K90">
        <v>-75.039069999999995</v>
      </c>
      <c r="L90">
        <v>-65.121123999999995</v>
      </c>
      <c r="N90" s="6">
        <f t="shared" si="13"/>
        <v>2.125</v>
      </c>
      <c r="O90" s="6">
        <f t="shared" si="11"/>
        <v>-63.304698999999999</v>
      </c>
      <c r="P90" s="6"/>
    </row>
    <row r="91" spans="2:16" x14ac:dyDescent="0.25">
      <c r="B91">
        <v>2666666666.6666999</v>
      </c>
      <c r="C91">
        <v>-58.418495</v>
      </c>
      <c r="D91">
        <v>-50.392231000000002</v>
      </c>
      <c r="F91" s="6">
        <f t="shared" si="12"/>
        <v>2.25</v>
      </c>
      <c r="G91" s="6">
        <f t="shared" si="10"/>
        <v>-75.325614999999999</v>
      </c>
      <c r="H91" s="6"/>
      <c r="J91">
        <v>2666666666.6666999</v>
      </c>
      <c r="K91">
        <v>-77.010185000000007</v>
      </c>
      <c r="L91">
        <v>-67.043633</v>
      </c>
      <c r="N91" s="6">
        <f t="shared" si="13"/>
        <v>2.25</v>
      </c>
      <c r="O91" s="6">
        <f t="shared" si="11"/>
        <v>-60.177047999999999</v>
      </c>
      <c r="P91" s="6"/>
    </row>
    <row r="92" spans="2:16" x14ac:dyDescent="0.25">
      <c r="B92">
        <v>2833333333.3333001</v>
      </c>
      <c r="C92">
        <v>-57.870407</v>
      </c>
      <c r="D92">
        <v>-49.632496000000003</v>
      </c>
      <c r="F92" s="6">
        <f t="shared" si="12"/>
        <v>2.375</v>
      </c>
      <c r="G92" s="6">
        <f t="shared" si="10"/>
        <v>-76.401236999999995</v>
      </c>
      <c r="H92" s="6"/>
      <c r="J92">
        <v>2833333333.3333001</v>
      </c>
      <c r="K92">
        <v>-79.496841000000003</v>
      </c>
      <c r="L92">
        <v>-69.306045999999995</v>
      </c>
      <c r="N92" s="6">
        <f t="shared" si="13"/>
        <v>2.375</v>
      </c>
      <c r="O92" s="6">
        <f t="shared" si="11"/>
        <v>-60.725726999999999</v>
      </c>
      <c r="P92" s="6"/>
    </row>
    <row r="93" spans="2:16" x14ac:dyDescent="0.25">
      <c r="B93">
        <v>3000000000</v>
      </c>
      <c r="C93">
        <v>-57.647125000000003</v>
      </c>
      <c r="D93">
        <v>-49.287281</v>
      </c>
      <c r="F93" s="6">
        <f t="shared" si="12"/>
        <v>2.5</v>
      </c>
      <c r="G93" s="6">
        <f t="shared" si="10"/>
        <v>-74.579147000000006</v>
      </c>
      <c r="H93" s="6"/>
      <c r="J93">
        <v>3000000000</v>
      </c>
      <c r="K93">
        <v>-85.626541000000003</v>
      </c>
      <c r="L93">
        <v>-75.304901000000001</v>
      </c>
      <c r="N93" s="6">
        <f t="shared" si="13"/>
        <v>2.5</v>
      </c>
      <c r="O93" s="6">
        <f t="shared" si="11"/>
        <v>-59.536223999999997</v>
      </c>
      <c r="P93" s="6"/>
    </row>
    <row r="94" spans="2:16" x14ac:dyDescent="0.25">
      <c r="B94">
        <v>3166666666.6666999</v>
      </c>
      <c r="C94">
        <v>-59.966071999999997</v>
      </c>
      <c r="D94">
        <v>-51.348590999999999</v>
      </c>
      <c r="F94" s="6">
        <f t="shared" si="12"/>
        <v>2.625</v>
      </c>
      <c r="G94" s="6">
        <f t="shared" si="10"/>
        <v>-78.174003999999996</v>
      </c>
      <c r="H94" s="6"/>
      <c r="J94">
        <v>3166666666.6666999</v>
      </c>
      <c r="K94">
        <v>-84.027625999999998</v>
      </c>
      <c r="L94">
        <v>-73.393394000000001</v>
      </c>
      <c r="N94" s="6">
        <f t="shared" si="13"/>
        <v>2.625</v>
      </c>
      <c r="O94" s="6">
        <f t="shared" si="11"/>
        <v>-61.832523000000002</v>
      </c>
      <c r="P94" s="6"/>
    </row>
    <row r="95" spans="2:16" x14ac:dyDescent="0.25">
      <c r="B95">
        <v>3333333333.3333001</v>
      </c>
      <c r="C95">
        <v>-67.016052000000002</v>
      </c>
      <c r="D95">
        <v>-58.477798</v>
      </c>
      <c r="F95" s="6">
        <f t="shared" si="12"/>
        <v>2.75</v>
      </c>
      <c r="G95" s="6">
        <f t="shared" si="10"/>
        <v>-82.387894000000003</v>
      </c>
      <c r="H95" s="6"/>
      <c r="J95">
        <v>3333333333.3333001</v>
      </c>
      <c r="K95">
        <v>-79.563559999999995</v>
      </c>
      <c r="L95">
        <v>-69.291083999999998</v>
      </c>
      <c r="N95" s="6">
        <f t="shared" si="13"/>
        <v>2.75</v>
      </c>
      <c r="O95" s="6">
        <f t="shared" si="11"/>
        <v>-64.972426999999996</v>
      </c>
      <c r="P95" s="6"/>
    </row>
    <row r="96" spans="2:16" x14ac:dyDescent="0.25">
      <c r="B96">
        <v>3500000000</v>
      </c>
      <c r="C96">
        <v>-62.320723999999998</v>
      </c>
      <c r="D96">
        <v>-54.59346</v>
      </c>
      <c r="F96" s="6">
        <f t="shared" si="12"/>
        <v>2.875</v>
      </c>
      <c r="G96" s="6">
        <f t="shared" si="10"/>
        <v>-89.313828000000001</v>
      </c>
      <c r="H96" s="6"/>
      <c r="J96">
        <v>3500000000</v>
      </c>
      <c r="K96">
        <v>-75.360336000000004</v>
      </c>
      <c r="L96">
        <v>-66.166420000000002</v>
      </c>
      <c r="N96" s="6">
        <f t="shared" si="13"/>
        <v>2.875</v>
      </c>
      <c r="O96" s="6">
        <f t="shared" si="11"/>
        <v>-70.352722</v>
      </c>
      <c r="P96" s="6"/>
    </row>
    <row r="97" spans="2:16" x14ac:dyDescent="0.25">
      <c r="B97">
        <v>3666666666.6666999</v>
      </c>
      <c r="C97">
        <v>-59.833114999999999</v>
      </c>
      <c r="D97">
        <v>-52.327590999999998</v>
      </c>
      <c r="F97" s="6">
        <f t="shared" si="12"/>
        <v>3</v>
      </c>
      <c r="G97" s="6">
        <f t="shared" si="10"/>
        <v>-87.372314000000003</v>
      </c>
      <c r="H97" s="6"/>
      <c r="J97">
        <v>3666666666.6666999</v>
      </c>
      <c r="K97">
        <v>-73.739281000000005</v>
      </c>
      <c r="L97">
        <v>-64.148955999999998</v>
      </c>
      <c r="N97" s="6">
        <f t="shared" si="13"/>
        <v>3</v>
      </c>
      <c r="O97" s="6">
        <f t="shared" si="11"/>
        <v>-67.966766000000007</v>
      </c>
      <c r="P97" s="6"/>
    </row>
    <row r="98" spans="2:16" x14ac:dyDescent="0.25">
      <c r="B98">
        <v>3833333333.3333001</v>
      </c>
      <c r="C98">
        <v>-61.492615000000001</v>
      </c>
      <c r="D98">
        <v>-52.979182999999999</v>
      </c>
      <c r="F98" s="6" t="s">
        <v>21</v>
      </c>
      <c r="H98" s="6"/>
      <c r="J98">
        <v>3833333333.3333001</v>
      </c>
      <c r="K98">
        <v>-71.836189000000005</v>
      </c>
      <c r="L98">
        <v>-61.380611000000002</v>
      </c>
      <c r="N98" s="6" t="s">
        <v>21</v>
      </c>
      <c r="P98" s="6"/>
    </row>
    <row r="99" spans="2:16" x14ac:dyDescent="0.25">
      <c r="B99">
        <v>4000000000</v>
      </c>
      <c r="C99">
        <v>-64.222458000000003</v>
      </c>
      <c r="D99">
        <v>-54.846004000000001</v>
      </c>
      <c r="H99" s="6"/>
      <c r="J99">
        <v>4000000000</v>
      </c>
      <c r="K99">
        <v>-73.106200999999999</v>
      </c>
      <c r="L99">
        <v>-61.326217999999997</v>
      </c>
      <c r="P99" s="6"/>
    </row>
    <row r="100" spans="2:16" x14ac:dyDescent="0.25">
      <c r="B100" t="s">
        <v>21</v>
      </c>
      <c r="H100" s="6"/>
      <c r="J100" t="s">
        <v>21</v>
      </c>
      <c r="P100" s="6"/>
    </row>
    <row r="101" spans="2:16" x14ac:dyDescent="0.25">
      <c r="F101" s="6" t="s">
        <v>25</v>
      </c>
      <c r="H101" s="6"/>
      <c r="N101" s="6" t="s">
        <v>25</v>
      </c>
      <c r="P101" s="6"/>
    </row>
    <row r="102" spans="2:16" ht="15.75" x14ac:dyDescent="0.25">
      <c r="F102" s="6" t="s">
        <v>19</v>
      </c>
      <c r="G102" s="6" t="str">
        <f t="shared" ref="G102:G121" si="14">D128</f>
        <v>5Ix0L dBc Log Mag(dB)</v>
      </c>
      <c r="H102" s="35">
        <v>5</v>
      </c>
      <c r="N102" s="6" t="s">
        <v>19</v>
      </c>
      <c r="O102" s="6" t="str">
        <f t="shared" ref="O102:O121" si="15">L128</f>
        <v>5Ix0L dBc Log Mag(dB)</v>
      </c>
      <c r="P102" s="35">
        <v>5</v>
      </c>
    </row>
    <row r="103" spans="2:16" ht="15.75" x14ac:dyDescent="0.25">
      <c r="B103" t="s">
        <v>24</v>
      </c>
      <c r="F103" s="6">
        <f t="shared" ref="F103:F121" si="16">B129/1000000000</f>
        <v>0.6</v>
      </c>
      <c r="G103" s="6">
        <f t="shared" si="14"/>
        <v>-69.402266999999995</v>
      </c>
      <c r="H103" s="36">
        <f>ABS(AVERAGE(G103:G121)-(H102-1)*10)</f>
        <v>107.43148721052633</v>
      </c>
      <c r="J103" t="s">
        <v>24</v>
      </c>
      <c r="N103" s="6">
        <f t="shared" ref="N103:N121" si="17">J129/1000000000</f>
        <v>0.6</v>
      </c>
      <c r="O103" s="6">
        <f t="shared" si="15"/>
        <v>-79.219582000000003</v>
      </c>
      <c r="P103" s="36">
        <f>ABS(AVERAGE(O103:O121)-(P102-1)*10)</f>
        <v>120.52357599999999</v>
      </c>
    </row>
    <row r="104" spans="2:16" x14ac:dyDescent="0.25">
      <c r="B104" t="s">
        <v>19</v>
      </c>
      <c r="C104" t="s">
        <v>121</v>
      </c>
      <c r="D104" t="s">
        <v>29</v>
      </c>
      <c r="F104" s="6">
        <f t="shared" si="16"/>
        <v>0.7</v>
      </c>
      <c r="G104" s="6">
        <f t="shared" si="14"/>
        <v>-66.703666999999996</v>
      </c>
      <c r="J104" t="s">
        <v>19</v>
      </c>
      <c r="K104" t="s">
        <v>121</v>
      </c>
      <c r="L104" t="s">
        <v>29</v>
      </c>
      <c r="N104" s="6">
        <f t="shared" si="17"/>
        <v>0.7</v>
      </c>
      <c r="O104" s="6">
        <f t="shared" si="15"/>
        <v>-79.659485000000004</v>
      </c>
    </row>
    <row r="105" spans="2:16" x14ac:dyDescent="0.25">
      <c r="B105">
        <v>750000000</v>
      </c>
      <c r="C105">
        <v>-76.309280000000001</v>
      </c>
      <c r="D105">
        <v>-68.717545000000001</v>
      </c>
      <c r="F105" s="6">
        <f t="shared" si="16"/>
        <v>0.8</v>
      </c>
      <c r="G105" s="6">
        <f t="shared" si="14"/>
        <v>-66.315742</v>
      </c>
      <c r="J105">
        <v>750000000</v>
      </c>
      <c r="K105">
        <v>-64.167479999999998</v>
      </c>
      <c r="L105">
        <v>-54.81673</v>
      </c>
      <c r="N105" s="6">
        <f t="shared" si="17"/>
        <v>0.8</v>
      </c>
      <c r="O105" s="6">
        <f t="shared" si="15"/>
        <v>-81.009956000000003</v>
      </c>
    </row>
    <row r="106" spans="2:16" x14ac:dyDescent="0.25">
      <c r="B106">
        <v>875000000</v>
      </c>
      <c r="C106">
        <v>-77.518555000000006</v>
      </c>
      <c r="D106">
        <v>-69.853127000000001</v>
      </c>
      <c r="F106" s="6">
        <f t="shared" si="16"/>
        <v>0.9</v>
      </c>
      <c r="G106" s="6">
        <f t="shared" si="14"/>
        <v>-66.777512000000002</v>
      </c>
      <c r="J106">
        <v>875000000</v>
      </c>
      <c r="K106">
        <v>-63.203803999999998</v>
      </c>
      <c r="L106">
        <v>-53.745776999999997</v>
      </c>
      <c r="N106" s="6">
        <f t="shared" si="17"/>
        <v>0.9</v>
      </c>
      <c r="O106" s="6">
        <f t="shared" si="15"/>
        <v>-79.406775999999994</v>
      </c>
    </row>
    <row r="107" spans="2:16" x14ac:dyDescent="0.25">
      <c r="B107">
        <v>1000000000</v>
      </c>
      <c r="C107">
        <v>-77.613297000000003</v>
      </c>
      <c r="D107">
        <v>-69.861960999999994</v>
      </c>
      <c r="F107" s="6">
        <f t="shared" si="16"/>
        <v>1</v>
      </c>
      <c r="G107" s="6">
        <f t="shared" si="14"/>
        <v>-64.481673999999998</v>
      </c>
      <c r="J107">
        <v>1000000000</v>
      </c>
      <c r="K107">
        <v>-63.545836999999999</v>
      </c>
      <c r="L107">
        <v>-54.071682000000003</v>
      </c>
      <c r="N107" s="6">
        <f t="shared" si="17"/>
        <v>1</v>
      </c>
      <c r="O107" s="6">
        <f t="shared" si="15"/>
        <v>-80.203605999999994</v>
      </c>
    </row>
    <row r="108" spans="2:16" x14ac:dyDescent="0.25">
      <c r="B108">
        <v>1125000000</v>
      </c>
      <c r="C108">
        <v>-79.980850000000004</v>
      </c>
      <c r="D108">
        <v>-72.173423999999997</v>
      </c>
      <c r="F108" s="6">
        <f t="shared" si="16"/>
        <v>1.1000000000000001</v>
      </c>
      <c r="G108" s="6">
        <f t="shared" si="14"/>
        <v>-65.420219000000003</v>
      </c>
      <c r="J108">
        <v>1125000000</v>
      </c>
      <c r="K108">
        <v>-63.632525999999999</v>
      </c>
      <c r="L108">
        <v>-54.077866</v>
      </c>
      <c r="N108" s="6">
        <f t="shared" si="17"/>
        <v>1.1000000000000001</v>
      </c>
      <c r="O108" s="6">
        <f t="shared" si="15"/>
        <v>-76.266334999999998</v>
      </c>
    </row>
    <row r="109" spans="2:16" x14ac:dyDescent="0.25">
      <c r="B109">
        <v>1250000000</v>
      </c>
      <c r="C109">
        <v>-88.752967999999996</v>
      </c>
      <c r="D109">
        <v>-80.898223999999999</v>
      </c>
      <c r="F109" s="6">
        <f t="shared" si="16"/>
        <v>1.2</v>
      </c>
      <c r="G109" s="6">
        <f t="shared" si="14"/>
        <v>-66.502289000000005</v>
      </c>
      <c r="J109">
        <v>1250000000</v>
      </c>
      <c r="K109">
        <v>-64.565490999999994</v>
      </c>
      <c r="L109">
        <v>-54.975791999999998</v>
      </c>
      <c r="N109" s="6">
        <f t="shared" si="17"/>
        <v>1.2</v>
      </c>
      <c r="O109" s="6">
        <f t="shared" si="15"/>
        <v>-78.283225999999999</v>
      </c>
    </row>
    <row r="110" spans="2:16" x14ac:dyDescent="0.25">
      <c r="B110">
        <v>1375000000</v>
      </c>
      <c r="C110">
        <v>-85.970245000000006</v>
      </c>
      <c r="D110">
        <v>-78.300017999999994</v>
      </c>
      <c r="F110" s="6">
        <f t="shared" si="16"/>
        <v>1.3</v>
      </c>
      <c r="G110" s="6">
        <f t="shared" si="14"/>
        <v>-68.890404000000004</v>
      </c>
      <c r="J110">
        <v>1375000000</v>
      </c>
      <c r="K110">
        <v>-65.308434000000005</v>
      </c>
      <c r="L110">
        <v>-55.680461999999999</v>
      </c>
      <c r="N110" s="6">
        <f t="shared" si="17"/>
        <v>1.3</v>
      </c>
      <c r="O110" s="6">
        <f t="shared" si="15"/>
        <v>-78.290854999999993</v>
      </c>
    </row>
    <row r="111" spans="2:16" x14ac:dyDescent="0.25">
      <c r="B111">
        <v>1500000000</v>
      </c>
      <c r="C111">
        <v>-82.812568999999996</v>
      </c>
      <c r="D111">
        <v>-75.236739999999998</v>
      </c>
      <c r="F111" s="6">
        <f t="shared" si="16"/>
        <v>1.4</v>
      </c>
      <c r="G111" s="6">
        <f t="shared" si="14"/>
        <v>-69.315224000000001</v>
      </c>
      <c r="J111">
        <v>1500000000</v>
      </c>
      <c r="K111">
        <v>-65.140366</v>
      </c>
      <c r="L111">
        <v>-55.461342000000002</v>
      </c>
      <c r="N111" s="6">
        <f t="shared" si="17"/>
        <v>1.4</v>
      </c>
      <c r="O111" s="6">
        <f t="shared" si="15"/>
        <v>-76.565430000000006</v>
      </c>
    </row>
    <row r="112" spans="2:16" x14ac:dyDescent="0.25">
      <c r="B112">
        <v>1625000000</v>
      </c>
      <c r="C112">
        <v>-83.301872000000003</v>
      </c>
      <c r="D112">
        <v>-75.742896999999999</v>
      </c>
      <c r="F112" s="6">
        <f t="shared" si="16"/>
        <v>1.5</v>
      </c>
      <c r="G112" s="6">
        <f t="shared" si="14"/>
        <v>-68.049484000000007</v>
      </c>
      <c r="J112">
        <v>1625000000</v>
      </c>
      <c r="K112">
        <v>-65.329575000000006</v>
      </c>
      <c r="L112">
        <v>-55.582638000000003</v>
      </c>
      <c r="N112" s="6">
        <f t="shared" si="17"/>
        <v>1.5</v>
      </c>
      <c r="O112" s="6">
        <f t="shared" si="15"/>
        <v>-76.077690000000004</v>
      </c>
    </row>
    <row r="113" spans="2:15" x14ac:dyDescent="0.25">
      <c r="B113">
        <v>1750000000</v>
      </c>
      <c r="C113">
        <v>-79.722899999999996</v>
      </c>
      <c r="D113">
        <v>-72.101669000000001</v>
      </c>
      <c r="F113" s="6">
        <f t="shared" si="16"/>
        <v>1.6</v>
      </c>
      <c r="G113" s="6">
        <f t="shared" si="14"/>
        <v>-68.701995999999994</v>
      </c>
      <c r="J113">
        <v>1750000000</v>
      </c>
      <c r="K113">
        <v>-72.753326000000001</v>
      </c>
      <c r="L113">
        <v>-62.896523000000002</v>
      </c>
      <c r="N113" s="6">
        <f t="shared" si="17"/>
        <v>1.6</v>
      </c>
      <c r="O113" s="6">
        <f t="shared" si="15"/>
        <v>-78.357322999999994</v>
      </c>
    </row>
    <row r="114" spans="2:15" x14ac:dyDescent="0.25">
      <c r="B114">
        <v>1875000000</v>
      </c>
      <c r="C114">
        <v>-77.659706</v>
      </c>
      <c r="D114">
        <v>-69.783744999999996</v>
      </c>
      <c r="F114" s="6">
        <f t="shared" si="16"/>
        <v>1.7</v>
      </c>
      <c r="G114" s="6">
        <f t="shared" si="14"/>
        <v>-68.126250999999996</v>
      </c>
      <c r="J114">
        <v>1875000000</v>
      </c>
      <c r="K114">
        <v>-80.299225000000007</v>
      </c>
      <c r="L114">
        <v>-70.381279000000006</v>
      </c>
      <c r="N114" s="6">
        <f t="shared" si="17"/>
        <v>1.7</v>
      </c>
      <c r="O114" s="6">
        <f t="shared" si="15"/>
        <v>-81.479613999999998</v>
      </c>
    </row>
    <row r="115" spans="2:15" x14ac:dyDescent="0.25">
      <c r="B115">
        <v>2000000000</v>
      </c>
      <c r="C115">
        <v>-80.743530000000007</v>
      </c>
      <c r="D115">
        <v>-72.717269999999999</v>
      </c>
      <c r="F115" s="6">
        <f t="shared" si="16"/>
        <v>1.8</v>
      </c>
      <c r="G115" s="6">
        <f t="shared" si="14"/>
        <v>-69.559585999999996</v>
      </c>
      <c r="J115">
        <v>2000000000</v>
      </c>
      <c r="K115">
        <v>-72.515747000000005</v>
      </c>
      <c r="L115">
        <v>-62.549197999999997</v>
      </c>
      <c r="N115" s="6">
        <f t="shared" si="17"/>
        <v>1.8</v>
      </c>
      <c r="O115" s="6">
        <f t="shared" si="15"/>
        <v>-80.635077999999993</v>
      </c>
    </row>
    <row r="116" spans="2:15" x14ac:dyDescent="0.25">
      <c r="B116">
        <v>2125000000</v>
      </c>
      <c r="C116">
        <v>-83.740539999999996</v>
      </c>
      <c r="D116">
        <v>-75.502624999999995</v>
      </c>
      <c r="F116" s="6">
        <f t="shared" si="16"/>
        <v>1.9</v>
      </c>
      <c r="G116" s="6">
        <f t="shared" si="14"/>
        <v>-69.845566000000005</v>
      </c>
      <c r="J116">
        <v>2125000000</v>
      </c>
      <c r="K116">
        <v>-73.495491000000001</v>
      </c>
      <c r="L116">
        <v>-63.304698999999999</v>
      </c>
      <c r="N116" s="6">
        <f t="shared" si="17"/>
        <v>1.9</v>
      </c>
      <c r="O116" s="6">
        <f t="shared" si="15"/>
        <v>-83.165244999999999</v>
      </c>
    </row>
    <row r="117" spans="2:15" x14ac:dyDescent="0.25">
      <c r="B117">
        <v>2250000000</v>
      </c>
      <c r="C117">
        <v>-83.685462999999999</v>
      </c>
      <c r="D117">
        <v>-75.325614999999999</v>
      </c>
      <c r="F117" s="6">
        <f t="shared" si="16"/>
        <v>2</v>
      </c>
      <c r="G117" s="6">
        <f t="shared" si="14"/>
        <v>-69.066176999999996</v>
      </c>
      <c r="J117">
        <v>2250000000</v>
      </c>
      <c r="K117">
        <v>-70.498688000000001</v>
      </c>
      <c r="L117">
        <v>-60.177047999999999</v>
      </c>
      <c r="N117" s="6">
        <f t="shared" si="17"/>
        <v>2</v>
      </c>
      <c r="O117" s="6">
        <f t="shared" si="15"/>
        <v>-83.154160000000005</v>
      </c>
    </row>
    <row r="118" spans="2:15" x14ac:dyDescent="0.25">
      <c r="B118">
        <v>2375000000</v>
      </c>
      <c r="C118">
        <v>-85.018715</v>
      </c>
      <c r="D118">
        <v>-76.401236999999995</v>
      </c>
      <c r="F118" s="6">
        <f t="shared" si="16"/>
        <v>2.1</v>
      </c>
      <c r="G118" s="6">
        <f t="shared" si="14"/>
        <v>-66.950942999999995</v>
      </c>
      <c r="J118">
        <v>2375000000</v>
      </c>
      <c r="K118">
        <v>-71.359961999999996</v>
      </c>
      <c r="L118">
        <v>-60.725726999999999</v>
      </c>
      <c r="N118" s="6">
        <f t="shared" si="17"/>
        <v>2.1</v>
      </c>
      <c r="O118" s="6">
        <f t="shared" si="15"/>
        <v>-84.818213999999998</v>
      </c>
    </row>
    <row r="119" spans="2:15" x14ac:dyDescent="0.25">
      <c r="B119">
        <v>2500000000</v>
      </c>
      <c r="C119">
        <v>-83.117401000000001</v>
      </c>
      <c r="D119">
        <v>-74.579147000000006</v>
      </c>
      <c r="F119" s="6">
        <f t="shared" si="16"/>
        <v>2.2000000000000002</v>
      </c>
      <c r="G119" s="6">
        <f t="shared" si="14"/>
        <v>-65.687904000000003</v>
      </c>
      <c r="J119">
        <v>2500000000</v>
      </c>
      <c r="K119">
        <v>-69.808700999999999</v>
      </c>
      <c r="L119">
        <v>-59.536223999999997</v>
      </c>
      <c r="N119" s="6">
        <f t="shared" si="17"/>
        <v>2.2000000000000002</v>
      </c>
      <c r="O119" s="6">
        <f t="shared" si="15"/>
        <v>-89.196922000000001</v>
      </c>
    </row>
    <row r="120" spans="2:15" x14ac:dyDescent="0.25">
      <c r="B120">
        <v>2625000000</v>
      </c>
      <c r="C120">
        <v>-85.901268000000002</v>
      </c>
      <c r="D120">
        <v>-78.174003999999996</v>
      </c>
      <c r="F120" s="6">
        <f t="shared" si="16"/>
        <v>2.2999999999999998</v>
      </c>
      <c r="G120" s="6">
        <f t="shared" si="14"/>
        <v>-64.823830000000001</v>
      </c>
      <c r="J120">
        <v>2625000000</v>
      </c>
      <c r="K120">
        <v>-71.026436000000004</v>
      </c>
      <c r="L120">
        <v>-61.832523000000002</v>
      </c>
      <c r="N120" s="6">
        <f t="shared" si="17"/>
        <v>2.2999999999999998</v>
      </c>
      <c r="O120" s="6">
        <f t="shared" si="15"/>
        <v>-85.485878</v>
      </c>
    </row>
    <row r="121" spans="2:15" x14ac:dyDescent="0.25">
      <c r="B121">
        <v>2750000000</v>
      </c>
      <c r="C121">
        <v>-89.893416999999999</v>
      </c>
      <c r="D121">
        <v>-82.387894000000003</v>
      </c>
      <c r="F121" s="6">
        <f t="shared" si="16"/>
        <v>2.4</v>
      </c>
      <c r="G121" s="6">
        <f t="shared" si="14"/>
        <v>-66.577522000000002</v>
      </c>
      <c r="J121">
        <v>2750000000</v>
      </c>
      <c r="K121">
        <v>-74.562752000000003</v>
      </c>
      <c r="L121">
        <v>-64.972426999999996</v>
      </c>
      <c r="N121" s="6">
        <f t="shared" si="17"/>
        <v>2.4</v>
      </c>
      <c r="O121" s="6">
        <f t="shared" si="15"/>
        <v>-78.672568999999996</v>
      </c>
    </row>
    <row r="122" spans="2:15" x14ac:dyDescent="0.25">
      <c r="B122">
        <v>2875000000</v>
      </c>
      <c r="C122">
        <v>-97.827263000000002</v>
      </c>
      <c r="D122">
        <v>-89.313828000000001</v>
      </c>
      <c r="F122" s="6" t="s">
        <v>21</v>
      </c>
      <c r="J122">
        <v>2875000000</v>
      </c>
      <c r="K122">
        <v>-80.808295999999999</v>
      </c>
      <c r="L122">
        <v>-70.352722</v>
      </c>
      <c r="N122" s="6" t="s">
        <v>21</v>
      </c>
    </row>
    <row r="123" spans="2:15" x14ac:dyDescent="0.25">
      <c r="B123">
        <v>3000000000</v>
      </c>
      <c r="C123">
        <v>-96.748772000000002</v>
      </c>
      <c r="D123">
        <v>-87.372314000000003</v>
      </c>
      <c r="J123">
        <v>3000000000</v>
      </c>
      <c r="K123">
        <v>-79.746750000000006</v>
      </c>
      <c r="L123">
        <v>-67.966766000000007</v>
      </c>
    </row>
    <row r="124" spans="2:15" x14ac:dyDescent="0.25">
      <c r="B124" t="s">
        <v>21</v>
      </c>
      <c r="J124" t="s">
        <v>21</v>
      </c>
    </row>
    <row r="127" spans="2:15" x14ac:dyDescent="0.25">
      <c r="B127" t="s">
        <v>25</v>
      </c>
      <c r="J127" t="s">
        <v>25</v>
      </c>
    </row>
    <row r="128" spans="2:15" x14ac:dyDescent="0.25">
      <c r="B128" t="s">
        <v>19</v>
      </c>
      <c r="C128" t="s">
        <v>122</v>
      </c>
      <c r="D128" t="s">
        <v>30</v>
      </c>
      <c r="J128" t="s">
        <v>19</v>
      </c>
      <c r="K128" t="s">
        <v>122</v>
      </c>
      <c r="L128" t="s">
        <v>30</v>
      </c>
    </row>
    <row r="129" spans="2:12" x14ac:dyDescent="0.25">
      <c r="B129">
        <v>600000000</v>
      </c>
      <c r="C129">
        <v>-76.994003000000006</v>
      </c>
      <c r="D129">
        <v>-69.402266999999995</v>
      </c>
      <c r="J129">
        <v>600000000</v>
      </c>
      <c r="K129">
        <v>-88.570335</v>
      </c>
      <c r="L129">
        <v>-79.219582000000003</v>
      </c>
    </row>
    <row r="130" spans="2:12" x14ac:dyDescent="0.25">
      <c r="B130">
        <v>700000000</v>
      </c>
      <c r="C130">
        <v>-74.369095000000002</v>
      </c>
      <c r="D130">
        <v>-66.703666999999996</v>
      </c>
      <c r="J130">
        <v>700000000</v>
      </c>
      <c r="K130">
        <v>-89.117508000000001</v>
      </c>
      <c r="L130">
        <v>-79.659485000000004</v>
      </c>
    </row>
    <row r="131" spans="2:12" x14ac:dyDescent="0.25">
      <c r="B131">
        <v>800000000</v>
      </c>
      <c r="C131">
        <v>-74.067085000000006</v>
      </c>
      <c r="D131">
        <v>-66.315742</v>
      </c>
      <c r="J131">
        <v>800000000</v>
      </c>
      <c r="K131">
        <v>-90.484116</v>
      </c>
      <c r="L131">
        <v>-81.009956000000003</v>
      </c>
    </row>
    <row r="132" spans="2:12" x14ac:dyDescent="0.25">
      <c r="B132">
        <v>900000000</v>
      </c>
      <c r="C132">
        <v>-74.584937999999994</v>
      </c>
      <c r="D132">
        <v>-66.777512000000002</v>
      </c>
      <c r="J132">
        <v>900000000</v>
      </c>
      <c r="K132">
        <v>-88.961433</v>
      </c>
      <c r="L132">
        <v>-79.406775999999994</v>
      </c>
    </row>
    <row r="133" spans="2:12" x14ac:dyDescent="0.25">
      <c r="B133">
        <v>1000000000</v>
      </c>
      <c r="C133">
        <v>-72.336417999999995</v>
      </c>
      <c r="D133">
        <v>-64.481673999999998</v>
      </c>
      <c r="J133">
        <v>1000000000</v>
      </c>
      <c r="K133">
        <v>-89.793296999999995</v>
      </c>
      <c r="L133">
        <v>-80.203605999999994</v>
      </c>
    </row>
    <row r="134" spans="2:12" x14ac:dyDescent="0.25">
      <c r="B134">
        <v>1100000000</v>
      </c>
      <c r="C134">
        <v>-73.090446</v>
      </c>
      <c r="D134">
        <v>-65.420219000000003</v>
      </c>
      <c r="J134">
        <v>1100000000</v>
      </c>
      <c r="K134">
        <v>-85.894310000000004</v>
      </c>
      <c r="L134">
        <v>-76.266334999999998</v>
      </c>
    </row>
    <row r="135" spans="2:12" x14ac:dyDescent="0.25">
      <c r="B135">
        <v>1200000000</v>
      </c>
      <c r="C135">
        <v>-74.078125</v>
      </c>
      <c r="D135">
        <v>-66.502289000000005</v>
      </c>
      <c r="J135">
        <v>1200000000</v>
      </c>
      <c r="K135">
        <v>-87.962256999999994</v>
      </c>
      <c r="L135">
        <v>-78.283225999999999</v>
      </c>
    </row>
    <row r="136" spans="2:12" x14ac:dyDescent="0.25">
      <c r="B136">
        <v>1300000000</v>
      </c>
      <c r="C136">
        <v>-76.449387000000002</v>
      </c>
      <c r="D136">
        <v>-68.890404000000004</v>
      </c>
      <c r="J136">
        <v>1300000000</v>
      </c>
      <c r="K136">
        <v>-88.037796</v>
      </c>
      <c r="L136">
        <v>-78.290854999999993</v>
      </c>
    </row>
    <row r="137" spans="2:12" x14ac:dyDescent="0.25">
      <c r="B137">
        <v>1400000000</v>
      </c>
      <c r="C137">
        <v>-76.936454999999995</v>
      </c>
      <c r="D137">
        <v>-69.315224000000001</v>
      </c>
      <c r="J137">
        <v>1400000000</v>
      </c>
      <c r="K137">
        <v>-86.422234000000003</v>
      </c>
      <c r="L137">
        <v>-76.565430000000006</v>
      </c>
    </row>
    <row r="138" spans="2:12" x14ac:dyDescent="0.25">
      <c r="B138">
        <v>1500000000</v>
      </c>
      <c r="C138">
        <v>-75.925445999999994</v>
      </c>
      <c r="D138">
        <v>-68.049484000000007</v>
      </c>
      <c r="J138">
        <v>1500000000</v>
      </c>
      <c r="K138">
        <v>-85.995636000000005</v>
      </c>
      <c r="L138">
        <v>-76.077690000000004</v>
      </c>
    </row>
    <row r="139" spans="2:12" x14ac:dyDescent="0.25">
      <c r="B139">
        <v>1600000000</v>
      </c>
      <c r="C139">
        <v>-76.728263999999996</v>
      </c>
      <c r="D139">
        <v>-68.701995999999994</v>
      </c>
      <c r="J139">
        <v>1600000000</v>
      </c>
      <c r="K139">
        <v>-88.323875000000001</v>
      </c>
      <c r="L139">
        <v>-78.357322999999994</v>
      </c>
    </row>
    <row r="140" spans="2:12" x14ac:dyDescent="0.25">
      <c r="B140">
        <v>1700000000</v>
      </c>
      <c r="C140">
        <v>-76.364159000000001</v>
      </c>
      <c r="D140">
        <v>-68.126250999999996</v>
      </c>
      <c r="J140">
        <v>1700000000</v>
      </c>
      <c r="K140">
        <v>-91.670410000000004</v>
      </c>
      <c r="L140">
        <v>-81.479613999999998</v>
      </c>
    </row>
    <row r="141" spans="2:12" x14ac:dyDescent="0.25">
      <c r="B141">
        <v>1800000000</v>
      </c>
      <c r="C141">
        <v>-77.919426000000001</v>
      </c>
      <c r="D141">
        <v>-69.559585999999996</v>
      </c>
      <c r="J141">
        <v>1800000000</v>
      </c>
      <c r="K141">
        <v>-90.956717999999995</v>
      </c>
      <c r="L141">
        <v>-80.635077999999993</v>
      </c>
    </row>
    <row r="142" spans="2:12" x14ac:dyDescent="0.25">
      <c r="B142">
        <v>1900000000</v>
      </c>
      <c r="C142">
        <v>-78.463050999999993</v>
      </c>
      <c r="D142">
        <v>-69.845566000000005</v>
      </c>
      <c r="J142">
        <v>1900000000</v>
      </c>
      <c r="K142">
        <v>-93.799476999999996</v>
      </c>
      <c r="L142">
        <v>-83.165244999999999</v>
      </c>
    </row>
    <row r="143" spans="2:12" x14ac:dyDescent="0.25">
      <c r="B143">
        <v>2000000000</v>
      </c>
      <c r="C143">
        <v>-77.604438999999999</v>
      </c>
      <c r="D143">
        <v>-69.066176999999996</v>
      </c>
      <c r="J143">
        <v>2000000000</v>
      </c>
      <c r="K143">
        <v>-93.426636000000002</v>
      </c>
      <c r="L143">
        <v>-83.154160000000005</v>
      </c>
    </row>
    <row r="144" spans="2:12" x14ac:dyDescent="0.25">
      <c r="B144">
        <v>2100000000</v>
      </c>
      <c r="C144">
        <v>-74.678207</v>
      </c>
      <c r="D144">
        <v>-66.950942999999995</v>
      </c>
      <c r="J144">
        <v>2100000000</v>
      </c>
      <c r="K144">
        <v>-94.012130999999997</v>
      </c>
      <c r="L144">
        <v>-84.818213999999998</v>
      </c>
    </row>
    <row r="145" spans="2:12" x14ac:dyDescent="0.25">
      <c r="B145">
        <v>2200000000</v>
      </c>
      <c r="C145">
        <v>-73.193427999999997</v>
      </c>
      <c r="D145">
        <v>-65.687904000000003</v>
      </c>
      <c r="J145">
        <v>2200000000</v>
      </c>
      <c r="K145">
        <v>-98.787246999999994</v>
      </c>
      <c r="L145">
        <v>-89.196922000000001</v>
      </c>
    </row>
    <row r="146" spans="2:12" x14ac:dyDescent="0.25">
      <c r="B146">
        <v>2300000000</v>
      </c>
      <c r="C146">
        <v>-73.337256999999994</v>
      </c>
      <c r="D146">
        <v>-64.823830000000001</v>
      </c>
      <c r="J146">
        <v>2300000000</v>
      </c>
      <c r="K146">
        <v>-95.941451999999998</v>
      </c>
      <c r="L146">
        <v>-85.485878</v>
      </c>
    </row>
    <row r="147" spans="2:12" x14ac:dyDescent="0.25">
      <c r="B147">
        <v>2400000000</v>
      </c>
      <c r="C147">
        <v>-75.953971999999993</v>
      </c>
      <c r="D147">
        <v>-66.577522000000002</v>
      </c>
      <c r="J147">
        <v>2400000000</v>
      </c>
      <c r="K147">
        <v>-90.452552999999995</v>
      </c>
      <c r="L147">
        <v>-78.672568999999996</v>
      </c>
    </row>
    <row r="148" spans="2:12" x14ac:dyDescent="0.25">
      <c r="B148" t="s">
        <v>21</v>
      </c>
      <c r="J148" t="s">
        <v>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604"/>
  <sheetViews>
    <sheetView workbookViewId="0">
      <selection activeCell="H6" sqref="H6"/>
    </sheetView>
  </sheetViews>
  <sheetFormatPr defaultRowHeight="15" x14ac:dyDescent="0.25"/>
  <cols>
    <col min="1" max="1" width="13.7109375" style="40" customWidth="1"/>
    <col min="5" max="5" width="2" style="7" customWidth="1"/>
    <col min="6" max="6" width="17.42578125" style="6" bestFit="1" customWidth="1"/>
    <col min="7" max="7" width="25.28515625" style="6" bestFit="1" customWidth="1"/>
    <col min="8" max="8" width="9.28515625" style="87" bestFit="1" customWidth="1"/>
    <col min="9" max="9" width="13.7109375" style="40" customWidth="1"/>
    <col min="13" max="13" width="2" style="7" customWidth="1"/>
    <col min="14" max="14" width="17.42578125" style="6" bestFit="1" customWidth="1"/>
    <col min="15" max="15" width="25.28515625" style="6" bestFit="1" customWidth="1"/>
    <col min="16" max="16" width="9.28515625" style="87" bestFit="1" customWidth="1"/>
    <col min="17" max="17" width="2" style="7" customWidth="1"/>
  </cols>
  <sheetData>
    <row r="1" spans="1:17" x14ac:dyDescent="0.25">
      <c r="B1" t="s">
        <v>95</v>
      </c>
      <c r="E1" s="10"/>
      <c r="G1" s="6" t="s">
        <v>16</v>
      </c>
      <c r="J1" t="s">
        <v>95</v>
      </c>
      <c r="M1" s="10"/>
      <c r="O1" s="6" t="s">
        <v>17</v>
      </c>
      <c r="Q1" s="10"/>
    </row>
    <row r="2" spans="1:17" x14ac:dyDescent="0.25">
      <c r="A2" s="50" t="s">
        <v>111</v>
      </c>
      <c r="B2" t="s">
        <v>267</v>
      </c>
      <c r="C2" t="s">
        <v>262</v>
      </c>
      <c r="D2" t="s">
        <v>263</v>
      </c>
      <c r="E2" s="10"/>
      <c r="F2" s="15"/>
      <c r="G2" s="82" t="s">
        <v>276</v>
      </c>
      <c r="I2" s="50" t="s">
        <v>108</v>
      </c>
      <c r="J2" t="s">
        <v>267</v>
      </c>
      <c r="K2" t="s">
        <v>262</v>
      </c>
      <c r="L2" t="s">
        <v>263</v>
      </c>
      <c r="M2" s="10"/>
      <c r="N2" s="15"/>
      <c r="O2" s="82" t="s">
        <v>276</v>
      </c>
      <c r="Q2" s="10"/>
    </row>
    <row r="3" spans="1:17" x14ac:dyDescent="0.25">
      <c r="B3" t="s">
        <v>215</v>
      </c>
      <c r="C3" t="s">
        <v>289</v>
      </c>
      <c r="D3" t="s">
        <v>309</v>
      </c>
      <c r="E3" s="10"/>
      <c r="F3" s="15"/>
      <c r="G3" s="13"/>
      <c r="J3" t="s">
        <v>215</v>
      </c>
      <c r="K3" t="s">
        <v>289</v>
      </c>
      <c r="L3" t="s">
        <v>310</v>
      </c>
      <c r="M3" s="10"/>
      <c r="N3" s="15"/>
      <c r="O3" s="13"/>
      <c r="Q3" s="10"/>
    </row>
    <row r="4" spans="1:17" x14ac:dyDescent="0.25">
      <c r="B4" t="s">
        <v>98</v>
      </c>
      <c r="E4" s="10"/>
      <c r="G4" s="41" t="s">
        <v>20</v>
      </c>
      <c r="J4" t="s">
        <v>98</v>
      </c>
      <c r="M4" s="10"/>
      <c r="O4" s="41" t="s">
        <v>20</v>
      </c>
      <c r="Q4" s="10"/>
    </row>
    <row r="5" spans="1:17" x14ac:dyDescent="0.25">
      <c r="E5" s="10"/>
      <c r="F5" s="6" t="s">
        <v>18</v>
      </c>
      <c r="M5" s="10"/>
      <c r="N5" s="6" t="s">
        <v>18</v>
      </c>
      <c r="Q5" s="10"/>
    </row>
    <row r="6" spans="1:17" ht="15.75" x14ac:dyDescent="0.25">
      <c r="E6" s="10"/>
      <c r="F6" s="6" t="s">
        <v>19</v>
      </c>
      <c r="G6" s="6" t="str">
        <f t="shared" ref="G6:G25" si="0">D32</f>
        <v>1Ix2L dBc Log Mag(dB)</v>
      </c>
      <c r="H6" s="35">
        <v>1</v>
      </c>
      <c r="M6" s="10"/>
      <c r="N6" s="6" t="s">
        <v>19</v>
      </c>
      <c r="O6" s="6" t="str">
        <f t="shared" ref="O6:O25" si="1">L32</f>
        <v>1Ix2L dBc Log Mag(dB)</v>
      </c>
      <c r="P6" s="35">
        <v>1</v>
      </c>
      <c r="Q6" s="10"/>
    </row>
    <row r="7" spans="1:17" ht="15.75" x14ac:dyDescent="0.25">
      <c r="B7" t="s">
        <v>99</v>
      </c>
      <c r="E7" s="10"/>
      <c r="F7" s="6">
        <f t="shared" ref="F7:F25" si="2">B33/1000000000</f>
        <v>5.9089999999999998</v>
      </c>
      <c r="G7" s="6">
        <f t="shared" si="0"/>
        <v>-30.993411999999999</v>
      </c>
      <c r="H7" s="36">
        <f>ABS(AVERAGE(G7:G25)-(H6-1)*5)</f>
        <v>35.819755894736844</v>
      </c>
      <c r="J7" t="s">
        <v>99</v>
      </c>
      <c r="M7" s="10"/>
      <c r="N7" s="6">
        <f t="shared" ref="N7:N25" si="3">J33/1000000000</f>
        <v>5.9089999999999998</v>
      </c>
      <c r="O7" s="6">
        <f t="shared" si="1"/>
        <v>-60.437027</v>
      </c>
      <c r="P7" s="36">
        <f>ABS(AVERAGE(O7:O25)-(P6-1)*5)</f>
        <v>44.986614789473684</v>
      </c>
      <c r="Q7" s="10"/>
    </row>
    <row r="8" spans="1:17" x14ac:dyDescent="0.25">
      <c r="B8" t="s">
        <v>19</v>
      </c>
      <c r="C8" t="s">
        <v>116</v>
      </c>
      <c r="E8" s="10"/>
      <c r="F8" s="6">
        <f t="shared" si="2"/>
        <v>6.2473888888889002</v>
      </c>
      <c r="G8" s="6">
        <f t="shared" si="0"/>
        <v>-34.241321999999997</v>
      </c>
      <c r="J8" t="s">
        <v>19</v>
      </c>
      <c r="K8" t="s">
        <v>116</v>
      </c>
      <c r="M8" s="10"/>
      <c r="N8" s="6">
        <f t="shared" si="3"/>
        <v>6.2473888888889002</v>
      </c>
      <c r="O8" s="6">
        <f t="shared" si="1"/>
        <v>-58.431614000000003</v>
      </c>
      <c r="Q8" s="10"/>
    </row>
    <row r="9" spans="1:17" x14ac:dyDescent="0.25">
      <c r="B9">
        <v>3000000000</v>
      </c>
      <c r="C9">
        <v>-5.9315486000000002</v>
      </c>
      <c r="E9" s="10"/>
      <c r="F9" s="6">
        <f t="shared" si="2"/>
        <v>6.5857777777777997</v>
      </c>
      <c r="G9" s="6">
        <f t="shared" si="0"/>
        <v>-38.965747999999998</v>
      </c>
      <c r="J9">
        <v>3000000000</v>
      </c>
      <c r="K9">
        <v>-6.6079583</v>
      </c>
      <c r="M9" s="10"/>
      <c r="N9" s="6">
        <f t="shared" si="3"/>
        <v>6.5857777777777997</v>
      </c>
      <c r="O9" s="6">
        <f t="shared" si="1"/>
        <v>-49.766917999999997</v>
      </c>
      <c r="Q9" s="10"/>
    </row>
    <row r="10" spans="1:17" x14ac:dyDescent="0.25">
      <c r="B10">
        <v>3500000000</v>
      </c>
      <c r="C10">
        <v>-6.5642357000000002</v>
      </c>
      <c r="E10" s="10"/>
      <c r="F10" s="6">
        <f t="shared" si="2"/>
        <v>6.9241666666667001</v>
      </c>
      <c r="G10" s="6">
        <f t="shared" si="0"/>
        <v>-42.440711999999998</v>
      </c>
      <c r="J10">
        <v>3500000000</v>
      </c>
      <c r="K10">
        <v>-7.8413358000000004</v>
      </c>
      <c r="M10" s="10"/>
      <c r="N10" s="6">
        <f t="shared" si="3"/>
        <v>6.9241666666667001</v>
      </c>
      <c r="O10" s="6">
        <f t="shared" si="1"/>
        <v>-46.413871999999998</v>
      </c>
      <c r="Q10" s="10"/>
    </row>
    <row r="11" spans="1:17" x14ac:dyDescent="0.25">
      <c r="B11">
        <v>4000000000</v>
      </c>
      <c r="C11">
        <v>-6.7988372000000004</v>
      </c>
      <c r="E11" s="10"/>
      <c r="F11" s="6">
        <f t="shared" si="2"/>
        <v>7.2625555555556005</v>
      </c>
      <c r="G11" s="6">
        <f t="shared" si="0"/>
        <v>-42.985911999999999</v>
      </c>
      <c r="J11">
        <v>4000000000</v>
      </c>
      <c r="K11">
        <v>-8.3084010999999993</v>
      </c>
      <c r="M11" s="10"/>
      <c r="N11" s="6">
        <f t="shared" si="3"/>
        <v>7.2625555555556005</v>
      </c>
      <c r="O11" s="6">
        <f t="shared" si="1"/>
        <v>-44.716434</v>
      </c>
      <c r="Q11" s="10"/>
    </row>
    <row r="12" spans="1:17" x14ac:dyDescent="0.25">
      <c r="B12">
        <v>4500000000</v>
      </c>
      <c r="C12">
        <v>-6.6678243000000004</v>
      </c>
      <c r="E12" s="10"/>
      <c r="F12" s="6">
        <f t="shared" si="2"/>
        <v>7.6009444444443997</v>
      </c>
      <c r="G12" s="6">
        <f t="shared" si="0"/>
        <v>-46.236747999999999</v>
      </c>
      <c r="J12">
        <v>4500000000</v>
      </c>
      <c r="K12">
        <v>-8.1842498999999993</v>
      </c>
      <c r="M12" s="10"/>
      <c r="N12" s="6">
        <f t="shared" si="3"/>
        <v>7.6009444444443997</v>
      </c>
      <c r="O12" s="6">
        <f t="shared" si="1"/>
        <v>-44.690907000000003</v>
      </c>
      <c r="Q12" s="10"/>
    </row>
    <row r="13" spans="1:17" x14ac:dyDescent="0.25">
      <c r="B13">
        <v>5000000000</v>
      </c>
      <c r="C13">
        <v>-6.6868277000000003</v>
      </c>
      <c r="E13" s="10"/>
      <c r="F13" s="6">
        <f t="shared" si="2"/>
        <v>7.9393333333333</v>
      </c>
      <c r="G13" s="6">
        <f t="shared" si="0"/>
        <v>-52.340530000000001</v>
      </c>
      <c r="J13">
        <v>5000000000</v>
      </c>
      <c r="K13">
        <v>-8.1781178000000008</v>
      </c>
      <c r="M13" s="10"/>
      <c r="N13" s="6">
        <f t="shared" si="3"/>
        <v>7.9393333333333</v>
      </c>
      <c r="O13" s="6">
        <f t="shared" si="1"/>
        <v>-46.316360000000003</v>
      </c>
      <c r="Q13" s="10"/>
    </row>
    <row r="14" spans="1:17" x14ac:dyDescent="0.25">
      <c r="B14">
        <v>5500000000</v>
      </c>
      <c r="C14">
        <v>-6.7908077000000002</v>
      </c>
      <c r="E14" s="10"/>
      <c r="F14" s="6">
        <f t="shared" si="2"/>
        <v>8.2777222222222004</v>
      </c>
      <c r="G14" s="6">
        <f t="shared" si="0"/>
        <v>-40.66478</v>
      </c>
      <c r="J14">
        <v>5500000000</v>
      </c>
      <c r="K14">
        <v>-8.1955156000000002</v>
      </c>
      <c r="M14" s="10"/>
      <c r="N14" s="6">
        <f t="shared" si="3"/>
        <v>8.2777222222222004</v>
      </c>
      <c r="O14" s="6">
        <f t="shared" si="1"/>
        <v>-47.691414000000002</v>
      </c>
      <c r="Q14" s="10"/>
    </row>
    <row r="15" spans="1:17" x14ac:dyDescent="0.25">
      <c r="B15">
        <v>6000000000</v>
      </c>
      <c r="C15">
        <v>-6.8142494999999998</v>
      </c>
      <c r="E15" s="10"/>
      <c r="F15" s="6">
        <f t="shared" si="2"/>
        <v>8.6161111111110991</v>
      </c>
      <c r="G15" s="6">
        <f t="shared" si="0"/>
        <v>-36.161715999999998</v>
      </c>
      <c r="J15">
        <v>6000000000</v>
      </c>
      <c r="K15">
        <v>-8.1994181000000008</v>
      </c>
      <c r="M15" s="10"/>
      <c r="N15" s="6">
        <f t="shared" si="3"/>
        <v>8.6161111111110991</v>
      </c>
      <c r="O15" s="6">
        <f t="shared" si="1"/>
        <v>-60.953814999999999</v>
      </c>
      <c r="Q15" s="10"/>
    </row>
    <row r="16" spans="1:17" x14ac:dyDescent="0.25">
      <c r="B16">
        <v>6500000000</v>
      </c>
      <c r="C16">
        <v>-6.8649778000000001</v>
      </c>
      <c r="E16" s="10"/>
      <c r="F16" s="6">
        <f t="shared" si="2"/>
        <v>8.9544999999999995</v>
      </c>
      <c r="G16" s="6">
        <f t="shared" si="0"/>
        <v>-33.979385000000001</v>
      </c>
      <c r="J16">
        <v>6500000000</v>
      </c>
      <c r="K16">
        <v>-8.2755794999999992</v>
      </c>
      <c r="M16" s="10"/>
      <c r="N16" s="6">
        <f t="shared" si="3"/>
        <v>8.9544999999999995</v>
      </c>
      <c r="O16" s="6">
        <f t="shared" si="1"/>
        <v>-46.789673000000001</v>
      </c>
      <c r="Q16" s="10"/>
    </row>
    <row r="17" spans="2:17" x14ac:dyDescent="0.25">
      <c r="B17">
        <v>7000000000</v>
      </c>
      <c r="C17">
        <v>-7.0371069999999998</v>
      </c>
      <c r="E17" s="10"/>
      <c r="F17" s="6">
        <f t="shared" si="2"/>
        <v>9.2928888888889016</v>
      </c>
      <c r="G17" s="6">
        <f t="shared" si="0"/>
        <v>-32.782921000000002</v>
      </c>
      <c r="J17">
        <v>7000000000</v>
      </c>
      <c r="K17">
        <v>-8.7341222999999992</v>
      </c>
      <c r="M17" s="10"/>
      <c r="N17" s="6">
        <f t="shared" si="3"/>
        <v>9.2928888888889016</v>
      </c>
      <c r="O17" s="6">
        <f t="shared" si="1"/>
        <v>-40.573875000000001</v>
      </c>
      <c r="Q17" s="10"/>
    </row>
    <row r="18" spans="2:17" x14ac:dyDescent="0.25">
      <c r="B18">
        <v>7500000000</v>
      </c>
      <c r="C18">
        <v>-7.0909572000000001</v>
      </c>
      <c r="E18" s="10"/>
      <c r="F18" s="6">
        <f t="shared" si="2"/>
        <v>9.6312777777778003</v>
      </c>
      <c r="G18" s="6">
        <f t="shared" si="0"/>
        <v>-30.990955</v>
      </c>
      <c r="J18">
        <v>7500000000</v>
      </c>
      <c r="K18">
        <v>-9.0982064999999999</v>
      </c>
      <c r="M18" s="10"/>
      <c r="N18" s="6">
        <f t="shared" si="3"/>
        <v>9.6312777777778003</v>
      </c>
      <c r="O18" s="6">
        <f t="shared" si="1"/>
        <v>-38.986060999999999</v>
      </c>
      <c r="Q18" s="10"/>
    </row>
    <row r="19" spans="2:17" x14ac:dyDescent="0.25">
      <c r="B19">
        <v>8000000000</v>
      </c>
      <c r="C19">
        <v>-7.1683025000000002</v>
      </c>
      <c r="E19" s="10"/>
      <c r="F19" s="6">
        <f t="shared" si="2"/>
        <v>9.9696666666667006</v>
      </c>
      <c r="G19" s="6">
        <f t="shared" si="0"/>
        <v>-30.139863999999999</v>
      </c>
      <c r="J19">
        <v>8000000000</v>
      </c>
      <c r="K19">
        <v>-9.4006767</v>
      </c>
      <c r="M19" s="10"/>
      <c r="N19" s="6">
        <f t="shared" si="3"/>
        <v>9.9696666666667006</v>
      </c>
      <c r="O19" s="6">
        <f t="shared" si="1"/>
        <v>-40.598568</v>
      </c>
      <c r="Q19" s="10"/>
    </row>
    <row r="20" spans="2:17" x14ac:dyDescent="0.25">
      <c r="B20">
        <v>8500000000</v>
      </c>
      <c r="C20">
        <v>-7.2270130999999997</v>
      </c>
      <c r="E20" s="10"/>
      <c r="F20" s="6">
        <f t="shared" si="2"/>
        <v>10.308055555555999</v>
      </c>
      <c r="G20" s="6">
        <f t="shared" si="0"/>
        <v>-31.243248000000001</v>
      </c>
      <c r="J20">
        <v>8500000000</v>
      </c>
      <c r="K20">
        <v>-9.5602636000000007</v>
      </c>
      <c r="M20" s="10"/>
      <c r="N20" s="6">
        <f t="shared" si="3"/>
        <v>10.308055555555999</v>
      </c>
      <c r="O20" s="6">
        <f t="shared" si="1"/>
        <v>-40.649258000000003</v>
      </c>
      <c r="Q20" s="10"/>
    </row>
    <row r="21" spans="2:17" x14ac:dyDescent="0.25">
      <c r="B21">
        <v>9000000000</v>
      </c>
      <c r="C21">
        <v>-7.3412813999999997</v>
      </c>
      <c r="E21" s="10"/>
      <c r="F21" s="6">
        <f t="shared" si="2"/>
        <v>10.646444444444001</v>
      </c>
      <c r="G21" s="6">
        <f t="shared" si="0"/>
        <v>-30.156469000000001</v>
      </c>
      <c r="J21">
        <v>9000000000</v>
      </c>
      <c r="K21">
        <v>-9.6128520999999996</v>
      </c>
      <c r="M21" s="10"/>
      <c r="N21" s="6">
        <f t="shared" si="3"/>
        <v>10.646444444444001</v>
      </c>
      <c r="O21" s="6">
        <f t="shared" si="1"/>
        <v>-41.115417000000001</v>
      </c>
      <c r="Q21" s="10"/>
    </row>
    <row r="22" spans="2:17" x14ac:dyDescent="0.25">
      <c r="B22">
        <v>9500000000</v>
      </c>
      <c r="C22">
        <v>-7.5017452000000002</v>
      </c>
      <c r="E22" s="10"/>
      <c r="F22" s="6">
        <f t="shared" si="2"/>
        <v>10.984833333333</v>
      </c>
      <c r="G22" s="6">
        <f t="shared" si="0"/>
        <v>-31.928522000000001</v>
      </c>
      <c r="J22">
        <v>9500000000</v>
      </c>
      <c r="K22">
        <v>-9.4839658999999994</v>
      </c>
      <c r="M22" s="10"/>
      <c r="N22" s="6">
        <f t="shared" si="3"/>
        <v>10.984833333333</v>
      </c>
      <c r="O22" s="6">
        <f t="shared" si="1"/>
        <v>-38.829720000000002</v>
      </c>
      <c r="Q22" s="10"/>
    </row>
    <row r="23" spans="2:17" x14ac:dyDescent="0.25">
      <c r="B23">
        <v>10000000000</v>
      </c>
      <c r="C23">
        <v>-7.6693182000000002</v>
      </c>
      <c r="E23" s="10"/>
      <c r="F23" s="6">
        <f t="shared" si="2"/>
        <v>11.323222222222</v>
      </c>
      <c r="G23" s="6">
        <f t="shared" si="0"/>
        <v>-30.813032</v>
      </c>
      <c r="J23">
        <v>10000000000</v>
      </c>
      <c r="K23">
        <v>-9.3758944999999994</v>
      </c>
      <c r="M23" s="10"/>
      <c r="N23" s="6">
        <f t="shared" si="3"/>
        <v>11.323222222222</v>
      </c>
      <c r="O23" s="6">
        <f t="shared" si="1"/>
        <v>-37.460048999999998</v>
      </c>
      <c r="Q23" s="10"/>
    </row>
    <row r="24" spans="2:17" x14ac:dyDescent="0.25">
      <c r="B24">
        <v>10500000000</v>
      </c>
      <c r="C24">
        <v>-7.647284</v>
      </c>
      <c r="E24" s="10"/>
      <c r="F24" s="6">
        <f t="shared" si="2"/>
        <v>11.661611111111</v>
      </c>
      <c r="G24" s="6">
        <f t="shared" si="0"/>
        <v>-31.952134999999998</v>
      </c>
      <c r="J24">
        <v>10500000000</v>
      </c>
      <c r="K24">
        <v>-9.3002453000000003</v>
      </c>
      <c r="M24" s="10"/>
      <c r="N24" s="6">
        <f t="shared" si="3"/>
        <v>11.661611111111</v>
      </c>
      <c r="O24" s="6">
        <f t="shared" si="1"/>
        <v>-35.033546000000001</v>
      </c>
      <c r="Q24" s="10"/>
    </row>
    <row r="25" spans="2:17" x14ac:dyDescent="0.25">
      <c r="B25">
        <v>11000000000</v>
      </c>
      <c r="C25">
        <v>-7.7856788999999997</v>
      </c>
      <c r="E25" s="10"/>
      <c r="F25" s="6">
        <f t="shared" si="2"/>
        <v>12</v>
      </c>
      <c r="G25" s="6">
        <f t="shared" si="0"/>
        <v>-31.557950999999999</v>
      </c>
      <c r="J25">
        <v>11000000000</v>
      </c>
      <c r="K25">
        <v>-9.1234283000000005</v>
      </c>
      <c r="M25" s="10"/>
      <c r="N25" s="6">
        <f t="shared" si="3"/>
        <v>12</v>
      </c>
      <c r="O25" s="6">
        <f t="shared" si="1"/>
        <v>-35.291153000000001</v>
      </c>
      <c r="Q25" s="10"/>
    </row>
    <row r="26" spans="2:17" x14ac:dyDescent="0.25">
      <c r="B26">
        <v>11500000000</v>
      </c>
      <c r="C26">
        <v>-7.8374189999999997</v>
      </c>
      <c r="E26" s="10"/>
      <c r="F26" s="6" t="s">
        <v>21</v>
      </c>
      <c r="J26">
        <v>11500000000</v>
      </c>
      <c r="K26">
        <v>-9.0325336000000007</v>
      </c>
      <c r="M26" s="10"/>
      <c r="N26" s="6" t="s">
        <v>21</v>
      </c>
      <c r="Q26" s="10"/>
    </row>
    <row r="27" spans="2:17" x14ac:dyDescent="0.25">
      <c r="B27">
        <v>12000000000</v>
      </c>
      <c r="C27">
        <v>-7.7608442000000002</v>
      </c>
      <c r="E27" s="10"/>
      <c r="J27">
        <v>12000000000</v>
      </c>
      <c r="K27">
        <v>-9.1244601999999997</v>
      </c>
      <c r="M27" s="10"/>
      <c r="Q27" s="10"/>
    </row>
    <row r="28" spans="2:17" x14ac:dyDescent="0.25">
      <c r="B28" t="s">
        <v>21</v>
      </c>
      <c r="E28" s="10"/>
      <c r="J28" t="s">
        <v>21</v>
      </c>
      <c r="M28" s="10"/>
      <c r="Q28" s="10"/>
    </row>
    <row r="29" spans="2:17" x14ac:dyDescent="0.25">
      <c r="E29" s="10"/>
      <c r="F29" s="6" t="s">
        <v>22</v>
      </c>
      <c r="M29" s="10"/>
      <c r="N29" s="6" t="s">
        <v>22</v>
      </c>
      <c r="Q29" s="10"/>
    </row>
    <row r="30" spans="2:17" ht="15.75" x14ac:dyDescent="0.25">
      <c r="E30" s="10"/>
      <c r="F30" s="6" t="s">
        <v>19</v>
      </c>
      <c r="G30" s="6" t="str">
        <f t="shared" ref="G30:G49" si="4">D56</f>
        <v>1Ix3L dBc Log Mag(dB)</v>
      </c>
      <c r="H30" s="35">
        <v>1</v>
      </c>
      <c r="M30" s="10"/>
      <c r="N30" s="6" t="s">
        <v>19</v>
      </c>
      <c r="O30" s="6" t="str">
        <f t="shared" ref="O30:O49" si="5">L56</f>
        <v>1Ix3L dBc Log Mag(dB)</v>
      </c>
      <c r="P30" s="35">
        <v>1</v>
      </c>
      <c r="Q30" s="10"/>
    </row>
    <row r="31" spans="2:17" ht="15.75" x14ac:dyDescent="0.25">
      <c r="B31" t="s">
        <v>18</v>
      </c>
      <c r="E31" s="10"/>
      <c r="F31" s="6">
        <f t="shared" ref="F31:F49" si="6">B57/1000000000</f>
        <v>4.9889999999999999</v>
      </c>
      <c r="G31" s="6">
        <f t="shared" si="4"/>
        <v>-18.50375</v>
      </c>
      <c r="H31" s="36">
        <f>ABS(AVERAGE(G31:G49)-(H30-1)*5)</f>
        <v>12.576044684210528</v>
      </c>
      <c r="J31" t="s">
        <v>18</v>
      </c>
      <c r="M31" s="10"/>
      <c r="N31" s="6">
        <f t="shared" ref="N31:N49" si="7">J57/1000000000</f>
        <v>4.9889999999999999</v>
      </c>
      <c r="O31" s="6">
        <f t="shared" si="5"/>
        <v>-16.955044000000001</v>
      </c>
      <c r="P31" s="36">
        <f>ABS(AVERAGE(O31:O49)-(P30-1)*5)</f>
        <v>11.719327457894735</v>
      </c>
      <c r="Q31" s="10"/>
    </row>
    <row r="32" spans="2:17" x14ac:dyDescent="0.25">
      <c r="B32" t="s">
        <v>19</v>
      </c>
      <c r="C32" t="s">
        <v>146</v>
      </c>
      <c r="D32" t="s">
        <v>72</v>
      </c>
      <c r="E32" s="10"/>
      <c r="F32" s="6">
        <f t="shared" si="6"/>
        <v>5.3784999999999998</v>
      </c>
      <c r="G32" s="6">
        <f t="shared" si="4"/>
        <v>-21.579263999999998</v>
      </c>
      <c r="J32" t="s">
        <v>19</v>
      </c>
      <c r="K32" t="s">
        <v>146</v>
      </c>
      <c r="L32" t="s">
        <v>72</v>
      </c>
      <c r="M32" s="10"/>
      <c r="N32" s="6">
        <f t="shared" si="7"/>
        <v>5.3784999999999998</v>
      </c>
      <c r="O32" s="6">
        <f t="shared" si="5"/>
        <v>-19.112862</v>
      </c>
      <c r="Q32" s="10"/>
    </row>
    <row r="33" spans="2:17" x14ac:dyDescent="0.25">
      <c r="B33">
        <v>5909000000</v>
      </c>
      <c r="C33">
        <v>-36.924961000000003</v>
      </c>
      <c r="D33">
        <v>-30.993411999999999</v>
      </c>
      <c r="E33" s="10"/>
      <c r="F33" s="6">
        <f t="shared" si="6"/>
        <v>5.7679999999999998</v>
      </c>
      <c r="G33" s="6">
        <f t="shared" si="4"/>
        <v>-24.610363</v>
      </c>
      <c r="J33">
        <v>5909000000</v>
      </c>
      <c r="K33">
        <v>-67.044983000000002</v>
      </c>
      <c r="L33">
        <v>-60.437027</v>
      </c>
      <c r="M33" s="10"/>
      <c r="N33" s="6">
        <f t="shared" si="7"/>
        <v>5.7679999999999998</v>
      </c>
      <c r="O33" s="6">
        <f t="shared" si="5"/>
        <v>-18.331873000000002</v>
      </c>
      <c r="Q33" s="10"/>
    </row>
    <row r="34" spans="2:17" x14ac:dyDescent="0.25">
      <c r="B34">
        <v>6247388888.8888998</v>
      </c>
      <c r="C34">
        <v>-40.805557</v>
      </c>
      <c r="D34">
        <v>-34.241321999999997</v>
      </c>
      <c r="E34" s="10"/>
      <c r="F34" s="6">
        <f t="shared" si="6"/>
        <v>6.1574999999999998</v>
      </c>
      <c r="G34" s="6">
        <f t="shared" si="4"/>
        <v>-19.480346999999998</v>
      </c>
      <c r="J34">
        <v>6247388888.8888998</v>
      </c>
      <c r="K34">
        <v>-66.272948999999997</v>
      </c>
      <c r="L34">
        <v>-58.431614000000003</v>
      </c>
      <c r="M34" s="10"/>
      <c r="N34" s="6">
        <f t="shared" si="7"/>
        <v>6.1574999999999998</v>
      </c>
      <c r="O34" s="6">
        <f t="shared" si="5"/>
        <v>-15.468971</v>
      </c>
      <c r="Q34" s="10"/>
    </row>
    <row r="35" spans="2:17" x14ac:dyDescent="0.25">
      <c r="B35">
        <v>6585777777.7777996</v>
      </c>
      <c r="C35">
        <v>-45.764586999999999</v>
      </c>
      <c r="D35">
        <v>-38.965747999999998</v>
      </c>
      <c r="E35" s="10"/>
      <c r="F35" s="6">
        <f t="shared" si="6"/>
        <v>6.5469999999999997</v>
      </c>
      <c r="G35" s="6">
        <f t="shared" si="4"/>
        <v>-17.275290999999999</v>
      </c>
      <c r="J35">
        <v>6585777777.7777996</v>
      </c>
      <c r="K35">
        <v>-58.075316999999998</v>
      </c>
      <c r="L35">
        <v>-49.766917999999997</v>
      </c>
      <c r="M35" s="10"/>
      <c r="N35" s="6">
        <f t="shared" si="7"/>
        <v>6.5469999999999997</v>
      </c>
      <c r="O35" s="6">
        <f t="shared" si="5"/>
        <v>-16.204951999999999</v>
      </c>
      <c r="Q35" s="10"/>
    </row>
    <row r="36" spans="2:17" x14ac:dyDescent="0.25">
      <c r="B36">
        <v>6924166666.6667004</v>
      </c>
      <c r="C36">
        <v>-49.108536000000001</v>
      </c>
      <c r="D36">
        <v>-42.440711999999998</v>
      </c>
      <c r="E36" s="10"/>
      <c r="F36" s="6">
        <f t="shared" si="6"/>
        <v>6.9364999999999997</v>
      </c>
      <c r="G36" s="6">
        <f t="shared" si="4"/>
        <v>-17.693262000000001</v>
      </c>
      <c r="J36">
        <v>6924166666.6667004</v>
      </c>
      <c r="K36">
        <v>-54.598121999999996</v>
      </c>
      <c r="L36">
        <v>-46.413871999999998</v>
      </c>
      <c r="M36" s="10"/>
      <c r="N36" s="6">
        <f t="shared" si="7"/>
        <v>6.9364999999999997</v>
      </c>
      <c r="O36" s="6">
        <f t="shared" si="5"/>
        <v>-16.559242000000001</v>
      </c>
      <c r="Q36" s="10"/>
    </row>
    <row r="37" spans="2:17" x14ac:dyDescent="0.25">
      <c r="B37">
        <v>7262555555.5556002</v>
      </c>
      <c r="C37">
        <v>-49.672741000000002</v>
      </c>
      <c r="D37">
        <v>-42.985911999999999</v>
      </c>
      <c r="E37" s="10"/>
      <c r="F37" s="6">
        <f t="shared" si="6"/>
        <v>7.3259999999999996</v>
      </c>
      <c r="G37" s="6">
        <f t="shared" si="4"/>
        <v>-15.248999</v>
      </c>
      <c r="J37">
        <v>7262555555.5556002</v>
      </c>
      <c r="K37">
        <v>-52.894553999999999</v>
      </c>
      <c r="L37">
        <v>-44.716434</v>
      </c>
      <c r="M37" s="10"/>
      <c r="N37" s="6">
        <f t="shared" si="7"/>
        <v>7.3259999999999996</v>
      </c>
      <c r="O37" s="6">
        <f t="shared" si="5"/>
        <v>-14.557864</v>
      </c>
      <c r="Q37" s="10"/>
    </row>
    <row r="38" spans="2:17" x14ac:dyDescent="0.25">
      <c r="B38">
        <v>7600944444.4443998</v>
      </c>
      <c r="C38">
        <v>-53.027554000000002</v>
      </c>
      <c r="D38">
        <v>-46.236747999999999</v>
      </c>
      <c r="E38" s="10"/>
      <c r="F38" s="6">
        <f t="shared" si="6"/>
        <v>7.7154999999999996</v>
      </c>
      <c r="G38" s="6">
        <f t="shared" si="4"/>
        <v>-12.467250999999999</v>
      </c>
      <c r="J38">
        <v>7600944444.4443998</v>
      </c>
      <c r="K38">
        <v>-52.886420999999999</v>
      </c>
      <c r="L38">
        <v>-44.690907000000003</v>
      </c>
      <c r="M38" s="10"/>
      <c r="N38" s="6">
        <f t="shared" si="7"/>
        <v>7.7154999999999996</v>
      </c>
      <c r="O38" s="6">
        <f t="shared" si="5"/>
        <v>-12.919217</v>
      </c>
      <c r="Q38" s="10"/>
    </row>
    <row r="39" spans="2:17" x14ac:dyDescent="0.25">
      <c r="B39">
        <v>7939333333.3332996</v>
      </c>
      <c r="C39">
        <v>-59.154781</v>
      </c>
      <c r="D39">
        <v>-52.340530000000001</v>
      </c>
      <c r="E39" s="10"/>
      <c r="F39" s="6">
        <f t="shared" si="6"/>
        <v>8.1050000000000004</v>
      </c>
      <c r="G39" s="6">
        <f t="shared" si="4"/>
        <v>-10.564962</v>
      </c>
      <c r="J39">
        <v>7939333333.3332996</v>
      </c>
      <c r="K39">
        <v>-54.515777999999997</v>
      </c>
      <c r="L39">
        <v>-46.316360000000003</v>
      </c>
      <c r="M39" s="10"/>
      <c r="N39" s="6">
        <f t="shared" si="7"/>
        <v>8.1050000000000004</v>
      </c>
      <c r="O39" s="6">
        <f t="shared" si="5"/>
        <v>-10.706841000000001</v>
      </c>
      <c r="Q39" s="10"/>
    </row>
    <row r="40" spans="2:17" x14ac:dyDescent="0.25">
      <c r="B40">
        <v>8277722222.2222004</v>
      </c>
      <c r="C40">
        <v>-47.529758000000001</v>
      </c>
      <c r="D40">
        <v>-40.66478</v>
      </c>
      <c r="E40" s="10"/>
      <c r="F40" s="6">
        <f t="shared" si="6"/>
        <v>8.4945000000000004</v>
      </c>
      <c r="G40" s="6">
        <f t="shared" si="4"/>
        <v>-9.5658913000000005</v>
      </c>
      <c r="J40">
        <v>8277722222.2222004</v>
      </c>
      <c r="K40">
        <v>-55.966994999999997</v>
      </c>
      <c r="L40">
        <v>-47.691414000000002</v>
      </c>
      <c r="M40" s="10"/>
      <c r="N40" s="6">
        <f t="shared" si="7"/>
        <v>8.4945000000000004</v>
      </c>
      <c r="O40" s="6">
        <f t="shared" si="5"/>
        <v>-9.4558821000000002</v>
      </c>
      <c r="Q40" s="10"/>
    </row>
    <row r="41" spans="2:17" x14ac:dyDescent="0.25">
      <c r="B41">
        <v>8616111111.1110992</v>
      </c>
      <c r="C41">
        <v>-43.198822</v>
      </c>
      <c r="D41">
        <v>-36.161715999999998</v>
      </c>
      <c r="E41" s="10"/>
      <c r="F41" s="6">
        <f t="shared" si="6"/>
        <v>8.8840000000000003</v>
      </c>
      <c r="G41" s="6">
        <f t="shared" si="4"/>
        <v>-8.4513654999999996</v>
      </c>
      <c r="J41">
        <v>8616111111.1110992</v>
      </c>
      <c r="K41">
        <v>-69.687943000000004</v>
      </c>
      <c r="L41">
        <v>-60.953814999999999</v>
      </c>
      <c r="M41" s="10"/>
      <c r="N41" s="6">
        <f t="shared" si="7"/>
        <v>8.8840000000000003</v>
      </c>
      <c r="O41" s="6">
        <f t="shared" si="5"/>
        <v>-8.3893976000000006</v>
      </c>
      <c r="Q41" s="10"/>
    </row>
    <row r="42" spans="2:17" x14ac:dyDescent="0.25">
      <c r="B42">
        <v>8954500000</v>
      </c>
      <c r="C42">
        <v>-41.070343000000001</v>
      </c>
      <c r="D42">
        <v>-33.979385000000001</v>
      </c>
      <c r="E42" s="10"/>
      <c r="F42" s="6">
        <f t="shared" si="6"/>
        <v>9.2735000000000003</v>
      </c>
      <c r="G42" s="6">
        <f t="shared" si="4"/>
        <v>-8.3083171999999994</v>
      </c>
      <c r="J42">
        <v>8954500000</v>
      </c>
      <c r="K42">
        <v>-55.887881999999998</v>
      </c>
      <c r="L42">
        <v>-46.789673000000001</v>
      </c>
      <c r="M42" s="10"/>
      <c r="N42" s="6">
        <f t="shared" si="7"/>
        <v>9.2735000000000003</v>
      </c>
      <c r="O42" s="6">
        <f t="shared" si="5"/>
        <v>-8.2612027999999995</v>
      </c>
      <c r="Q42" s="10"/>
    </row>
    <row r="43" spans="2:17" x14ac:dyDescent="0.25">
      <c r="B43">
        <v>9292888888.8889008</v>
      </c>
      <c r="C43">
        <v>-39.951225000000001</v>
      </c>
      <c r="D43">
        <v>-32.782921000000002</v>
      </c>
      <c r="E43" s="10"/>
      <c r="F43" s="6">
        <f t="shared" si="6"/>
        <v>9.6630000000000003</v>
      </c>
      <c r="G43" s="6">
        <f t="shared" si="4"/>
        <v>-7.9496317000000003</v>
      </c>
      <c r="J43">
        <v>9292888888.8889008</v>
      </c>
      <c r="K43">
        <v>-49.974552000000003</v>
      </c>
      <c r="L43">
        <v>-40.573875000000001</v>
      </c>
      <c r="M43" s="10"/>
      <c r="N43" s="6">
        <f t="shared" si="7"/>
        <v>9.6630000000000003</v>
      </c>
      <c r="O43" s="6">
        <f t="shared" si="5"/>
        <v>-8.0076914000000006</v>
      </c>
      <c r="Q43" s="10"/>
    </row>
    <row r="44" spans="2:17" x14ac:dyDescent="0.25">
      <c r="B44">
        <v>9631277777.7777996</v>
      </c>
      <c r="C44">
        <v>-38.217967999999999</v>
      </c>
      <c r="D44">
        <v>-30.990955</v>
      </c>
      <c r="E44" s="10"/>
      <c r="F44" s="6">
        <f t="shared" si="6"/>
        <v>10.0525</v>
      </c>
      <c r="G44" s="6">
        <f t="shared" si="4"/>
        <v>-7.8101782999999996</v>
      </c>
      <c r="J44">
        <v>9631277777.7777996</v>
      </c>
      <c r="K44">
        <v>-48.546326000000001</v>
      </c>
      <c r="L44">
        <v>-38.986060999999999</v>
      </c>
      <c r="M44" s="10"/>
      <c r="N44" s="6">
        <f t="shared" si="7"/>
        <v>10.0525</v>
      </c>
      <c r="O44" s="6">
        <f t="shared" si="5"/>
        <v>-7.8926300999999999</v>
      </c>
      <c r="Q44" s="10"/>
    </row>
    <row r="45" spans="2:17" x14ac:dyDescent="0.25">
      <c r="B45">
        <v>9969666666.6667004</v>
      </c>
      <c r="C45">
        <v>-37.481144</v>
      </c>
      <c r="D45">
        <v>-30.139863999999999</v>
      </c>
      <c r="E45" s="10"/>
      <c r="F45" s="6">
        <f t="shared" si="6"/>
        <v>10.442</v>
      </c>
      <c r="G45" s="6">
        <f t="shared" si="4"/>
        <v>-7.6970996999999999</v>
      </c>
      <c r="J45">
        <v>9969666666.6667004</v>
      </c>
      <c r="K45">
        <v>-50.211418000000002</v>
      </c>
      <c r="L45">
        <v>-40.598568</v>
      </c>
      <c r="M45" s="10"/>
      <c r="N45" s="6">
        <f t="shared" si="7"/>
        <v>10.442</v>
      </c>
      <c r="O45" s="6">
        <f t="shared" si="5"/>
        <v>-7.7806392000000004</v>
      </c>
      <c r="Q45" s="10"/>
    </row>
    <row r="46" spans="2:17" x14ac:dyDescent="0.25">
      <c r="B46">
        <v>10308055555.556</v>
      </c>
      <c r="C46">
        <v>-38.744995000000003</v>
      </c>
      <c r="D46">
        <v>-31.243248000000001</v>
      </c>
      <c r="E46" s="10"/>
      <c r="F46" s="6">
        <f t="shared" si="6"/>
        <v>10.8315</v>
      </c>
      <c r="G46" s="6">
        <f t="shared" si="4"/>
        <v>-7.8270726000000002</v>
      </c>
      <c r="J46">
        <v>10308055555.556</v>
      </c>
      <c r="K46">
        <v>-50.133223999999998</v>
      </c>
      <c r="L46">
        <v>-40.649258000000003</v>
      </c>
      <c r="M46" s="10"/>
      <c r="N46" s="6">
        <f t="shared" si="7"/>
        <v>10.8315</v>
      </c>
      <c r="O46" s="6">
        <f t="shared" si="5"/>
        <v>-7.8861822999999998</v>
      </c>
      <c r="Q46" s="10"/>
    </row>
    <row r="47" spans="2:17" x14ac:dyDescent="0.25">
      <c r="B47">
        <v>10646444444.444</v>
      </c>
      <c r="C47">
        <v>-37.825789999999998</v>
      </c>
      <c r="D47">
        <v>-30.156469000000001</v>
      </c>
      <c r="E47" s="10"/>
      <c r="F47" s="6">
        <f t="shared" si="6"/>
        <v>11.221</v>
      </c>
      <c r="G47" s="6">
        <f t="shared" si="4"/>
        <v>-7.7262158000000003</v>
      </c>
      <c r="J47">
        <v>10646444444.444</v>
      </c>
      <c r="K47">
        <v>-50.491309999999999</v>
      </c>
      <c r="L47">
        <v>-41.115417000000001</v>
      </c>
      <c r="M47" s="10"/>
      <c r="N47" s="6">
        <f t="shared" si="7"/>
        <v>11.221</v>
      </c>
      <c r="O47" s="6">
        <f t="shared" si="5"/>
        <v>-8.0253229000000008</v>
      </c>
      <c r="Q47" s="10"/>
    </row>
    <row r="48" spans="2:17" x14ac:dyDescent="0.25">
      <c r="B48">
        <v>10984833333.333</v>
      </c>
      <c r="C48">
        <v>-39.575806</v>
      </c>
      <c r="D48">
        <v>-31.928522000000001</v>
      </c>
      <c r="E48" s="10"/>
      <c r="F48" s="6">
        <f t="shared" si="6"/>
        <v>11.6105</v>
      </c>
      <c r="G48" s="6">
        <f t="shared" si="4"/>
        <v>-7.8767890999999999</v>
      </c>
      <c r="J48">
        <v>10984833333.333</v>
      </c>
      <c r="K48">
        <v>-48.129967000000001</v>
      </c>
      <c r="L48">
        <v>-38.829720000000002</v>
      </c>
      <c r="M48" s="10"/>
      <c r="N48" s="6">
        <f t="shared" si="7"/>
        <v>11.6105</v>
      </c>
      <c r="O48" s="6">
        <f t="shared" si="5"/>
        <v>-8.0590487</v>
      </c>
      <c r="Q48" s="10"/>
    </row>
    <row r="49" spans="2:17" x14ac:dyDescent="0.25">
      <c r="B49">
        <v>11323222222.222</v>
      </c>
      <c r="C49">
        <v>-38.598708999999999</v>
      </c>
      <c r="D49">
        <v>-30.813032</v>
      </c>
      <c r="E49" s="10"/>
      <c r="F49" s="6">
        <f t="shared" si="6"/>
        <v>12</v>
      </c>
      <c r="G49" s="6">
        <f t="shared" si="4"/>
        <v>-8.3087987999999999</v>
      </c>
      <c r="J49">
        <v>11323222222.222</v>
      </c>
      <c r="K49">
        <v>-46.583477000000002</v>
      </c>
      <c r="L49">
        <v>-37.460048999999998</v>
      </c>
      <c r="M49" s="10"/>
      <c r="N49" s="6">
        <f t="shared" si="7"/>
        <v>12</v>
      </c>
      <c r="O49" s="6">
        <f t="shared" si="5"/>
        <v>-8.0923586000000007</v>
      </c>
      <c r="Q49" s="10"/>
    </row>
    <row r="50" spans="2:17" x14ac:dyDescent="0.25">
      <c r="B50">
        <v>11661611111.111</v>
      </c>
      <c r="C50">
        <v>-39.789555</v>
      </c>
      <c r="D50">
        <v>-31.952134999999998</v>
      </c>
      <c r="E50" s="10"/>
      <c r="F50" s="6" t="s">
        <v>21</v>
      </c>
      <c r="J50">
        <v>11661611111.111</v>
      </c>
      <c r="K50">
        <v>-44.066077999999997</v>
      </c>
      <c r="L50">
        <v>-35.033546000000001</v>
      </c>
      <c r="M50" s="10"/>
      <c r="N50" s="6" t="s">
        <v>21</v>
      </c>
      <c r="Q50" s="10"/>
    </row>
    <row r="51" spans="2:17" x14ac:dyDescent="0.25">
      <c r="B51">
        <v>12000000000</v>
      </c>
      <c r="C51">
        <v>-39.318798000000001</v>
      </c>
      <c r="D51">
        <v>-31.557950999999999</v>
      </c>
      <c r="E51" s="10"/>
      <c r="J51">
        <v>12000000000</v>
      </c>
      <c r="K51">
        <v>-44.415610999999998</v>
      </c>
      <c r="L51">
        <v>-35.291153000000001</v>
      </c>
      <c r="M51" s="10"/>
      <c r="Q51" s="10"/>
    </row>
    <row r="52" spans="2:17" x14ac:dyDescent="0.25">
      <c r="B52" t="s">
        <v>21</v>
      </c>
      <c r="E52" s="8"/>
      <c r="J52" t="s">
        <v>21</v>
      </c>
      <c r="M52" s="8"/>
      <c r="Q52" s="8"/>
    </row>
    <row r="53" spans="2:17" x14ac:dyDescent="0.25">
      <c r="E53" s="8"/>
      <c r="F53" s="6" t="s">
        <v>23</v>
      </c>
      <c r="M53" s="8"/>
      <c r="N53" s="6" t="s">
        <v>23</v>
      </c>
      <c r="Q53" s="8"/>
    </row>
    <row r="54" spans="2:17" ht="15.75" x14ac:dyDescent="0.25">
      <c r="E54" s="8"/>
      <c r="F54" s="6" t="s">
        <v>19</v>
      </c>
      <c r="G54" s="6" t="str">
        <f t="shared" ref="G54:G73" si="8">D80</f>
        <v>1Ix4L dBc Log Mag(dB)</v>
      </c>
      <c r="H54" s="35">
        <v>1</v>
      </c>
      <c r="M54" s="8"/>
      <c r="N54" s="6" t="s">
        <v>19</v>
      </c>
      <c r="O54" s="6" t="str">
        <f t="shared" ref="O54:O73" si="9">L80</f>
        <v>1Ix4L dBc Log Mag(dB)</v>
      </c>
      <c r="P54" s="35">
        <v>1</v>
      </c>
      <c r="Q54" s="8"/>
    </row>
    <row r="55" spans="2:17" ht="15.75" x14ac:dyDescent="0.25">
      <c r="B55" t="s">
        <v>22</v>
      </c>
      <c r="E55" s="8"/>
      <c r="F55" s="6">
        <f t="shared" ref="F55:F73" si="10">B81/1000000000</f>
        <v>7.9889999999999999</v>
      </c>
      <c r="G55" s="6">
        <f t="shared" si="8"/>
        <v>-36.468860999999997</v>
      </c>
      <c r="H55" s="36">
        <f>ABS(AVERAGE(G55:G73)-(H54-1)*5)</f>
        <v>34.909725842105267</v>
      </c>
      <c r="J55" t="s">
        <v>22</v>
      </c>
      <c r="M55" s="8"/>
      <c r="N55" s="6">
        <f t="shared" ref="N55:N73" si="11">J81/1000000000</f>
        <v>7.9889999999999999</v>
      </c>
      <c r="O55" s="6">
        <f t="shared" si="9"/>
        <v>-51.366988999999997</v>
      </c>
      <c r="P55" s="36">
        <f>ABS(AVERAGE(O55:O73)-(P54-1)*5)</f>
        <v>44.902236684210521</v>
      </c>
      <c r="Q55" s="8"/>
    </row>
    <row r="56" spans="2:17" x14ac:dyDescent="0.25">
      <c r="B56" t="s">
        <v>19</v>
      </c>
      <c r="C56" t="s">
        <v>147</v>
      </c>
      <c r="D56" t="s">
        <v>73</v>
      </c>
      <c r="E56" s="8"/>
      <c r="F56" s="6">
        <f t="shared" si="10"/>
        <v>8.2118333333332991</v>
      </c>
      <c r="G56" s="6">
        <f t="shared" si="8"/>
        <v>-37.202755000000003</v>
      </c>
      <c r="J56" t="s">
        <v>19</v>
      </c>
      <c r="K56" t="s">
        <v>147</v>
      </c>
      <c r="L56" t="s">
        <v>73</v>
      </c>
      <c r="M56" s="8"/>
      <c r="N56" s="6">
        <f t="shared" si="11"/>
        <v>8.2118333333332991</v>
      </c>
      <c r="O56" s="6">
        <f t="shared" si="9"/>
        <v>-50.333674999999999</v>
      </c>
      <c r="Q56" s="8"/>
    </row>
    <row r="57" spans="2:17" x14ac:dyDescent="0.25">
      <c r="B57">
        <v>4989000000</v>
      </c>
      <c r="C57">
        <v>-24.435299000000001</v>
      </c>
      <c r="D57">
        <v>-18.50375</v>
      </c>
      <c r="E57" s="8"/>
      <c r="F57" s="6">
        <f t="shared" si="10"/>
        <v>8.4346666666667005</v>
      </c>
      <c r="G57" s="6">
        <f t="shared" si="8"/>
        <v>-34.940852999999997</v>
      </c>
      <c r="J57">
        <v>4989000000</v>
      </c>
      <c r="K57">
        <v>-23.563002000000001</v>
      </c>
      <c r="L57">
        <v>-16.955044000000001</v>
      </c>
      <c r="M57" s="8"/>
      <c r="N57" s="6">
        <f t="shared" si="11"/>
        <v>8.4346666666667005</v>
      </c>
      <c r="O57" s="6">
        <f t="shared" si="9"/>
        <v>-49.476954999999997</v>
      </c>
      <c r="Q57" s="8"/>
    </row>
    <row r="58" spans="2:17" x14ac:dyDescent="0.25">
      <c r="B58">
        <v>5378500000</v>
      </c>
      <c r="C58">
        <v>-28.143501000000001</v>
      </c>
      <c r="D58">
        <v>-21.579263999999998</v>
      </c>
      <c r="E58" s="8"/>
      <c r="F58" s="6">
        <f t="shared" si="10"/>
        <v>8.6575000000000006</v>
      </c>
      <c r="G58" s="6">
        <f t="shared" si="8"/>
        <v>-35.576976999999999</v>
      </c>
      <c r="J58">
        <v>5378500000</v>
      </c>
      <c r="K58">
        <v>-26.954197000000001</v>
      </c>
      <c r="L58">
        <v>-19.112862</v>
      </c>
      <c r="M58" s="8"/>
      <c r="N58" s="6">
        <f t="shared" si="11"/>
        <v>8.6575000000000006</v>
      </c>
      <c r="O58" s="6">
        <f t="shared" si="9"/>
        <v>-49.343944999999998</v>
      </c>
      <c r="Q58" s="8"/>
    </row>
    <row r="59" spans="2:17" x14ac:dyDescent="0.25">
      <c r="B59">
        <v>5768000000</v>
      </c>
      <c r="C59">
        <v>-31.409200999999999</v>
      </c>
      <c r="D59">
        <v>-24.610363</v>
      </c>
      <c r="E59" s="8"/>
      <c r="F59" s="6">
        <f t="shared" si="10"/>
        <v>8.880333333333299</v>
      </c>
      <c r="G59" s="6">
        <f t="shared" si="8"/>
        <v>-34.476272999999999</v>
      </c>
      <c r="J59">
        <v>5768000000</v>
      </c>
      <c r="K59">
        <v>-26.640274000000002</v>
      </c>
      <c r="L59">
        <v>-18.331873000000002</v>
      </c>
      <c r="M59" s="8"/>
      <c r="N59" s="6">
        <f t="shared" si="11"/>
        <v>8.880333333333299</v>
      </c>
      <c r="O59" s="6">
        <f t="shared" si="9"/>
        <v>-50.173594999999999</v>
      </c>
      <c r="Q59" s="8"/>
    </row>
    <row r="60" spans="2:17" x14ac:dyDescent="0.25">
      <c r="B60">
        <v>6157500000</v>
      </c>
      <c r="C60">
        <v>-26.14817</v>
      </c>
      <c r="D60">
        <v>-19.480346999999998</v>
      </c>
      <c r="E60" s="8"/>
      <c r="F60" s="6">
        <f t="shared" si="10"/>
        <v>9.1031666666667004</v>
      </c>
      <c r="G60" s="6">
        <f t="shared" si="8"/>
        <v>-34.939602000000001</v>
      </c>
      <c r="J60">
        <v>6157500000</v>
      </c>
      <c r="K60">
        <v>-23.653220999999998</v>
      </c>
      <c r="L60">
        <v>-15.468971</v>
      </c>
      <c r="M60" s="8"/>
      <c r="N60" s="6">
        <f t="shared" si="11"/>
        <v>9.1031666666667004</v>
      </c>
      <c r="O60" s="6">
        <f t="shared" si="9"/>
        <v>-50.628985999999998</v>
      </c>
      <c r="Q60" s="8"/>
    </row>
    <row r="61" spans="2:17" x14ac:dyDescent="0.25">
      <c r="B61">
        <v>6547000000</v>
      </c>
      <c r="C61">
        <v>-23.962119999999999</v>
      </c>
      <c r="D61">
        <v>-17.275290999999999</v>
      </c>
      <c r="E61" s="8"/>
      <c r="F61" s="6">
        <f t="shared" si="10"/>
        <v>9.3260000000000005</v>
      </c>
      <c r="G61" s="6">
        <f t="shared" si="8"/>
        <v>-34.542580000000001</v>
      </c>
      <c r="J61">
        <v>6547000000</v>
      </c>
      <c r="K61">
        <v>-24.38307</v>
      </c>
      <c r="L61">
        <v>-16.204951999999999</v>
      </c>
      <c r="M61" s="8"/>
      <c r="N61" s="6">
        <f t="shared" si="11"/>
        <v>9.3260000000000005</v>
      </c>
      <c r="O61" s="6">
        <f t="shared" si="9"/>
        <v>-50.162308000000003</v>
      </c>
      <c r="Q61" s="8"/>
    </row>
    <row r="62" spans="2:17" x14ac:dyDescent="0.25">
      <c r="B62">
        <v>6936500000</v>
      </c>
      <c r="C62">
        <v>-24.484069999999999</v>
      </c>
      <c r="D62">
        <v>-17.693262000000001</v>
      </c>
      <c r="E62" s="8"/>
      <c r="F62" s="6">
        <f t="shared" si="10"/>
        <v>9.5488333333332989</v>
      </c>
      <c r="G62" s="6">
        <f t="shared" si="8"/>
        <v>-33.9604</v>
      </c>
      <c r="J62">
        <v>6936500000</v>
      </c>
      <c r="K62">
        <v>-24.754759</v>
      </c>
      <c r="L62">
        <v>-16.559242000000001</v>
      </c>
      <c r="M62" s="8"/>
      <c r="N62" s="6">
        <f t="shared" si="11"/>
        <v>9.5488333333332989</v>
      </c>
      <c r="O62" s="6">
        <f t="shared" si="9"/>
        <v>-48.477356</v>
      </c>
      <c r="Q62" s="8"/>
    </row>
    <row r="63" spans="2:17" x14ac:dyDescent="0.25">
      <c r="B63">
        <v>7326000000</v>
      </c>
      <c r="C63">
        <v>-22.063248000000002</v>
      </c>
      <c r="D63">
        <v>-15.248999</v>
      </c>
      <c r="E63" s="8"/>
      <c r="F63" s="6">
        <f t="shared" si="10"/>
        <v>9.7716666666667003</v>
      </c>
      <c r="G63" s="6">
        <f t="shared" si="8"/>
        <v>-33.929321000000002</v>
      </c>
      <c r="J63">
        <v>7326000000</v>
      </c>
      <c r="K63">
        <v>-22.757282</v>
      </c>
      <c r="L63">
        <v>-14.557864</v>
      </c>
      <c r="M63" s="8"/>
      <c r="N63" s="6">
        <f t="shared" si="11"/>
        <v>9.7716666666667003</v>
      </c>
      <c r="O63" s="6">
        <f t="shared" si="9"/>
        <v>-46.277290000000001</v>
      </c>
      <c r="Q63" s="8"/>
    </row>
    <row r="64" spans="2:17" x14ac:dyDescent="0.25">
      <c r="B64">
        <v>7715500000</v>
      </c>
      <c r="C64">
        <v>-19.332229999999999</v>
      </c>
      <c r="D64">
        <v>-12.467250999999999</v>
      </c>
      <c r="E64" s="8"/>
      <c r="F64" s="6">
        <f t="shared" si="10"/>
        <v>9.9945000000000004</v>
      </c>
      <c r="G64" s="6">
        <f t="shared" si="8"/>
        <v>-33.869022000000001</v>
      </c>
      <c r="J64">
        <v>7715500000</v>
      </c>
      <c r="K64">
        <v>-21.194797999999999</v>
      </c>
      <c r="L64">
        <v>-12.919217</v>
      </c>
      <c r="M64" s="8"/>
      <c r="N64" s="6">
        <f t="shared" si="11"/>
        <v>9.9945000000000004</v>
      </c>
      <c r="O64" s="6">
        <f t="shared" si="9"/>
        <v>-44.008526000000003</v>
      </c>
      <c r="Q64" s="8"/>
    </row>
    <row r="65" spans="2:17" x14ac:dyDescent="0.25">
      <c r="B65">
        <v>8105000000</v>
      </c>
      <c r="C65">
        <v>-17.602070000000001</v>
      </c>
      <c r="D65">
        <v>-10.564962</v>
      </c>
      <c r="E65" s="8"/>
      <c r="F65" s="6">
        <f t="shared" si="10"/>
        <v>10.217333333333</v>
      </c>
      <c r="G65" s="6">
        <f t="shared" si="8"/>
        <v>-34.411633000000002</v>
      </c>
      <c r="J65">
        <v>8105000000</v>
      </c>
      <c r="K65">
        <v>-19.440964000000001</v>
      </c>
      <c r="L65">
        <v>-10.706841000000001</v>
      </c>
      <c r="M65" s="8"/>
      <c r="N65" s="6">
        <f t="shared" si="11"/>
        <v>10.217333333333</v>
      </c>
      <c r="O65" s="6">
        <f t="shared" si="9"/>
        <v>-42.361480999999998</v>
      </c>
      <c r="Q65" s="8"/>
    </row>
    <row r="66" spans="2:17" x14ac:dyDescent="0.25">
      <c r="B66">
        <v>8494500000</v>
      </c>
      <c r="C66">
        <v>-16.656849000000001</v>
      </c>
      <c r="D66">
        <v>-9.5658913000000005</v>
      </c>
      <c r="E66" s="8"/>
      <c r="F66" s="6">
        <f t="shared" si="10"/>
        <v>10.440166666667</v>
      </c>
      <c r="G66" s="6">
        <f t="shared" si="8"/>
        <v>-33.065742</v>
      </c>
      <c r="J66">
        <v>8494500000</v>
      </c>
      <c r="K66">
        <v>-18.554089000000001</v>
      </c>
      <c r="L66">
        <v>-9.4558821000000002</v>
      </c>
      <c r="M66" s="8"/>
      <c r="N66" s="6">
        <f t="shared" si="11"/>
        <v>10.440166666667</v>
      </c>
      <c r="O66" s="6">
        <f t="shared" si="9"/>
        <v>-42.250701999999997</v>
      </c>
      <c r="Q66" s="8"/>
    </row>
    <row r="67" spans="2:17" x14ac:dyDescent="0.25">
      <c r="B67">
        <v>8884000000</v>
      </c>
      <c r="C67">
        <v>-15.619668000000001</v>
      </c>
      <c r="D67">
        <v>-8.4513654999999996</v>
      </c>
      <c r="E67" s="8"/>
      <c r="F67" s="6">
        <f t="shared" si="10"/>
        <v>10.663</v>
      </c>
      <c r="G67" s="6">
        <f t="shared" si="8"/>
        <v>-33.606709000000002</v>
      </c>
      <c r="J67">
        <v>8884000000</v>
      </c>
      <c r="K67">
        <v>-17.790075000000002</v>
      </c>
      <c r="L67">
        <v>-8.3893976000000006</v>
      </c>
      <c r="M67" s="8"/>
      <c r="N67" s="6">
        <f t="shared" si="11"/>
        <v>10.663</v>
      </c>
      <c r="O67" s="6">
        <f t="shared" si="9"/>
        <v>-40.982684999999996</v>
      </c>
      <c r="Q67" s="8"/>
    </row>
    <row r="68" spans="2:17" x14ac:dyDescent="0.25">
      <c r="B68">
        <v>9273500000</v>
      </c>
      <c r="C68">
        <v>-15.535330999999999</v>
      </c>
      <c r="D68">
        <v>-8.3083171999999994</v>
      </c>
      <c r="E68" s="8"/>
      <c r="F68" s="6">
        <f t="shared" si="10"/>
        <v>10.885833333333</v>
      </c>
      <c r="G68" s="6">
        <f t="shared" si="8"/>
        <v>-33.866016000000002</v>
      </c>
      <c r="J68">
        <v>9273500000</v>
      </c>
      <c r="K68">
        <v>-17.821466000000001</v>
      </c>
      <c r="L68">
        <v>-8.2612027999999995</v>
      </c>
      <c r="M68" s="8"/>
      <c r="N68" s="6">
        <f t="shared" si="11"/>
        <v>10.885833333333</v>
      </c>
      <c r="O68" s="6">
        <f t="shared" si="9"/>
        <v>-40.879272</v>
      </c>
      <c r="Q68" s="8"/>
    </row>
    <row r="69" spans="2:17" x14ac:dyDescent="0.25">
      <c r="B69">
        <v>9663000000</v>
      </c>
      <c r="C69">
        <v>-15.290913</v>
      </c>
      <c r="D69">
        <v>-7.9496317000000003</v>
      </c>
      <c r="E69" s="8"/>
      <c r="F69" s="6">
        <f t="shared" si="10"/>
        <v>11.108666666667</v>
      </c>
      <c r="G69" s="6">
        <f t="shared" si="8"/>
        <v>-35.013916000000002</v>
      </c>
      <c r="J69">
        <v>9663000000</v>
      </c>
      <c r="K69">
        <v>-17.620543999999999</v>
      </c>
      <c r="L69">
        <v>-8.0076914000000006</v>
      </c>
      <c r="M69" s="8"/>
      <c r="N69" s="6">
        <f t="shared" si="11"/>
        <v>11.108666666667</v>
      </c>
      <c r="O69" s="6">
        <f t="shared" si="9"/>
        <v>-39.87809</v>
      </c>
      <c r="Q69" s="8"/>
    </row>
    <row r="70" spans="2:17" x14ac:dyDescent="0.25">
      <c r="B70">
        <v>10052500000</v>
      </c>
      <c r="C70">
        <v>-15.311923</v>
      </c>
      <c r="D70">
        <v>-7.8101782999999996</v>
      </c>
      <c r="E70" s="8"/>
      <c r="F70" s="6">
        <f t="shared" si="10"/>
        <v>11.3315</v>
      </c>
      <c r="G70" s="6">
        <f t="shared" si="8"/>
        <v>-34.898890999999999</v>
      </c>
      <c r="J70">
        <v>10052500000</v>
      </c>
      <c r="K70">
        <v>-17.376595999999999</v>
      </c>
      <c r="L70">
        <v>-7.8926300999999999</v>
      </c>
      <c r="M70" s="8"/>
      <c r="N70" s="6">
        <f t="shared" si="11"/>
        <v>11.3315</v>
      </c>
      <c r="O70" s="6">
        <f t="shared" si="9"/>
        <v>-39.941788000000003</v>
      </c>
      <c r="Q70" s="8"/>
    </row>
    <row r="71" spans="2:17" x14ac:dyDescent="0.25">
      <c r="B71">
        <v>10442000000</v>
      </c>
      <c r="C71">
        <v>-15.366417999999999</v>
      </c>
      <c r="D71">
        <v>-7.6970996999999999</v>
      </c>
      <c r="E71" s="8"/>
      <c r="F71" s="6">
        <f t="shared" si="10"/>
        <v>11.554333333333</v>
      </c>
      <c r="G71" s="6">
        <f t="shared" si="8"/>
        <v>-35.681904000000003</v>
      </c>
      <c r="J71">
        <v>10442000000</v>
      </c>
      <c r="K71">
        <v>-17.156531999999999</v>
      </c>
      <c r="L71">
        <v>-7.7806392000000004</v>
      </c>
      <c r="M71" s="8"/>
      <c r="N71" s="6">
        <f t="shared" si="11"/>
        <v>11.554333333333</v>
      </c>
      <c r="O71" s="6">
        <f t="shared" si="9"/>
        <v>-39.414355999999998</v>
      </c>
      <c r="Q71" s="8"/>
    </row>
    <row r="72" spans="2:17" x14ac:dyDescent="0.25">
      <c r="B72">
        <v>10831500000</v>
      </c>
      <c r="C72">
        <v>-15.474356999999999</v>
      </c>
      <c r="D72">
        <v>-7.8270726000000002</v>
      </c>
      <c r="E72" s="8"/>
      <c r="F72" s="6">
        <f t="shared" si="10"/>
        <v>11.777166666667</v>
      </c>
      <c r="G72" s="6">
        <f t="shared" si="8"/>
        <v>-36.532302999999999</v>
      </c>
      <c r="J72">
        <v>10831500000</v>
      </c>
      <c r="K72">
        <v>-17.186427999999999</v>
      </c>
      <c r="L72">
        <v>-7.8861822999999998</v>
      </c>
      <c r="M72" s="8"/>
      <c r="N72" s="6">
        <f t="shared" si="11"/>
        <v>11.777166666667</v>
      </c>
      <c r="O72" s="6">
        <f t="shared" si="9"/>
        <v>-38.594245999999998</v>
      </c>
      <c r="Q72" s="8"/>
    </row>
    <row r="73" spans="2:17" x14ac:dyDescent="0.25">
      <c r="B73">
        <v>11221000000</v>
      </c>
      <c r="C73">
        <v>-15.511895000000001</v>
      </c>
      <c r="D73">
        <v>-7.7262158000000003</v>
      </c>
      <c r="E73" s="8"/>
      <c r="F73" s="6">
        <f t="shared" si="10"/>
        <v>12</v>
      </c>
      <c r="G73" s="6">
        <f t="shared" si="8"/>
        <v>-36.301032999999997</v>
      </c>
      <c r="J73">
        <v>11221000000</v>
      </c>
      <c r="K73">
        <v>-17.14875</v>
      </c>
      <c r="L73">
        <v>-8.0253229000000008</v>
      </c>
      <c r="M73" s="8"/>
      <c r="N73" s="6">
        <f t="shared" si="11"/>
        <v>12</v>
      </c>
      <c r="O73" s="6">
        <f t="shared" si="9"/>
        <v>-38.590252</v>
      </c>
      <c r="Q73" s="8"/>
    </row>
    <row r="74" spans="2:17" x14ac:dyDescent="0.25">
      <c r="B74">
        <v>11610500000</v>
      </c>
      <c r="C74">
        <v>-15.714207999999999</v>
      </c>
      <c r="D74">
        <v>-7.8767890999999999</v>
      </c>
      <c r="E74" s="8"/>
      <c r="F74" s="6" t="s">
        <v>21</v>
      </c>
      <c r="J74">
        <v>11610500000</v>
      </c>
      <c r="K74">
        <v>-17.091581000000001</v>
      </c>
      <c r="L74">
        <v>-8.0590487</v>
      </c>
      <c r="M74" s="8"/>
      <c r="N74" s="6" t="s">
        <v>21</v>
      </c>
      <c r="Q74" s="8"/>
    </row>
    <row r="75" spans="2:17" x14ac:dyDescent="0.25">
      <c r="B75">
        <v>12000000000</v>
      </c>
      <c r="C75">
        <v>-16.069642999999999</v>
      </c>
      <c r="D75">
        <v>-8.3087987999999999</v>
      </c>
      <c r="J75">
        <v>12000000000</v>
      </c>
      <c r="K75">
        <v>-17.216818</v>
      </c>
      <c r="L75">
        <v>-8.0923586000000007</v>
      </c>
    </row>
    <row r="76" spans="2:17" x14ac:dyDescent="0.25">
      <c r="B76" t="s">
        <v>21</v>
      </c>
      <c r="J76" t="s">
        <v>21</v>
      </c>
    </row>
    <row r="77" spans="2:17" x14ac:dyDescent="0.25">
      <c r="F77" s="6" t="s">
        <v>24</v>
      </c>
      <c r="N77" s="6" t="s">
        <v>24</v>
      </c>
    </row>
    <row r="78" spans="2:17" ht="15.75" x14ac:dyDescent="0.25">
      <c r="F78" s="6" t="s">
        <v>19</v>
      </c>
      <c r="G78" s="6" t="str">
        <f t="shared" ref="G78:G97" si="12">D104</f>
        <v>1Ix5L dBc Log Mag(dB)</v>
      </c>
      <c r="H78" s="35">
        <v>1</v>
      </c>
      <c r="N78" s="6" t="s">
        <v>19</v>
      </c>
      <c r="O78" s="6" t="str">
        <f t="shared" ref="O78:O97" si="13">L104</f>
        <v>1Ix5L dBc Log Mag(dB)</v>
      </c>
      <c r="P78" s="35">
        <v>1</v>
      </c>
    </row>
    <row r="79" spans="2:17" ht="15.75" x14ac:dyDescent="0.25">
      <c r="B79" t="s">
        <v>23</v>
      </c>
      <c r="F79" s="6">
        <f t="shared" ref="F79:F97" si="14">B105/1000000000</f>
        <v>10.989000000000001</v>
      </c>
      <c r="G79" s="6">
        <f t="shared" si="12"/>
        <v>-22.553453000000001</v>
      </c>
      <c r="H79" s="36">
        <f>ABS(AVERAGE(G79:G97)-(H78-1)*5)</f>
        <v>21.419861315789475</v>
      </c>
      <c r="J79" t="s">
        <v>23</v>
      </c>
      <c r="N79" s="6">
        <f t="shared" ref="N79:N97" si="15">J105/1000000000</f>
        <v>10.989000000000001</v>
      </c>
      <c r="O79" s="6">
        <f t="shared" si="13"/>
        <v>-22.732057999999999</v>
      </c>
      <c r="P79" s="36">
        <f>ABS(AVERAGE(O79:O97)-(P78-1)*5)</f>
        <v>21.02034578947368</v>
      </c>
    </row>
    <row r="80" spans="2:17" x14ac:dyDescent="0.25">
      <c r="B80" t="s">
        <v>19</v>
      </c>
      <c r="C80" t="s">
        <v>148</v>
      </c>
      <c r="D80" t="s">
        <v>74</v>
      </c>
      <c r="F80" s="6">
        <f t="shared" si="14"/>
        <v>11.045166666666999</v>
      </c>
      <c r="G80" s="6">
        <f t="shared" si="12"/>
        <v>-22.605512999999998</v>
      </c>
      <c r="J80" t="s">
        <v>19</v>
      </c>
      <c r="K80" t="s">
        <v>148</v>
      </c>
      <c r="L80" t="s">
        <v>74</v>
      </c>
      <c r="N80" s="6">
        <f t="shared" si="15"/>
        <v>11.045166666666999</v>
      </c>
      <c r="O80" s="6">
        <f t="shared" si="13"/>
        <v>-20.011686000000001</v>
      </c>
    </row>
    <row r="81" spans="2:15" x14ac:dyDescent="0.25">
      <c r="B81">
        <v>7989000000</v>
      </c>
      <c r="C81">
        <v>-42.400410000000001</v>
      </c>
      <c r="D81">
        <v>-36.468860999999997</v>
      </c>
      <c r="F81" s="6">
        <f t="shared" si="14"/>
        <v>11.101333333333001</v>
      </c>
      <c r="G81" s="6">
        <f t="shared" si="12"/>
        <v>-22.205127999999998</v>
      </c>
      <c r="J81">
        <v>7989000000</v>
      </c>
      <c r="K81">
        <v>-57.974944999999998</v>
      </c>
      <c r="L81">
        <v>-51.366988999999997</v>
      </c>
      <c r="N81" s="6">
        <f t="shared" si="15"/>
        <v>11.101333333333001</v>
      </c>
      <c r="O81" s="6">
        <f t="shared" si="13"/>
        <v>-21.556376</v>
      </c>
    </row>
    <row r="82" spans="2:15" x14ac:dyDescent="0.25">
      <c r="B82">
        <v>8211833333.3332996</v>
      </c>
      <c r="C82">
        <v>-43.766990999999997</v>
      </c>
      <c r="D82">
        <v>-37.202755000000003</v>
      </c>
      <c r="F82" s="6">
        <f t="shared" si="14"/>
        <v>11.157500000000001</v>
      </c>
      <c r="G82" s="6">
        <f t="shared" si="12"/>
        <v>-19.900338999999999</v>
      </c>
      <c r="J82">
        <v>8211833333.3332996</v>
      </c>
      <c r="K82">
        <v>-58.175010999999998</v>
      </c>
      <c r="L82">
        <v>-50.333674999999999</v>
      </c>
      <c r="N82" s="6">
        <f t="shared" si="15"/>
        <v>11.157500000000001</v>
      </c>
      <c r="O82" s="6">
        <f t="shared" si="13"/>
        <v>-21.535983999999999</v>
      </c>
    </row>
    <row r="83" spans="2:15" x14ac:dyDescent="0.25">
      <c r="B83">
        <v>8434666666.6667004</v>
      </c>
      <c r="C83">
        <v>-41.739693000000003</v>
      </c>
      <c r="D83">
        <v>-34.940852999999997</v>
      </c>
      <c r="F83" s="6">
        <f t="shared" si="14"/>
        <v>11.213666666667001</v>
      </c>
      <c r="G83" s="6">
        <f t="shared" si="12"/>
        <v>-22.897478</v>
      </c>
      <c r="J83">
        <v>8434666666.6667004</v>
      </c>
      <c r="K83">
        <v>-57.785358000000002</v>
      </c>
      <c r="L83">
        <v>-49.476954999999997</v>
      </c>
      <c r="N83" s="6">
        <f t="shared" si="15"/>
        <v>11.213666666667001</v>
      </c>
      <c r="O83" s="6">
        <f t="shared" si="13"/>
        <v>-21.503751999999999</v>
      </c>
    </row>
    <row r="84" spans="2:15" x14ac:dyDescent="0.25">
      <c r="B84">
        <v>8657500000</v>
      </c>
      <c r="C84">
        <v>-42.244801000000002</v>
      </c>
      <c r="D84">
        <v>-35.576976999999999</v>
      </c>
      <c r="F84" s="6">
        <f t="shared" si="14"/>
        <v>11.269833333333001</v>
      </c>
      <c r="G84" s="6">
        <f t="shared" si="12"/>
        <v>-21.157368000000002</v>
      </c>
      <c r="J84">
        <v>8657500000</v>
      </c>
      <c r="K84">
        <v>-57.528193999999999</v>
      </c>
      <c r="L84">
        <v>-49.343944999999998</v>
      </c>
      <c r="N84" s="6">
        <f t="shared" si="15"/>
        <v>11.269833333333001</v>
      </c>
      <c r="O84" s="6">
        <f t="shared" si="13"/>
        <v>-21.198322000000001</v>
      </c>
    </row>
    <row r="85" spans="2:15" x14ac:dyDescent="0.25">
      <c r="B85">
        <v>8880333333.3332996</v>
      </c>
      <c r="C85">
        <v>-41.163100999999997</v>
      </c>
      <c r="D85">
        <v>-34.476272999999999</v>
      </c>
      <c r="F85" s="6">
        <f t="shared" si="14"/>
        <v>11.326000000000001</v>
      </c>
      <c r="G85" s="6">
        <f t="shared" si="12"/>
        <v>-20.691372000000001</v>
      </c>
      <c r="J85">
        <v>8880333333.3332996</v>
      </c>
      <c r="K85">
        <v>-58.351711000000002</v>
      </c>
      <c r="L85">
        <v>-50.173594999999999</v>
      </c>
      <c r="N85" s="6">
        <f t="shared" si="15"/>
        <v>11.326000000000001</v>
      </c>
      <c r="O85" s="6">
        <f t="shared" si="13"/>
        <v>-21.626631</v>
      </c>
    </row>
    <row r="86" spans="2:15" x14ac:dyDescent="0.25">
      <c r="B86">
        <v>9103166666.6667004</v>
      </c>
      <c r="C86">
        <v>-41.730412000000001</v>
      </c>
      <c r="D86">
        <v>-34.939602000000001</v>
      </c>
      <c r="F86" s="6">
        <f t="shared" si="14"/>
        <v>11.382166666667</v>
      </c>
      <c r="G86" s="6">
        <f t="shared" si="12"/>
        <v>-20.517458000000001</v>
      </c>
      <c r="J86">
        <v>9103166666.6667004</v>
      </c>
      <c r="K86">
        <v>-58.824500999999998</v>
      </c>
      <c r="L86">
        <v>-50.628985999999998</v>
      </c>
      <c r="N86" s="6">
        <f t="shared" si="15"/>
        <v>11.382166666667</v>
      </c>
      <c r="O86" s="6">
        <f t="shared" si="13"/>
        <v>-20.675502999999999</v>
      </c>
    </row>
    <row r="87" spans="2:15" x14ac:dyDescent="0.25">
      <c r="B87">
        <v>9326000000</v>
      </c>
      <c r="C87">
        <v>-41.356827000000003</v>
      </c>
      <c r="D87">
        <v>-34.542580000000001</v>
      </c>
      <c r="F87" s="6">
        <f t="shared" si="14"/>
        <v>11.438333333333</v>
      </c>
      <c r="G87" s="6">
        <f t="shared" si="12"/>
        <v>-23.298463999999999</v>
      </c>
      <c r="J87">
        <v>9326000000</v>
      </c>
      <c r="K87">
        <v>-58.361725</v>
      </c>
      <c r="L87">
        <v>-50.162308000000003</v>
      </c>
      <c r="N87" s="6">
        <f t="shared" si="15"/>
        <v>11.438333333333</v>
      </c>
      <c r="O87" s="6">
        <f t="shared" si="13"/>
        <v>-21.094639000000001</v>
      </c>
    </row>
    <row r="88" spans="2:15" x14ac:dyDescent="0.25">
      <c r="B88">
        <v>9548833333.3332996</v>
      </c>
      <c r="C88">
        <v>-40.825378000000001</v>
      </c>
      <c r="D88">
        <v>-33.9604</v>
      </c>
      <c r="F88" s="6">
        <f t="shared" si="14"/>
        <v>11.4945</v>
      </c>
      <c r="G88" s="6">
        <f t="shared" si="12"/>
        <v>-21.840971</v>
      </c>
      <c r="J88">
        <v>9548833333.3332996</v>
      </c>
      <c r="K88">
        <v>-56.752937000000003</v>
      </c>
      <c r="L88">
        <v>-48.477356</v>
      </c>
      <c r="N88" s="6">
        <f t="shared" si="15"/>
        <v>11.4945</v>
      </c>
      <c r="O88" s="6">
        <f t="shared" si="13"/>
        <v>-21.310580999999999</v>
      </c>
    </row>
    <row r="89" spans="2:15" x14ac:dyDescent="0.25">
      <c r="B89">
        <v>9771666666.6667004</v>
      </c>
      <c r="C89">
        <v>-40.966427000000003</v>
      </c>
      <c r="D89">
        <v>-33.929321000000002</v>
      </c>
      <c r="F89" s="6">
        <f t="shared" si="14"/>
        <v>11.550666666667</v>
      </c>
      <c r="G89" s="6">
        <f t="shared" si="12"/>
        <v>-20.862342999999999</v>
      </c>
      <c r="J89">
        <v>9771666666.6667004</v>
      </c>
      <c r="K89">
        <v>-55.011414000000002</v>
      </c>
      <c r="L89">
        <v>-46.277290000000001</v>
      </c>
      <c r="N89" s="6">
        <f t="shared" si="15"/>
        <v>11.550666666667</v>
      </c>
      <c r="O89" s="6">
        <f t="shared" si="13"/>
        <v>-20.696746999999998</v>
      </c>
    </row>
    <row r="90" spans="2:15" x14ac:dyDescent="0.25">
      <c r="B90">
        <v>9994500000</v>
      </c>
      <c r="C90">
        <v>-40.959980000000002</v>
      </c>
      <c r="D90">
        <v>-33.869022000000001</v>
      </c>
      <c r="F90" s="6">
        <f t="shared" si="14"/>
        <v>11.606833333333</v>
      </c>
      <c r="G90" s="6">
        <f t="shared" si="12"/>
        <v>-19.666981</v>
      </c>
      <c r="J90">
        <v>9994500000</v>
      </c>
      <c r="K90">
        <v>-53.106731000000003</v>
      </c>
      <c r="L90">
        <v>-44.008526000000003</v>
      </c>
      <c r="N90" s="6">
        <f t="shared" si="15"/>
        <v>11.606833333333</v>
      </c>
      <c r="O90" s="6">
        <f t="shared" si="13"/>
        <v>-19.354745999999999</v>
      </c>
    </row>
    <row r="91" spans="2:15" x14ac:dyDescent="0.25">
      <c r="B91">
        <v>10217333333.333</v>
      </c>
      <c r="C91">
        <v>-41.579937000000001</v>
      </c>
      <c r="D91">
        <v>-34.411633000000002</v>
      </c>
      <c r="F91" s="6">
        <f t="shared" si="14"/>
        <v>11.663</v>
      </c>
      <c r="G91" s="6">
        <f t="shared" si="12"/>
        <v>-23.643885000000001</v>
      </c>
      <c r="J91">
        <v>10217333333.333</v>
      </c>
      <c r="K91">
        <v>-51.762160999999999</v>
      </c>
      <c r="L91">
        <v>-42.361480999999998</v>
      </c>
      <c r="N91" s="6">
        <f t="shared" si="15"/>
        <v>11.663</v>
      </c>
      <c r="O91" s="6">
        <f t="shared" si="13"/>
        <v>-20.906770999999999</v>
      </c>
    </row>
    <row r="92" spans="2:15" x14ac:dyDescent="0.25">
      <c r="B92">
        <v>10440166666.667</v>
      </c>
      <c r="C92">
        <v>-40.292758999999997</v>
      </c>
      <c r="D92">
        <v>-33.065742</v>
      </c>
      <c r="F92" s="6">
        <f t="shared" si="14"/>
        <v>11.719166666667</v>
      </c>
      <c r="G92" s="6">
        <f t="shared" si="12"/>
        <v>-21.443194999999999</v>
      </c>
      <c r="J92">
        <v>10440166666.667</v>
      </c>
      <c r="K92">
        <v>-51.810966000000001</v>
      </c>
      <c r="L92">
        <v>-42.250701999999997</v>
      </c>
      <c r="N92" s="6">
        <f t="shared" si="15"/>
        <v>11.719166666667</v>
      </c>
      <c r="O92" s="6">
        <f t="shared" si="13"/>
        <v>-20.216352000000001</v>
      </c>
    </row>
    <row r="93" spans="2:15" x14ac:dyDescent="0.25">
      <c r="B93">
        <v>10663000000</v>
      </c>
      <c r="C93">
        <v>-40.947986999999998</v>
      </c>
      <c r="D93">
        <v>-33.606709000000002</v>
      </c>
      <c r="F93" s="6">
        <f t="shared" si="14"/>
        <v>11.775333333333</v>
      </c>
      <c r="G93" s="6">
        <f t="shared" si="12"/>
        <v>-20.049278000000001</v>
      </c>
      <c r="J93">
        <v>10663000000</v>
      </c>
      <c r="K93">
        <v>-50.595534999999998</v>
      </c>
      <c r="L93">
        <v>-40.982684999999996</v>
      </c>
      <c r="N93" s="6">
        <f t="shared" si="15"/>
        <v>11.775333333333</v>
      </c>
      <c r="O93" s="6">
        <f t="shared" si="13"/>
        <v>-20.851437000000001</v>
      </c>
    </row>
    <row r="94" spans="2:15" x14ac:dyDescent="0.25">
      <c r="B94">
        <v>10885833333.333</v>
      </c>
      <c r="C94">
        <v>-41.367764000000001</v>
      </c>
      <c r="D94">
        <v>-33.866016000000002</v>
      </c>
      <c r="F94" s="6">
        <f t="shared" si="14"/>
        <v>11.8315</v>
      </c>
      <c r="G94" s="6">
        <f t="shared" si="12"/>
        <v>-20.345466999999999</v>
      </c>
      <c r="J94">
        <v>10885833333.333</v>
      </c>
      <c r="K94">
        <v>-50.363239</v>
      </c>
      <c r="L94">
        <v>-40.879272</v>
      </c>
      <c r="N94" s="6">
        <f t="shared" si="15"/>
        <v>11.8315</v>
      </c>
      <c r="O94" s="6">
        <f t="shared" si="13"/>
        <v>-20.510608999999999</v>
      </c>
    </row>
    <row r="95" spans="2:15" x14ac:dyDescent="0.25">
      <c r="B95">
        <v>11108666666.667</v>
      </c>
      <c r="C95">
        <v>-42.683235000000003</v>
      </c>
      <c r="D95">
        <v>-35.013916000000002</v>
      </c>
      <c r="F95" s="6">
        <f t="shared" si="14"/>
        <v>11.887666666667</v>
      </c>
      <c r="G95" s="6">
        <f t="shared" si="12"/>
        <v>-22.139071000000001</v>
      </c>
      <c r="J95">
        <v>11108666666.667</v>
      </c>
      <c r="K95">
        <v>-49.253982999999998</v>
      </c>
      <c r="L95">
        <v>-39.87809</v>
      </c>
      <c r="N95" s="6">
        <f t="shared" si="15"/>
        <v>11.887666666667</v>
      </c>
      <c r="O95" s="6">
        <f t="shared" si="13"/>
        <v>-22.027547999999999</v>
      </c>
    </row>
    <row r="96" spans="2:15" x14ac:dyDescent="0.25">
      <c r="B96">
        <v>11331500000</v>
      </c>
      <c r="C96">
        <v>-42.546177</v>
      </c>
      <c r="D96">
        <v>-34.898890999999999</v>
      </c>
      <c r="F96" s="6">
        <f t="shared" si="14"/>
        <v>11.943833333333</v>
      </c>
      <c r="G96" s="6">
        <f t="shared" si="12"/>
        <v>-18.921247000000001</v>
      </c>
      <c r="J96">
        <v>11331500000</v>
      </c>
      <c r="K96">
        <v>-49.242035000000001</v>
      </c>
      <c r="L96">
        <v>-39.941788000000003</v>
      </c>
      <c r="N96" s="6">
        <f t="shared" si="15"/>
        <v>11.943833333333</v>
      </c>
      <c r="O96" s="6">
        <f t="shared" si="13"/>
        <v>-20.599052</v>
      </c>
    </row>
    <row r="97" spans="2:16" x14ac:dyDescent="0.25">
      <c r="B97">
        <v>11554333333.333</v>
      </c>
      <c r="C97">
        <v>-43.467582999999998</v>
      </c>
      <c r="D97">
        <v>-35.681904000000003</v>
      </c>
      <c r="F97" s="6">
        <f t="shared" si="14"/>
        <v>12</v>
      </c>
      <c r="G97" s="6">
        <f t="shared" si="12"/>
        <v>-22.238354000000001</v>
      </c>
      <c r="J97">
        <v>11554333333.333</v>
      </c>
      <c r="K97">
        <v>-48.537785</v>
      </c>
      <c r="L97">
        <v>-39.414355999999998</v>
      </c>
      <c r="N97" s="6">
        <f t="shared" si="15"/>
        <v>12</v>
      </c>
      <c r="O97" s="6">
        <f t="shared" si="13"/>
        <v>-20.977775999999999</v>
      </c>
    </row>
    <row r="98" spans="2:16" x14ac:dyDescent="0.25">
      <c r="B98">
        <v>11777166666.667</v>
      </c>
      <c r="C98">
        <v>-44.369720000000001</v>
      </c>
      <c r="D98">
        <v>-36.532302999999999</v>
      </c>
      <c r="F98" s="6" t="s">
        <v>21</v>
      </c>
      <c r="J98">
        <v>11777166666.667</v>
      </c>
      <c r="K98">
        <v>-47.626781000000001</v>
      </c>
      <c r="L98">
        <v>-38.594245999999998</v>
      </c>
      <c r="N98" s="6" t="s">
        <v>21</v>
      </c>
    </row>
    <row r="99" spans="2:16" x14ac:dyDescent="0.25">
      <c r="B99">
        <v>12000000000</v>
      </c>
      <c r="C99">
        <v>-44.061874000000003</v>
      </c>
      <c r="D99">
        <v>-36.301032999999997</v>
      </c>
      <c r="J99">
        <v>12000000000</v>
      </c>
      <c r="K99">
        <v>-47.714714000000001</v>
      </c>
      <c r="L99">
        <v>-38.590252</v>
      </c>
    </row>
    <row r="100" spans="2:16" x14ac:dyDescent="0.25">
      <c r="B100" t="s">
        <v>21</v>
      </c>
      <c r="J100" t="s">
        <v>21</v>
      </c>
    </row>
    <row r="101" spans="2:16" x14ac:dyDescent="0.25">
      <c r="F101" s="6" t="s">
        <v>25</v>
      </c>
      <c r="N101" s="6" t="s">
        <v>25</v>
      </c>
    </row>
    <row r="102" spans="2:16" ht="15.75" x14ac:dyDescent="0.25">
      <c r="F102" s="6" t="s">
        <v>19</v>
      </c>
      <c r="G102" s="6" t="str">
        <f t="shared" ref="G102:G121" si="16">D128</f>
        <v>2Ix1L dBc Log Mag(dB)</v>
      </c>
      <c r="H102" s="35">
        <v>2</v>
      </c>
      <c r="N102" s="6" t="s">
        <v>19</v>
      </c>
      <c r="O102" s="6" t="str">
        <f t="shared" ref="O102:O121" si="17">L128</f>
        <v>2Ix1L dBc Log Mag(dB)</v>
      </c>
      <c r="P102" s="35">
        <v>2</v>
      </c>
    </row>
    <row r="103" spans="2:16" ht="15.75" x14ac:dyDescent="0.25">
      <c r="B103" t="s">
        <v>24</v>
      </c>
      <c r="F103" s="6">
        <f t="shared" ref="F103:F121" si="18">B129/1000000000</f>
        <v>3</v>
      </c>
      <c r="G103" s="6">
        <f t="shared" si="16"/>
        <v>-67.936347999999995</v>
      </c>
      <c r="H103" s="36">
        <f>ABS(AVERAGE(G103:G121)-(H102-1)*5)</f>
        <v>76.126348052631585</v>
      </c>
      <c r="J103" t="s">
        <v>24</v>
      </c>
      <c r="N103" s="6">
        <f t="shared" ref="N103:N121" si="19">J129/1000000000</f>
        <v>3</v>
      </c>
      <c r="O103" s="6">
        <f t="shared" si="17"/>
        <v>-61.455364000000003</v>
      </c>
      <c r="P103" s="36">
        <f>ABS(AVERAGE(O103:O121)-(P102-1)*5)</f>
        <v>74.19568047368422</v>
      </c>
    </row>
    <row r="104" spans="2:16" x14ac:dyDescent="0.25">
      <c r="B104" t="s">
        <v>19</v>
      </c>
      <c r="C104" t="s">
        <v>149</v>
      </c>
      <c r="D104" t="s">
        <v>275</v>
      </c>
      <c r="F104" s="6">
        <f t="shared" si="18"/>
        <v>3.4898888888888999</v>
      </c>
      <c r="G104" s="6">
        <f t="shared" si="16"/>
        <v>-75.475555</v>
      </c>
      <c r="J104" t="s">
        <v>19</v>
      </c>
      <c r="K104" t="s">
        <v>149</v>
      </c>
      <c r="L104" t="s">
        <v>275</v>
      </c>
      <c r="N104" s="6">
        <f t="shared" si="19"/>
        <v>3.4898888888888999</v>
      </c>
      <c r="O104" s="6">
        <f t="shared" si="17"/>
        <v>-70.858565999999996</v>
      </c>
    </row>
    <row r="105" spans="2:16" x14ac:dyDescent="0.25">
      <c r="B105">
        <v>10989000000</v>
      </c>
      <c r="C105">
        <v>-28.485002999999999</v>
      </c>
      <c r="D105">
        <v>-22.553453000000001</v>
      </c>
      <c r="F105" s="6">
        <f t="shared" si="18"/>
        <v>3.9797777777778003</v>
      </c>
      <c r="G105" s="6">
        <f t="shared" si="16"/>
        <v>-70.245743000000004</v>
      </c>
      <c r="J105">
        <v>10989000000</v>
      </c>
      <c r="K105">
        <v>-29.340017</v>
      </c>
      <c r="L105">
        <v>-22.732057999999999</v>
      </c>
      <c r="N105" s="6">
        <f t="shared" si="19"/>
        <v>3.9797777777778003</v>
      </c>
      <c r="O105" s="6">
        <f t="shared" si="17"/>
        <v>-78.535965000000004</v>
      </c>
    </row>
    <row r="106" spans="2:16" x14ac:dyDescent="0.25">
      <c r="B106">
        <v>11045166666.667</v>
      </c>
      <c r="C106">
        <v>-29.169747999999998</v>
      </c>
      <c r="D106">
        <v>-22.605512999999998</v>
      </c>
      <c r="F106" s="6">
        <f t="shared" si="18"/>
        <v>4.4696666666667006</v>
      </c>
      <c r="G106" s="6">
        <f t="shared" si="16"/>
        <v>-80.398369000000002</v>
      </c>
      <c r="J106">
        <v>11045166666.667</v>
      </c>
      <c r="K106">
        <v>-27.853021999999999</v>
      </c>
      <c r="L106">
        <v>-20.011686000000001</v>
      </c>
      <c r="N106" s="6">
        <f t="shared" si="19"/>
        <v>4.4696666666667006</v>
      </c>
      <c r="O106" s="6">
        <f t="shared" si="17"/>
        <v>-85.507705999999999</v>
      </c>
    </row>
    <row r="107" spans="2:16" x14ac:dyDescent="0.25">
      <c r="B107">
        <v>11101333333.333</v>
      </c>
      <c r="C107">
        <v>-29.003965000000001</v>
      </c>
      <c r="D107">
        <v>-22.205127999999998</v>
      </c>
      <c r="F107" s="6">
        <f t="shared" si="18"/>
        <v>4.9595555555556006</v>
      </c>
      <c r="G107" s="6">
        <f t="shared" si="16"/>
        <v>-77.667107000000001</v>
      </c>
      <c r="J107">
        <v>11101333333.333</v>
      </c>
      <c r="K107">
        <v>-29.864777</v>
      </c>
      <c r="L107">
        <v>-21.556376</v>
      </c>
      <c r="N107" s="6">
        <f t="shared" si="19"/>
        <v>4.9595555555556006</v>
      </c>
      <c r="O107" s="6">
        <f t="shared" si="17"/>
        <v>-72.829093999999998</v>
      </c>
    </row>
    <row r="108" spans="2:16" x14ac:dyDescent="0.25">
      <c r="B108">
        <v>11157500000</v>
      </c>
      <c r="C108">
        <v>-26.568162999999998</v>
      </c>
      <c r="D108">
        <v>-19.900338999999999</v>
      </c>
      <c r="F108" s="6">
        <f t="shared" si="18"/>
        <v>5.4494444444444001</v>
      </c>
      <c r="G108" s="6">
        <f t="shared" si="16"/>
        <v>-79.110664</v>
      </c>
      <c r="J108">
        <v>11157500000</v>
      </c>
      <c r="K108">
        <v>-29.720234000000001</v>
      </c>
      <c r="L108">
        <v>-21.535983999999999</v>
      </c>
      <c r="N108" s="6">
        <f t="shared" si="19"/>
        <v>5.4494444444444001</v>
      </c>
      <c r="O108" s="6">
        <f t="shared" si="17"/>
        <v>-80.415474000000003</v>
      </c>
    </row>
    <row r="109" spans="2:16" x14ac:dyDescent="0.25">
      <c r="B109">
        <v>11213666666.667</v>
      </c>
      <c r="C109">
        <v>-29.584305000000001</v>
      </c>
      <c r="D109">
        <v>-22.897478</v>
      </c>
      <c r="F109" s="6">
        <f t="shared" si="18"/>
        <v>5.9393333333333</v>
      </c>
      <c r="G109" s="6">
        <f t="shared" si="16"/>
        <v>-73.593018000000001</v>
      </c>
      <c r="J109">
        <v>11213666666.667</v>
      </c>
      <c r="K109">
        <v>-29.68187</v>
      </c>
      <c r="L109">
        <v>-21.503751999999999</v>
      </c>
      <c r="N109" s="6">
        <f t="shared" si="19"/>
        <v>5.9393333333333</v>
      </c>
      <c r="O109" s="6">
        <f t="shared" si="17"/>
        <v>-62.009948999999999</v>
      </c>
    </row>
    <row r="110" spans="2:16" x14ac:dyDescent="0.25">
      <c r="B110">
        <v>11269833333.333</v>
      </c>
      <c r="C110">
        <v>-27.948174999999999</v>
      </c>
      <c r="D110">
        <v>-21.157368000000002</v>
      </c>
      <c r="F110" s="6">
        <f t="shared" si="18"/>
        <v>6.4292222222222</v>
      </c>
      <c r="G110" s="6">
        <f t="shared" si="16"/>
        <v>-83.836960000000005</v>
      </c>
      <c r="J110">
        <v>11269833333.333</v>
      </c>
      <c r="K110">
        <v>-29.393839</v>
      </c>
      <c r="L110">
        <v>-21.198322000000001</v>
      </c>
      <c r="N110" s="6">
        <f t="shared" si="19"/>
        <v>6.4292222222222</v>
      </c>
      <c r="O110" s="6">
        <f t="shared" si="17"/>
        <v>-75.685524000000001</v>
      </c>
    </row>
    <row r="111" spans="2:16" x14ac:dyDescent="0.25">
      <c r="B111">
        <v>11326000000</v>
      </c>
      <c r="C111">
        <v>-27.505621000000001</v>
      </c>
      <c r="D111">
        <v>-20.691372000000001</v>
      </c>
      <c r="F111" s="6">
        <f t="shared" si="18"/>
        <v>6.9191111111110999</v>
      </c>
      <c r="G111" s="6">
        <f t="shared" si="16"/>
        <v>-72.585915</v>
      </c>
      <c r="J111">
        <v>11326000000</v>
      </c>
      <c r="K111">
        <v>-29.826049999999999</v>
      </c>
      <c r="L111">
        <v>-21.626631</v>
      </c>
      <c r="N111" s="6">
        <f t="shared" si="19"/>
        <v>6.9191111111110999</v>
      </c>
      <c r="O111" s="6">
        <f t="shared" si="17"/>
        <v>-71.998740999999995</v>
      </c>
    </row>
    <row r="112" spans="2:16" x14ac:dyDescent="0.25">
      <c r="B112">
        <v>11382166666.667</v>
      </c>
      <c r="C112">
        <v>-27.382436999999999</v>
      </c>
      <c r="D112">
        <v>-20.517458000000001</v>
      </c>
      <c r="F112" s="6">
        <f t="shared" si="18"/>
        <v>7.4089999999999998</v>
      </c>
      <c r="G112" s="6">
        <f t="shared" si="16"/>
        <v>-69.166550000000001</v>
      </c>
      <c r="J112">
        <v>11382166666.667</v>
      </c>
      <c r="K112">
        <v>-28.951082</v>
      </c>
      <c r="L112">
        <v>-20.675502999999999</v>
      </c>
      <c r="N112" s="6">
        <f t="shared" si="19"/>
        <v>7.4089999999999998</v>
      </c>
      <c r="O112" s="6">
        <f t="shared" si="17"/>
        <v>-66.861687000000003</v>
      </c>
    </row>
    <row r="113" spans="2:16" x14ac:dyDescent="0.25">
      <c r="B113">
        <v>11438333333.333</v>
      </c>
      <c r="C113">
        <v>-30.335571000000002</v>
      </c>
      <c r="D113">
        <v>-23.298463999999999</v>
      </c>
      <c r="F113" s="6">
        <f t="shared" si="18"/>
        <v>7.8988888888888997</v>
      </c>
      <c r="G113" s="6">
        <f t="shared" si="16"/>
        <v>-63.380409</v>
      </c>
      <c r="J113">
        <v>11438333333.333</v>
      </c>
      <c r="K113">
        <v>-29.828762000000001</v>
      </c>
      <c r="L113">
        <v>-21.094639000000001</v>
      </c>
      <c r="N113" s="6">
        <f t="shared" si="19"/>
        <v>7.8988888888888997</v>
      </c>
      <c r="O113" s="6">
        <f t="shared" si="17"/>
        <v>-63.271709000000001</v>
      </c>
    </row>
    <row r="114" spans="2:16" x14ac:dyDescent="0.25">
      <c r="B114">
        <v>11494500000</v>
      </c>
      <c r="C114">
        <v>-28.931929</v>
      </c>
      <c r="D114">
        <v>-21.840971</v>
      </c>
      <c r="F114" s="6">
        <f t="shared" si="18"/>
        <v>8.3887777777777988</v>
      </c>
      <c r="G114" s="6">
        <f t="shared" si="16"/>
        <v>-65.158553999999995</v>
      </c>
      <c r="J114">
        <v>11494500000</v>
      </c>
      <c r="K114">
        <v>-30.408788999999999</v>
      </c>
      <c r="L114">
        <v>-21.310580999999999</v>
      </c>
      <c r="N114" s="6">
        <f t="shared" si="19"/>
        <v>8.3887777777777988</v>
      </c>
      <c r="O114" s="6">
        <f t="shared" si="17"/>
        <v>-70.623535000000004</v>
      </c>
    </row>
    <row r="115" spans="2:16" x14ac:dyDescent="0.25">
      <c r="B115">
        <v>11550666666.667</v>
      </c>
      <c r="C115">
        <v>-28.030645</v>
      </c>
      <c r="D115">
        <v>-20.862342999999999</v>
      </c>
      <c r="F115" s="6">
        <f t="shared" si="18"/>
        <v>8.8786666666666996</v>
      </c>
      <c r="G115" s="6">
        <f t="shared" si="16"/>
        <v>-61.957520000000002</v>
      </c>
      <c r="J115">
        <v>11550666666.667</v>
      </c>
      <c r="K115">
        <v>-30.097424</v>
      </c>
      <c r="L115">
        <v>-20.696746999999998</v>
      </c>
      <c r="N115" s="6">
        <f t="shared" si="19"/>
        <v>8.8786666666666996</v>
      </c>
      <c r="O115" s="6">
        <f t="shared" si="17"/>
        <v>-57.071266000000001</v>
      </c>
    </row>
    <row r="116" spans="2:16" x14ac:dyDescent="0.25">
      <c r="B116">
        <v>11606833333.333</v>
      </c>
      <c r="C116">
        <v>-26.893995</v>
      </c>
      <c r="D116">
        <v>-19.666981</v>
      </c>
      <c r="F116" s="6">
        <f t="shared" si="18"/>
        <v>9.3685555555555986</v>
      </c>
      <c r="G116" s="6">
        <f t="shared" si="16"/>
        <v>-66.569412</v>
      </c>
      <c r="J116">
        <v>11606833333.333</v>
      </c>
      <c r="K116">
        <v>-28.915009999999999</v>
      </c>
      <c r="L116">
        <v>-19.354745999999999</v>
      </c>
      <c r="N116" s="6">
        <f t="shared" si="19"/>
        <v>9.3685555555555986</v>
      </c>
      <c r="O116" s="6">
        <f t="shared" si="17"/>
        <v>-64.994300999999993</v>
      </c>
    </row>
    <row r="117" spans="2:16" x14ac:dyDescent="0.25">
      <c r="B117">
        <v>11663000000</v>
      </c>
      <c r="C117">
        <v>-30.985167000000001</v>
      </c>
      <c r="D117">
        <v>-23.643885000000001</v>
      </c>
      <c r="F117" s="6">
        <f t="shared" si="18"/>
        <v>9.8584444444443999</v>
      </c>
      <c r="G117" s="6">
        <f t="shared" si="16"/>
        <v>-68.706894000000005</v>
      </c>
      <c r="J117">
        <v>11663000000</v>
      </c>
      <c r="K117">
        <v>-30.519622999999999</v>
      </c>
      <c r="L117">
        <v>-20.906770999999999</v>
      </c>
      <c r="N117" s="6">
        <f t="shared" si="19"/>
        <v>9.8584444444443999</v>
      </c>
      <c r="O117" s="6">
        <f t="shared" si="17"/>
        <v>-61.452903999999997</v>
      </c>
    </row>
    <row r="118" spans="2:16" x14ac:dyDescent="0.25">
      <c r="B118">
        <v>11719166666.667</v>
      </c>
      <c r="C118">
        <v>-28.944941</v>
      </c>
      <c r="D118">
        <v>-21.443194999999999</v>
      </c>
      <c r="F118" s="6">
        <f t="shared" si="18"/>
        <v>10.348333333333001</v>
      </c>
      <c r="G118" s="6">
        <f t="shared" si="16"/>
        <v>-69.905540000000002</v>
      </c>
      <c r="J118">
        <v>11719166666.667</v>
      </c>
      <c r="K118">
        <v>-29.700319</v>
      </c>
      <c r="L118">
        <v>-20.216352000000001</v>
      </c>
      <c r="N118" s="6">
        <f t="shared" si="19"/>
        <v>10.348333333333001</v>
      </c>
      <c r="O118" s="6">
        <f t="shared" si="17"/>
        <v>-76.833434999999994</v>
      </c>
    </row>
    <row r="119" spans="2:16" x14ac:dyDescent="0.25">
      <c r="B119">
        <v>11775333333.333</v>
      </c>
      <c r="C119">
        <v>-27.718596000000002</v>
      </c>
      <c r="D119">
        <v>-20.049278000000001</v>
      </c>
      <c r="F119" s="6">
        <f t="shared" si="18"/>
        <v>10.838222222222001</v>
      </c>
      <c r="G119" s="6">
        <f t="shared" si="16"/>
        <v>-78.087906000000004</v>
      </c>
      <c r="J119">
        <v>11775333333.333</v>
      </c>
      <c r="K119">
        <v>-30.227331</v>
      </c>
      <c r="L119">
        <v>-20.851437000000001</v>
      </c>
      <c r="N119" s="6">
        <f t="shared" si="19"/>
        <v>10.838222222222001</v>
      </c>
      <c r="O119" s="6">
        <f t="shared" si="17"/>
        <v>-71.028709000000006</v>
      </c>
    </row>
    <row r="120" spans="2:16" x14ac:dyDescent="0.25">
      <c r="B120">
        <v>11831500000</v>
      </c>
      <c r="C120">
        <v>-27.992751999999999</v>
      </c>
      <c r="D120">
        <v>-20.345466999999999</v>
      </c>
      <c r="F120" s="6">
        <f t="shared" si="18"/>
        <v>11.328111111110999</v>
      </c>
      <c r="G120" s="6">
        <f t="shared" si="16"/>
        <v>-65.412398999999994</v>
      </c>
      <c r="J120">
        <v>11831500000</v>
      </c>
      <c r="K120">
        <v>-29.810856000000001</v>
      </c>
      <c r="L120">
        <v>-20.510608999999999</v>
      </c>
      <c r="N120" s="6">
        <f t="shared" si="19"/>
        <v>11.328111111110999</v>
      </c>
      <c r="O120" s="6">
        <f t="shared" si="17"/>
        <v>-61.910674999999998</v>
      </c>
    </row>
    <row r="121" spans="2:16" x14ac:dyDescent="0.25">
      <c r="B121">
        <v>11887666666.667</v>
      </c>
      <c r="C121">
        <v>-29.924748999999998</v>
      </c>
      <c r="D121">
        <v>-22.139071000000001</v>
      </c>
      <c r="F121" s="6">
        <f t="shared" si="18"/>
        <v>11.818</v>
      </c>
      <c r="G121" s="6">
        <f t="shared" si="16"/>
        <v>-62.205750000000002</v>
      </c>
      <c r="J121">
        <v>11887666666.667</v>
      </c>
      <c r="K121">
        <v>-31.150976</v>
      </c>
      <c r="L121">
        <v>-22.027547999999999</v>
      </c>
      <c r="N121" s="6">
        <f t="shared" si="19"/>
        <v>11.818</v>
      </c>
      <c r="O121" s="6">
        <f t="shared" si="17"/>
        <v>-61.373325000000001</v>
      </c>
    </row>
    <row r="122" spans="2:16" x14ac:dyDescent="0.25">
      <c r="B122">
        <v>11943833333.333</v>
      </c>
      <c r="C122">
        <v>-26.758666999999999</v>
      </c>
      <c r="D122">
        <v>-18.921247000000001</v>
      </c>
      <c r="F122" s="6" t="s">
        <v>21</v>
      </c>
      <c r="J122">
        <v>11943833333.333</v>
      </c>
      <c r="K122">
        <v>-29.631585999999999</v>
      </c>
      <c r="L122">
        <v>-20.599052</v>
      </c>
      <c r="N122" s="6" t="s">
        <v>21</v>
      </c>
    </row>
    <row r="123" spans="2:16" x14ac:dyDescent="0.25">
      <c r="B123">
        <v>12000000000</v>
      </c>
      <c r="C123">
        <v>-29.999199000000001</v>
      </c>
      <c r="D123">
        <v>-22.238354000000001</v>
      </c>
      <c r="J123">
        <v>12000000000</v>
      </c>
      <c r="K123">
        <v>-30.102236000000001</v>
      </c>
      <c r="L123">
        <v>-20.977775999999999</v>
      </c>
    </row>
    <row r="124" spans="2:16" x14ac:dyDescent="0.25">
      <c r="B124" t="s">
        <v>21</v>
      </c>
      <c r="J124" t="s">
        <v>21</v>
      </c>
    </row>
    <row r="125" spans="2:16" x14ac:dyDescent="0.25">
      <c r="F125" s="6" t="s">
        <v>35</v>
      </c>
      <c r="N125" s="6" t="s">
        <v>35</v>
      </c>
    </row>
    <row r="126" spans="2:16" ht="15.75" x14ac:dyDescent="0.25">
      <c r="F126" s="6" t="s">
        <v>19</v>
      </c>
      <c r="G126" s="6" t="str">
        <f t="shared" ref="G126:G145" si="20">D152</f>
        <v>2Ix2L dBc Log Mag(dB)</v>
      </c>
      <c r="H126" s="35">
        <v>2</v>
      </c>
      <c r="N126" s="6" t="s">
        <v>19</v>
      </c>
      <c r="O126" s="6" t="str">
        <f t="shared" ref="O126:O145" si="21">L152</f>
        <v>2Ix2L dBc Log Mag(dB)</v>
      </c>
      <c r="P126" s="35">
        <v>2</v>
      </c>
    </row>
    <row r="127" spans="2:16" ht="15.75" x14ac:dyDescent="0.25">
      <c r="B127" t="s">
        <v>25</v>
      </c>
      <c r="F127" s="6">
        <f t="shared" ref="F127:F145" si="22">B153/1000000000</f>
        <v>5.8179999999999996</v>
      </c>
      <c r="G127" s="6">
        <f t="shared" si="20"/>
        <v>-47.974884000000003</v>
      </c>
      <c r="H127" s="36">
        <f>ABS(AVERAGE(G127:G145)-(H126-1)*5)</f>
        <v>68.243025473684213</v>
      </c>
      <c r="J127" t="s">
        <v>25</v>
      </c>
      <c r="N127" s="6">
        <f t="shared" ref="N127:N145" si="23">J153/1000000000</f>
        <v>5.8179999999999996</v>
      </c>
      <c r="O127" s="6">
        <f t="shared" si="21"/>
        <v>-47.625168000000002</v>
      </c>
      <c r="P127" s="36">
        <f>ABS(AVERAGE(O127:O145)-(P126-1)*5)</f>
        <v>58.698362842105269</v>
      </c>
    </row>
    <row r="128" spans="2:16" x14ac:dyDescent="0.25">
      <c r="B128" t="s">
        <v>19</v>
      </c>
      <c r="C128" t="s">
        <v>117</v>
      </c>
      <c r="D128" t="s">
        <v>75</v>
      </c>
      <c r="F128" s="6">
        <f t="shared" si="22"/>
        <v>6.1614444444443999</v>
      </c>
      <c r="G128" s="6">
        <f t="shared" si="20"/>
        <v>-50.147731999999998</v>
      </c>
      <c r="J128" t="s">
        <v>19</v>
      </c>
      <c r="K128" t="s">
        <v>117</v>
      </c>
      <c r="L128" t="s">
        <v>75</v>
      </c>
      <c r="N128" s="6">
        <f t="shared" si="23"/>
        <v>6.1614444444443999</v>
      </c>
      <c r="O128" s="6">
        <f t="shared" si="21"/>
        <v>-51.167155999999999</v>
      </c>
    </row>
    <row r="129" spans="2:15" x14ac:dyDescent="0.25">
      <c r="B129">
        <v>3000000000</v>
      </c>
      <c r="C129">
        <v>-73.867889000000005</v>
      </c>
      <c r="D129">
        <v>-67.936347999999995</v>
      </c>
      <c r="F129" s="6">
        <f t="shared" si="22"/>
        <v>6.5048888888888996</v>
      </c>
      <c r="G129" s="6">
        <f t="shared" si="20"/>
        <v>-51.641787999999998</v>
      </c>
      <c r="J129">
        <v>3000000000</v>
      </c>
      <c r="K129">
        <v>-68.063323999999994</v>
      </c>
      <c r="L129">
        <v>-61.455364000000003</v>
      </c>
      <c r="N129" s="6">
        <f t="shared" si="23"/>
        <v>6.5048888888888996</v>
      </c>
      <c r="O129" s="6">
        <f t="shared" si="21"/>
        <v>-51.959850000000003</v>
      </c>
    </row>
    <row r="130" spans="2:15" x14ac:dyDescent="0.25">
      <c r="B130">
        <v>3489888888.8888998</v>
      </c>
      <c r="C130">
        <v>-82.039794999999998</v>
      </c>
      <c r="D130">
        <v>-75.475555</v>
      </c>
      <c r="F130" s="6">
        <f t="shared" si="22"/>
        <v>6.8483333333332999</v>
      </c>
      <c r="G130" s="6">
        <f t="shared" si="20"/>
        <v>-51.585697000000003</v>
      </c>
      <c r="J130">
        <v>3489888888.8888998</v>
      </c>
      <c r="K130">
        <v>-78.699905000000001</v>
      </c>
      <c r="L130">
        <v>-70.858565999999996</v>
      </c>
      <c r="N130" s="6">
        <f t="shared" si="23"/>
        <v>6.8483333333332999</v>
      </c>
      <c r="O130" s="6">
        <f t="shared" si="21"/>
        <v>-50.180518999999997</v>
      </c>
    </row>
    <row r="131" spans="2:15" x14ac:dyDescent="0.25">
      <c r="B131">
        <v>3979777777.7778001</v>
      </c>
      <c r="C131">
        <v>-77.044578999999999</v>
      </c>
      <c r="D131">
        <v>-70.245743000000004</v>
      </c>
      <c r="F131" s="6">
        <f t="shared" si="22"/>
        <v>7.1917777777777996</v>
      </c>
      <c r="G131" s="6">
        <f t="shared" si="20"/>
        <v>-55.936787000000002</v>
      </c>
      <c r="J131">
        <v>3979777777.7778001</v>
      </c>
      <c r="K131">
        <v>-86.844368000000003</v>
      </c>
      <c r="L131">
        <v>-78.535965000000004</v>
      </c>
      <c r="N131" s="6">
        <f t="shared" si="23"/>
        <v>7.1917777777777996</v>
      </c>
      <c r="O131" s="6">
        <f t="shared" si="21"/>
        <v>-52.017639000000003</v>
      </c>
    </row>
    <row r="132" spans="2:15" x14ac:dyDescent="0.25">
      <c r="B132">
        <v>4469666666.6667004</v>
      </c>
      <c r="C132">
        <v>-87.066192999999998</v>
      </c>
      <c r="D132">
        <v>-80.398369000000002</v>
      </c>
      <c r="F132" s="6">
        <f t="shared" si="22"/>
        <v>7.5352222222222007</v>
      </c>
      <c r="G132" s="6">
        <f t="shared" si="20"/>
        <v>-63.686957999999997</v>
      </c>
      <c r="J132">
        <v>4469666666.6667004</v>
      </c>
      <c r="K132">
        <v>-93.691956000000005</v>
      </c>
      <c r="L132">
        <v>-85.507705999999999</v>
      </c>
      <c r="N132" s="6">
        <f t="shared" si="23"/>
        <v>7.5352222222222007</v>
      </c>
      <c r="O132" s="6">
        <f t="shared" si="21"/>
        <v>-52.985610999999999</v>
      </c>
    </row>
    <row r="133" spans="2:15" x14ac:dyDescent="0.25">
      <c r="B133">
        <v>4959555555.5556002</v>
      </c>
      <c r="C133">
        <v>-84.353935000000007</v>
      </c>
      <c r="D133">
        <v>-77.667107000000001</v>
      </c>
      <c r="F133" s="6">
        <f t="shared" si="22"/>
        <v>7.8786666666667005</v>
      </c>
      <c r="G133" s="6">
        <f t="shared" si="20"/>
        <v>-60.595505000000003</v>
      </c>
      <c r="J133">
        <v>4959555555.5556002</v>
      </c>
      <c r="K133">
        <v>-81.007210000000001</v>
      </c>
      <c r="L133">
        <v>-72.829093999999998</v>
      </c>
      <c r="N133" s="6">
        <f t="shared" si="23"/>
        <v>7.8786666666667005</v>
      </c>
      <c r="O133" s="6">
        <f t="shared" si="21"/>
        <v>-64.684501999999995</v>
      </c>
    </row>
    <row r="134" spans="2:15" x14ac:dyDescent="0.25">
      <c r="B134">
        <v>5449444444.4443998</v>
      </c>
      <c r="C134">
        <v>-85.901473999999993</v>
      </c>
      <c r="D134">
        <v>-79.110664</v>
      </c>
      <c r="F134" s="6">
        <f t="shared" si="22"/>
        <v>8.2221111111111007</v>
      </c>
      <c r="G134" s="6">
        <f t="shared" si="20"/>
        <v>-67.573936000000003</v>
      </c>
      <c r="J134">
        <v>5449444444.4443998</v>
      </c>
      <c r="K134">
        <v>-88.610991999999996</v>
      </c>
      <c r="L134">
        <v>-80.415474000000003</v>
      </c>
      <c r="N134" s="6">
        <f t="shared" si="23"/>
        <v>8.2221111111111007</v>
      </c>
      <c r="O134" s="6">
        <f t="shared" si="21"/>
        <v>-60.867119000000002</v>
      </c>
    </row>
    <row r="135" spans="2:15" x14ac:dyDescent="0.25">
      <c r="B135">
        <v>5939333333.3332996</v>
      </c>
      <c r="C135">
        <v>-80.407272000000006</v>
      </c>
      <c r="D135">
        <v>-73.593018000000001</v>
      </c>
      <c r="F135" s="6">
        <f t="shared" si="22"/>
        <v>8.5655555555555996</v>
      </c>
      <c r="G135" s="6">
        <f t="shared" si="20"/>
        <v>-64.011093000000002</v>
      </c>
      <c r="J135">
        <v>5939333333.3332996</v>
      </c>
      <c r="K135">
        <v>-70.209366000000003</v>
      </c>
      <c r="L135">
        <v>-62.009948999999999</v>
      </c>
      <c r="N135" s="6">
        <f t="shared" si="23"/>
        <v>8.5655555555555996</v>
      </c>
      <c r="O135" s="6">
        <f t="shared" si="21"/>
        <v>-62.702316000000003</v>
      </c>
    </row>
    <row r="136" spans="2:15" x14ac:dyDescent="0.25">
      <c r="B136">
        <v>6429222222.2222004</v>
      </c>
      <c r="C136">
        <v>-90.701935000000006</v>
      </c>
      <c r="D136">
        <v>-83.836960000000005</v>
      </c>
      <c r="F136" s="6">
        <f t="shared" si="22"/>
        <v>8.9090000000000007</v>
      </c>
      <c r="G136" s="6">
        <f t="shared" si="20"/>
        <v>-70.521416000000002</v>
      </c>
      <c r="J136">
        <v>6429222222.2222004</v>
      </c>
      <c r="K136">
        <v>-83.961098000000007</v>
      </c>
      <c r="L136">
        <v>-75.685524000000001</v>
      </c>
      <c r="N136" s="6">
        <f t="shared" si="23"/>
        <v>8.9090000000000007</v>
      </c>
      <c r="O136" s="6">
        <f t="shared" si="21"/>
        <v>-56.477448000000003</v>
      </c>
    </row>
    <row r="137" spans="2:15" x14ac:dyDescent="0.25">
      <c r="B137">
        <v>6919111111.1111002</v>
      </c>
      <c r="C137">
        <v>-79.623024000000001</v>
      </c>
      <c r="D137">
        <v>-72.585915</v>
      </c>
      <c r="F137" s="6">
        <f t="shared" si="22"/>
        <v>9.2524444444444001</v>
      </c>
      <c r="G137" s="6">
        <f t="shared" si="20"/>
        <v>-79.821579</v>
      </c>
      <c r="J137">
        <v>6919111111.1111002</v>
      </c>
      <c r="K137">
        <v>-80.732864000000006</v>
      </c>
      <c r="L137">
        <v>-71.998740999999995</v>
      </c>
      <c r="N137" s="6">
        <f t="shared" si="23"/>
        <v>9.2524444444444001</v>
      </c>
      <c r="O137" s="6">
        <f t="shared" si="21"/>
        <v>-62.391632000000001</v>
      </c>
    </row>
    <row r="138" spans="2:15" x14ac:dyDescent="0.25">
      <c r="B138">
        <v>7409000000</v>
      </c>
      <c r="C138">
        <v>-76.257507000000004</v>
      </c>
      <c r="D138">
        <v>-69.166550000000001</v>
      </c>
      <c r="F138" s="6">
        <f t="shared" si="22"/>
        <v>9.5958888888889007</v>
      </c>
      <c r="G138" s="6">
        <f t="shared" si="20"/>
        <v>-66.764847000000003</v>
      </c>
      <c r="J138">
        <v>7409000000</v>
      </c>
      <c r="K138">
        <v>-75.959891999999996</v>
      </c>
      <c r="L138">
        <v>-66.861687000000003</v>
      </c>
      <c r="N138" s="6">
        <f t="shared" si="23"/>
        <v>9.5958888888889007</v>
      </c>
      <c r="O138" s="6">
        <f t="shared" si="21"/>
        <v>-57.557625000000002</v>
      </c>
    </row>
    <row r="139" spans="2:15" x14ac:dyDescent="0.25">
      <c r="B139">
        <v>7898888888.8888998</v>
      </c>
      <c r="C139">
        <v>-70.548714000000004</v>
      </c>
      <c r="D139">
        <v>-63.380409</v>
      </c>
      <c r="F139" s="6">
        <f t="shared" si="22"/>
        <v>9.9393333333333</v>
      </c>
      <c r="G139" s="6">
        <f t="shared" si="20"/>
        <v>-59.527968999999999</v>
      </c>
      <c r="J139">
        <v>7898888888.8888998</v>
      </c>
      <c r="K139">
        <v>-72.672386000000003</v>
      </c>
      <c r="L139">
        <v>-63.271709000000001</v>
      </c>
      <c r="N139" s="6">
        <f t="shared" si="23"/>
        <v>9.9393333333333</v>
      </c>
      <c r="O139" s="6">
        <f t="shared" si="21"/>
        <v>-51.032027999999997</v>
      </c>
    </row>
    <row r="140" spans="2:15" x14ac:dyDescent="0.25">
      <c r="B140">
        <v>8388777777.7777996</v>
      </c>
      <c r="C140">
        <v>-72.385566999999995</v>
      </c>
      <c r="D140">
        <v>-65.158553999999995</v>
      </c>
      <c r="F140" s="6">
        <f t="shared" si="22"/>
        <v>10.282777777778</v>
      </c>
      <c r="G140" s="6">
        <f t="shared" si="20"/>
        <v>-63.671813999999998</v>
      </c>
      <c r="J140">
        <v>8388777777.7777996</v>
      </c>
      <c r="K140">
        <v>-80.183800000000005</v>
      </c>
      <c r="L140">
        <v>-70.623535000000004</v>
      </c>
      <c r="N140" s="6">
        <f t="shared" si="23"/>
        <v>10.282777777778</v>
      </c>
      <c r="O140" s="6">
        <f t="shared" si="21"/>
        <v>-53.003310999999997</v>
      </c>
    </row>
    <row r="141" spans="2:15" x14ac:dyDescent="0.25">
      <c r="B141">
        <v>8878666666.6667004</v>
      </c>
      <c r="C141">
        <v>-69.298798000000005</v>
      </c>
      <c r="D141">
        <v>-61.957520000000002</v>
      </c>
      <c r="F141" s="6">
        <f t="shared" si="22"/>
        <v>10.626222222221999</v>
      </c>
      <c r="G141" s="6">
        <f t="shared" si="20"/>
        <v>-69.912056000000007</v>
      </c>
      <c r="J141">
        <v>8878666666.6667004</v>
      </c>
      <c r="K141">
        <v>-66.684119999999993</v>
      </c>
      <c r="L141">
        <v>-57.071266000000001</v>
      </c>
      <c r="N141" s="6">
        <f t="shared" si="23"/>
        <v>10.626222222221999</v>
      </c>
      <c r="O141" s="6">
        <f t="shared" si="21"/>
        <v>-52.198250000000002</v>
      </c>
    </row>
    <row r="142" spans="2:15" x14ac:dyDescent="0.25">
      <c r="B142">
        <v>9368555555.5555992</v>
      </c>
      <c r="C142">
        <v>-74.071151999999998</v>
      </c>
      <c r="D142">
        <v>-66.569412</v>
      </c>
      <c r="F142" s="6">
        <f t="shared" si="22"/>
        <v>10.969666666666999</v>
      </c>
      <c r="G142" s="6">
        <f t="shared" si="20"/>
        <v>-70.708099000000004</v>
      </c>
      <c r="J142">
        <v>9368555555.5555992</v>
      </c>
      <c r="K142">
        <v>-74.478271000000007</v>
      </c>
      <c r="L142">
        <v>-64.994300999999993</v>
      </c>
      <c r="N142" s="6">
        <f t="shared" si="23"/>
        <v>10.969666666666999</v>
      </c>
      <c r="O142" s="6">
        <f t="shared" si="21"/>
        <v>-51.052062999999997</v>
      </c>
    </row>
    <row r="143" spans="2:15" x14ac:dyDescent="0.25">
      <c r="B143">
        <v>9858444444.4444008</v>
      </c>
      <c r="C143">
        <v>-76.376213000000007</v>
      </c>
      <c r="D143">
        <v>-68.706894000000005</v>
      </c>
      <c r="F143" s="6">
        <f t="shared" si="22"/>
        <v>11.313111111111001</v>
      </c>
      <c r="G143" s="6">
        <f t="shared" si="20"/>
        <v>-66.145683000000005</v>
      </c>
      <c r="J143">
        <v>9858444444.4444008</v>
      </c>
      <c r="K143">
        <v>-70.828795999999997</v>
      </c>
      <c r="L143">
        <v>-61.452903999999997</v>
      </c>
      <c r="N143" s="6">
        <f t="shared" si="23"/>
        <v>11.313111111111001</v>
      </c>
      <c r="O143" s="6">
        <f t="shared" si="21"/>
        <v>-46.003352999999997</v>
      </c>
    </row>
    <row r="144" spans="2:15" x14ac:dyDescent="0.25">
      <c r="B144">
        <v>10348333333.333</v>
      </c>
      <c r="C144">
        <v>-77.552825999999996</v>
      </c>
      <c r="D144">
        <v>-69.905540000000002</v>
      </c>
      <c r="F144" s="6">
        <f t="shared" si="22"/>
        <v>11.656555555556</v>
      </c>
      <c r="G144" s="6">
        <f t="shared" si="20"/>
        <v>-67.418968000000007</v>
      </c>
      <c r="J144">
        <v>10348333333.333</v>
      </c>
      <c r="K144">
        <v>-86.133681999999993</v>
      </c>
      <c r="L144">
        <v>-76.833434999999994</v>
      </c>
      <c r="N144" s="6">
        <f t="shared" si="23"/>
        <v>11.656555555556</v>
      </c>
      <c r="O144" s="6">
        <f t="shared" si="21"/>
        <v>-47.374088</v>
      </c>
    </row>
    <row r="145" spans="2:16" x14ac:dyDescent="0.25">
      <c r="B145">
        <v>10838222222.222</v>
      </c>
      <c r="C145">
        <v>-85.873581000000001</v>
      </c>
      <c r="D145">
        <v>-78.087906000000004</v>
      </c>
      <c r="F145" s="6">
        <f t="shared" si="22"/>
        <v>12</v>
      </c>
      <c r="G145" s="6">
        <f t="shared" si="20"/>
        <v>-73.970673000000005</v>
      </c>
      <c r="J145">
        <v>10838222222.222</v>
      </c>
      <c r="K145">
        <v>-80.152137999999994</v>
      </c>
      <c r="L145">
        <v>-71.028709000000006</v>
      </c>
      <c r="N145" s="6">
        <f t="shared" si="23"/>
        <v>12</v>
      </c>
      <c r="O145" s="6">
        <f t="shared" si="21"/>
        <v>-48.989215999999999</v>
      </c>
    </row>
    <row r="146" spans="2:16" x14ac:dyDescent="0.25">
      <c r="B146">
        <v>11328111111.111</v>
      </c>
      <c r="C146">
        <v>-73.249816999999993</v>
      </c>
      <c r="D146">
        <v>-65.412398999999994</v>
      </c>
      <c r="F146" s="6" t="s">
        <v>21</v>
      </c>
      <c r="J146">
        <v>11328111111.111</v>
      </c>
      <c r="K146">
        <v>-70.943207000000001</v>
      </c>
      <c r="L146">
        <v>-61.910674999999998</v>
      </c>
      <c r="N146" s="6" t="s">
        <v>21</v>
      </c>
    </row>
    <row r="147" spans="2:16" x14ac:dyDescent="0.25">
      <c r="B147">
        <v>11818000000</v>
      </c>
      <c r="C147">
        <v>-69.966590999999994</v>
      </c>
      <c r="D147">
        <v>-62.205750000000002</v>
      </c>
      <c r="J147">
        <v>11818000000</v>
      </c>
      <c r="K147">
        <v>-70.497787000000002</v>
      </c>
      <c r="L147">
        <v>-61.373325000000001</v>
      </c>
    </row>
    <row r="148" spans="2:16" x14ac:dyDescent="0.25">
      <c r="B148" t="s">
        <v>21</v>
      </c>
      <c r="J148" t="s">
        <v>21</v>
      </c>
    </row>
    <row r="149" spans="2:16" x14ac:dyDescent="0.25">
      <c r="F149" s="6" t="s">
        <v>37</v>
      </c>
      <c r="N149" s="6" t="s">
        <v>37</v>
      </c>
    </row>
    <row r="150" spans="2:16" ht="15.75" x14ac:dyDescent="0.25">
      <c r="F150" s="6" t="s">
        <v>19</v>
      </c>
      <c r="G150" s="6" t="str">
        <f t="shared" ref="G150:G169" si="24">D176</f>
        <v>2Ix3L dBc Log Mag(dB)</v>
      </c>
      <c r="H150" s="35">
        <v>2</v>
      </c>
      <c r="N150" s="6" t="s">
        <v>19</v>
      </c>
      <c r="O150" s="6" t="str">
        <f t="shared" ref="O150:O169" si="25">L176</f>
        <v>2Ix3L dBc Log Mag(dB)</v>
      </c>
      <c r="P150" s="35">
        <v>2</v>
      </c>
    </row>
    <row r="151" spans="2:16" ht="15.75" x14ac:dyDescent="0.25">
      <c r="B151" t="s">
        <v>35</v>
      </c>
      <c r="F151" s="6">
        <f t="shared" ref="F151:F169" si="26">B177/1000000000</f>
        <v>3</v>
      </c>
      <c r="G151" s="6">
        <f t="shared" si="24"/>
        <v>-73.725364999999996</v>
      </c>
      <c r="H151" s="36">
        <f>ABS(AVERAGE(G151:G169)-(H150-1)*5)</f>
        <v>73.77350757894736</v>
      </c>
      <c r="J151" t="s">
        <v>35</v>
      </c>
      <c r="N151" s="6">
        <f t="shared" ref="N151:N169" si="27">J177/1000000000</f>
        <v>3</v>
      </c>
      <c r="O151" s="6">
        <f t="shared" si="25"/>
        <v>-76.412064000000001</v>
      </c>
      <c r="P151" s="36">
        <f>ABS(AVERAGE(O151:O169)-(P150-1)*5)</f>
        <v>76.690144789473678</v>
      </c>
    </row>
    <row r="152" spans="2:16" x14ac:dyDescent="0.25">
      <c r="B152" t="s">
        <v>19</v>
      </c>
      <c r="C152" t="s">
        <v>150</v>
      </c>
      <c r="D152" t="s">
        <v>76</v>
      </c>
      <c r="F152" s="6">
        <f t="shared" si="26"/>
        <v>3.5</v>
      </c>
      <c r="G152" s="6">
        <f t="shared" si="24"/>
        <v>-69.072074999999998</v>
      </c>
      <c r="J152" t="s">
        <v>19</v>
      </c>
      <c r="K152" t="s">
        <v>150</v>
      </c>
      <c r="L152" t="s">
        <v>76</v>
      </c>
      <c r="N152" s="6">
        <f t="shared" si="27"/>
        <v>3.5</v>
      </c>
      <c r="O152" s="6">
        <f t="shared" si="25"/>
        <v>-67.253829999999994</v>
      </c>
    </row>
    <row r="153" spans="2:16" x14ac:dyDescent="0.25">
      <c r="B153">
        <v>5818000000</v>
      </c>
      <c r="C153">
        <v>-53.906429000000003</v>
      </c>
      <c r="D153">
        <v>-47.974884000000003</v>
      </c>
      <c r="F153" s="6">
        <f t="shared" si="26"/>
        <v>4</v>
      </c>
      <c r="G153" s="6">
        <f t="shared" si="24"/>
        <v>-74.303916999999998</v>
      </c>
      <c r="J153">
        <v>5818000000</v>
      </c>
      <c r="K153">
        <v>-54.233128000000001</v>
      </c>
      <c r="L153">
        <v>-47.625168000000002</v>
      </c>
      <c r="N153" s="6">
        <f t="shared" si="27"/>
        <v>4</v>
      </c>
      <c r="O153" s="6">
        <f t="shared" si="25"/>
        <v>-67.713654000000005</v>
      </c>
    </row>
    <row r="154" spans="2:16" x14ac:dyDescent="0.25">
      <c r="B154">
        <v>6161444444.4443998</v>
      </c>
      <c r="C154">
        <v>-56.711967000000001</v>
      </c>
      <c r="D154">
        <v>-50.147731999999998</v>
      </c>
      <c r="F154" s="6">
        <f t="shared" si="26"/>
        <v>4.5</v>
      </c>
      <c r="G154" s="6">
        <f t="shared" si="24"/>
        <v>-70.466187000000005</v>
      </c>
      <c r="J154">
        <v>6161444444.4443998</v>
      </c>
      <c r="K154">
        <v>-59.008491999999997</v>
      </c>
      <c r="L154">
        <v>-51.167155999999999</v>
      </c>
      <c r="N154" s="6">
        <f t="shared" si="27"/>
        <v>4.5</v>
      </c>
      <c r="O154" s="6">
        <f t="shared" si="25"/>
        <v>-85.105377000000004</v>
      </c>
    </row>
    <row r="155" spans="2:16" x14ac:dyDescent="0.25">
      <c r="B155">
        <v>6504888888.8888998</v>
      </c>
      <c r="C155">
        <v>-58.440627999999997</v>
      </c>
      <c r="D155">
        <v>-51.641787999999998</v>
      </c>
      <c r="F155" s="6">
        <f t="shared" si="26"/>
        <v>5</v>
      </c>
      <c r="G155" s="6">
        <f t="shared" si="24"/>
        <v>-70.918639999999996</v>
      </c>
      <c r="J155">
        <v>6504888888.8888998</v>
      </c>
      <c r="K155">
        <v>-60.268253000000001</v>
      </c>
      <c r="L155">
        <v>-51.959850000000003</v>
      </c>
      <c r="N155" s="6">
        <f t="shared" si="27"/>
        <v>5</v>
      </c>
      <c r="O155" s="6">
        <f t="shared" si="25"/>
        <v>-77.471862999999999</v>
      </c>
    </row>
    <row r="156" spans="2:16" x14ac:dyDescent="0.25">
      <c r="B156">
        <v>6848333333.3332996</v>
      </c>
      <c r="C156">
        <v>-58.253520999999999</v>
      </c>
      <c r="D156">
        <v>-51.585697000000003</v>
      </c>
      <c r="F156" s="6">
        <f t="shared" si="26"/>
        <v>5.5</v>
      </c>
      <c r="G156" s="6">
        <f t="shared" si="24"/>
        <v>-72.905876000000006</v>
      </c>
      <c r="J156">
        <v>6848333333.3332996</v>
      </c>
      <c r="K156">
        <v>-58.364769000000003</v>
      </c>
      <c r="L156">
        <v>-50.180518999999997</v>
      </c>
      <c r="N156" s="6">
        <f t="shared" si="27"/>
        <v>5.5</v>
      </c>
      <c r="O156" s="6">
        <f t="shared" si="25"/>
        <v>-82.829207999999994</v>
      </c>
    </row>
    <row r="157" spans="2:16" x14ac:dyDescent="0.25">
      <c r="B157">
        <v>7191777777.7777996</v>
      </c>
      <c r="C157">
        <v>-62.623615000000001</v>
      </c>
      <c r="D157">
        <v>-55.936787000000002</v>
      </c>
      <c r="F157" s="6">
        <f t="shared" si="26"/>
        <v>6</v>
      </c>
      <c r="G157" s="6">
        <f t="shared" si="24"/>
        <v>-69.963165000000004</v>
      </c>
      <c r="J157">
        <v>7191777777.7777996</v>
      </c>
      <c r="K157">
        <v>-60.195759000000002</v>
      </c>
      <c r="L157">
        <v>-52.017639000000003</v>
      </c>
      <c r="N157" s="6">
        <f t="shared" si="27"/>
        <v>6</v>
      </c>
      <c r="O157" s="6">
        <f t="shared" si="25"/>
        <v>-78.476303000000001</v>
      </c>
    </row>
    <row r="158" spans="2:16" x14ac:dyDescent="0.25">
      <c r="B158">
        <v>7535222222.2222004</v>
      </c>
      <c r="C158">
        <v>-70.477767999999998</v>
      </c>
      <c r="D158">
        <v>-63.686957999999997</v>
      </c>
      <c r="F158" s="6">
        <f t="shared" si="26"/>
        <v>6.5</v>
      </c>
      <c r="G158" s="6">
        <f t="shared" si="24"/>
        <v>-62.178162</v>
      </c>
      <c r="J158">
        <v>7535222222.2222004</v>
      </c>
      <c r="K158">
        <v>-61.181128999999999</v>
      </c>
      <c r="L158">
        <v>-52.985610999999999</v>
      </c>
      <c r="N158" s="6">
        <f t="shared" si="27"/>
        <v>6.5</v>
      </c>
      <c r="O158" s="6">
        <f t="shared" si="25"/>
        <v>-67.881973000000002</v>
      </c>
    </row>
    <row r="159" spans="2:16" x14ac:dyDescent="0.25">
      <c r="B159">
        <v>7878666666.6667004</v>
      </c>
      <c r="C159">
        <v>-67.409751999999997</v>
      </c>
      <c r="D159">
        <v>-60.595505000000003</v>
      </c>
      <c r="F159" s="6">
        <f t="shared" si="26"/>
        <v>7</v>
      </c>
      <c r="G159" s="6">
        <f t="shared" si="24"/>
        <v>-66.167938000000007</v>
      </c>
      <c r="J159">
        <v>7878666666.6667004</v>
      </c>
      <c r="K159">
        <v>-72.883919000000006</v>
      </c>
      <c r="L159">
        <v>-64.684501999999995</v>
      </c>
      <c r="N159" s="6">
        <f t="shared" si="27"/>
        <v>7</v>
      </c>
      <c r="O159" s="6">
        <f t="shared" si="25"/>
        <v>-72.639458000000005</v>
      </c>
    </row>
    <row r="160" spans="2:16" x14ac:dyDescent="0.25">
      <c r="B160">
        <v>8222111111.1111002</v>
      </c>
      <c r="C160">
        <v>-74.438918999999999</v>
      </c>
      <c r="D160">
        <v>-67.573936000000003</v>
      </c>
      <c r="F160" s="6">
        <f t="shared" si="26"/>
        <v>7.5</v>
      </c>
      <c r="G160" s="6">
        <f t="shared" si="24"/>
        <v>-65.755043000000001</v>
      </c>
      <c r="J160">
        <v>8222111111.1111002</v>
      </c>
      <c r="K160">
        <v>-69.142700000000005</v>
      </c>
      <c r="L160">
        <v>-60.867119000000002</v>
      </c>
      <c r="N160" s="6">
        <f t="shared" si="27"/>
        <v>7.5</v>
      </c>
      <c r="O160" s="6">
        <f t="shared" si="25"/>
        <v>-69.810149999999993</v>
      </c>
    </row>
    <row r="161" spans="2:16" x14ac:dyDescent="0.25">
      <c r="B161">
        <v>8565555555.5556002</v>
      </c>
      <c r="C161">
        <v>-71.048203000000001</v>
      </c>
      <c r="D161">
        <v>-64.011093000000002</v>
      </c>
      <c r="F161" s="6">
        <f t="shared" si="26"/>
        <v>8</v>
      </c>
      <c r="G161" s="6">
        <f t="shared" si="24"/>
        <v>-76.361382000000006</v>
      </c>
      <c r="J161">
        <v>8565555555.5556002</v>
      </c>
      <c r="K161">
        <v>-71.436440000000005</v>
      </c>
      <c r="L161">
        <v>-62.702316000000003</v>
      </c>
      <c r="N161" s="6">
        <f t="shared" si="27"/>
        <v>8</v>
      </c>
      <c r="O161" s="6">
        <f t="shared" si="25"/>
        <v>-77.805733000000004</v>
      </c>
    </row>
    <row r="162" spans="2:16" x14ac:dyDescent="0.25">
      <c r="B162">
        <v>8909000000</v>
      </c>
      <c r="C162">
        <v>-77.612373000000005</v>
      </c>
      <c r="D162">
        <v>-70.521416000000002</v>
      </c>
      <c r="F162" s="6">
        <f t="shared" si="26"/>
        <v>8.5</v>
      </c>
      <c r="G162" s="6">
        <f t="shared" si="24"/>
        <v>-67.041625999999994</v>
      </c>
      <c r="J162">
        <v>8909000000</v>
      </c>
      <c r="K162">
        <v>-65.575653000000003</v>
      </c>
      <c r="L162">
        <v>-56.477448000000003</v>
      </c>
      <c r="N162" s="6">
        <f t="shared" si="27"/>
        <v>8.5</v>
      </c>
      <c r="O162" s="6">
        <f t="shared" si="25"/>
        <v>-64.862335000000002</v>
      </c>
    </row>
    <row r="163" spans="2:16" x14ac:dyDescent="0.25">
      <c r="B163">
        <v>9252444444.4444008</v>
      </c>
      <c r="C163">
        <v>-86.989883000000006</v>
      </c>
      <c r="D163">
        <v>-79.821579</v>
      </c>
      <c r="F163" s="6">
        <f t="shared" si="26"/>
        <v>9</v>
      </c>
      <c r="G163" s="6">
        <f t="shared" si="24"/>
        <v>-63.963099999999997</v>
      </c>
      <c r="J163">
        <v>9252444444.4444008</v>
      </c>
      <c r="K163">
        <v>-71.792304999999999</v>
      </c>
      <c r="L163">
        <v>-62.391632000000001</v>
      </c>
      <c r="N163" s="6">
        <f t="shared" si="27"/>
        <v>9</v>
      </c>
      <c r="O163" s="6">
        <f t="shared" si="25"/>
        <v>-68.956565999999995</v>
      </c>
    </row>
    <row r="164" spans="2:16" x14ac:dyDescent="0.25">
      <c r="B164">
        <v>9595888888.8889008</v>
      </c>
      <c r="C164">
        <v>-73.991859000000005</v>
      </c>
      <c r="D164">
        <v>-66.764847000000003</v>
      </c>
      <c r="F164" s="6">
        <f t="shared" si="26"/>
        <v>9.5</v>
      </c>
      <c r="G164" s="6">
        <f t="shared" si="24"/>
        <v>-64.195426999999995</v>
      </c>
      <c r="J164">
        <v>9595888888.8889008</v>
      </c>
      <c r="K164">
        <v>-67.117889000000005</v>
      </c>
      <c r="L164">
        <v>-57.557625000000002</v>
      </c>
      <c r="N164" s="6">
        <f t="shared" si="27"/>
        <v>9.5</v>
      </c>
      <c r="O164" s="6">
        <f t="shared" si="25"/>
        <v>-71.675292999999996</v>
      </c>
    </row>
    <row r="165" spans="2:16" x14ac:dyDescent="0.25">
      <c r="B165">
        <v>9939333333.3332996</v>
      </c>
      <c r="C165">
        <v>-66.869254999999995</v>
      </c>
      <c r="D165">
        <v>-59.527968999999999</v>
      </c>
      <c r="F165" s="6">
        <f t="shared" si="26"/>
        <v>10</v>
      </c>
      <c r="G165" s="6">
        <f t="shared" si="24"/>
        <v>-64.143257000000006</v>
      </c>
      <c r="J165">
        <v>9939333333.3332996</v>
      </c>
      <c r="K165">
        <v>-60.644882000000003</v>
      </c>
      <c r="L165">
        <v>-51.032027999999997</v>
      </c>
      <c r="N165" s="6">
        <f t="shared" si="27"/>
        <v>10</v>
      </c>
      <c r="O165" s="6">
        <f t="shared" si="25"/>
        <v>-78.478324999999998</v>
      </c>
    </row>
    <row r="166" spans="2:16" x14ac:dyDescent="0.25">
      <c r="B166">
        <v>10282777777.778</v>
      </c>
      <c r="C166">
        <v>-71.173561000000007</v>
      </c>
      <c r="D166">
        <v>-63.671813999999998</v>
      </c>
      <c r="F166" s="6">
        <f t="shared" si="26"/>
        <v>10.5</v>
      </c>
      <c r="G166" s="6">
        <f t="shared" si="24"/>
        <v>-65.041625999999994</v>
      </c>
      <c r="J166">
        <v>10282777777.778</v>
      </c>
      <c r="K166">
        <v>-62.487278000000003</v>
      </c>
      <c r="L166">
        <v>-53.003310999999997</v>
      </c>
      <c r="N166" s="6">
        <f t="shared" si="27"/>
        <v>10.5</v>
      </c>
      <c r="O166" s="6">
        <f t="shared" si="25"/>
        <v>-72.840919</v>
      </c>
    </row>
    <row r="167" spans="2:16" x14ac:dyDescent="0.25">
      <c r="B167">
        <v>10626222222.222</v>
      </c>
      <c r="C167">
        <v>-77.581374999999994</v>
      </c>
      <c r="D167">
        <v>-69.912056000000007</v>
      </c>
      <c r="F167" s="6">
        <f t="shared" si="26"/>
        <v>11</v>
      </c>
      <c r="G167" s="6">
        <f t="shared" si="24"/>
        <v>-66.326057000000006</v>
      </c>
      <c r="J167">
        <v>10626222222.222</v>
      </c>
      <c r="K167">
        <v>-61.574142000000002</v>
      </c>
      <c r="L167">
        <v>-52.198250000000002</v>
      </c>
      <c r="N167" s="6">
        <f t="shared" si="27"/>
        <v>11</v>
      </c>
      <c r="O167" s="6">
        <f t="shared" si="25"/>
        <v>-59.236679000000002</v>
      </c>
    </row>
    <row r="168" spans="2:16" x14ac:dyDescent="0.25">
      <c r="B168">
        <v>10969666666.667</v>
      </c>
      <c r="C168">
        <v>-78.355377000000004</v>
      </c>
      <c r="D168">
        <v>-70.708099000000004</v>
      </c>
      <c r="F168" s="6">
        <f t="shared" si="26"/>
        <v>11.5</v>
      </c>
      <c r="G168" s="6">
        <f t="shared" si="24"/>
        <v>-70.795776000000004</v>
      </c>
      <c r="J168">
        <v>10969666666.667</v>
      </c>
      <c r="K168">
        <v>-60.352310000000003</v>
      </c>
      <c r="L168">
        <v>-51.052062999999997</v>
      </c>
      <c r="N168" s="6">
        <f t="shared" si="27"/>
        <v>11.5</v>
      </c>
      <c r="O168" s="6">
        <f t="shared" si="25"/>
        <v>-60.853904999999997</v>
      </c>
    </row>
    <row r="169" spans="2:16" x14ac:dyDescent="0.25">
      <c r="B169">
        <v>11313111111.111</v>
      </c>
      <c r="C169">
        <v>-73.931365999999997</v>
      </c>
      <c r="D169">
        <v>-66.145683000000005</v>
      </c>
      <c r="F169" s="6">
        <f t="shared" si="26"/>
        <v>12</v>
      </c>
      <c r="G169" s="6">
        <f t="shared" si="24"/>
        <v>-73.372024999999994</v>
      </c>
      <c r="J169">
        <v>11313111111.111</v>
      </c>
      <c r="K169">
        <v>-55.126781000000001</v>
      </c>
      <c r="L169">
        <v>-46.003352999999997</v>
      </c>
      <c r="N169" s="6">
        <f t="shared" si="27"/>
        <v>12</v>
      </c>
      <c r="O169" s="6">
        <f t="shared" si="25"/>
        <v>-61.809116000000003</v>
      </c>
    </row>
    <row r="170" spans="2:16" x14ac:dyDescent="0.25">
      <c r="B170">
        <v>11656555555.556</v>
      </c>
      <c r="C170">
        <v>-75.256386000000006</v>
      </c>
      <c r="D170">
        <v>-67.418968000000007</v>
      </c>
      <c r="F170" s="6" t="s">
        <v>21</v>
      </c>
      <c r="J170">
        <v>11656555555.556</v>
      </c>
      <c r="K170">
        <v>-56.406619999999997</v>
      </c>
      <c r="L170">
        <v>-47.374088</v>
      </c>
      <c r="N170" s="6" t="s">
        <v>21</v>
      </c>
    </row>
    <row r="171" spans="2:16" x14ac:dyDescent="0.25">
      <c r="B171">
        <v>12000000000</v>
      </c>
      <c r="C171">
        <v>-81.731514000000004</v>
      </c>
      <c r="D171">
        <v>-73.970673000000005</v>
      </c>
      <c r="J171">
        <v>12000000000</v>
      </c>
      <c r="K171">
        <v>-58.113678</v>
      </c>
      <c r="L171">
        <v>-48.989215999999999</v>
      </c>
    </row>
    <row r="172" spans="2:16" x14ac:dyDescent="0.25">
      <c r="B172" t="s">
        <v>21</v>
      </c>
      <c r="J172" t="s">
        <v>21</v>
      </c>
    </row>
    <row r="173" spans="2:16" x14ac:dyDescent="0.25">
      <c r="F173" s="6" t="s">
        <v>39</v>
      </c>
      <c r="N173" s="6" t="s">
        <v>39</v>
      </c>
    </row>
    <row r="174" spans="2:16" ht="15.75" x14ac:dyDescent="0.25">
      <c r="F174" s="6" t="s">
        <v>19</v>
      </c>
      <c r="G174" s="6" t="str">
        <f t="shared" ref="G174:G193" si="28">D200</f>
        <v>2Ix4L dBc Log Mag(dB)</v>
      </c>
      <c r="H174" s="35">
        <v>2</v>
      </c>
      <c r="N174" s="6" t="s">
        <v>19</v>
      </c>
      <c r="O174" s="6" t="str">
        <f t="shared" ref="O174:O193" si="29">L200</f>
        <v>2Ix4L dBc Log Mag(dB)</v>
      </c>
      <c r="P174" s="35">
        <v>2</v>
      </c>
    </row>
    <row r="175" spans="2:16" ht="15.75" x14ac:dyDescent="0.25">
      <c r="B175" t="s">
        <v>37</v>
      </c>
      <c r="F175" s="6">
        <f t="shared" ref="F175:F193" si="30">B201/1000000000</f>
        <v>3.9780000000000002</v>
      </c>
      <c r="G175" s="6">
        <f t="shared" si="28"/>
        <v>-55.421866999999999</v>
      </c>
      <c r="H175" s="36">
        <f>ABS(AVERAGE(G175:G193)-(H174-1)*5)</f>
        <v>70.136397894736845</v>
      </c>
      <c r="J175" t="s">
        <v>37</v>
      </c>
      <c r="N175" s="6">
        <f t="shared" ref="N175:N193" si="31">J201/1000000000</f>
        <v>3.9780000000000002</v>
      </c>
      <c r="O175" s="6">
        <f t="shared" si="29"/>
        <v>-67.285995</v>
      </c>
      <c r="P175" s="36">
        <f>ABS(AVERAGE(O175:O193)-(P174-1)*5)</f>
        <v>61.25853584210526</v>
      </c>
    </row>
    <row r="176" spans="2:16" x14ac:dyDescent="0.25">
      <c r="B176" t="s">
        <v>19</v>
      </c>
      <c r="C176" t="s">
        <v>151</v>
      </c>
      <c r="D176" t="s">
        <v>77</v>
      </c>
      <c r="F176" s="6">
        <f t="shared" si="30"/>
        <v>4.4236666666667004</v>
      </c>
      <c r="G176" s="6">
        <f t="shared" si="28"/>
        <v>-55.118614000000001</v>
      </c>
      <c r="J176" t="s">
        <v>19</v>
      </c>
      <c r="K176" t="s">
        <v>151</v>
      </c>
      <c r="L176" t="s">
        <v>77</v>
      </c>
      <c r="N176" s="6">
        <f t="shared" si="31"/>
        <v>4.4236666666667004</v>
      </c>
      <c r="O176" s="6">
        <f t="shared" si="29"/>
        <v>-58.448338</v>
      </c>
    </row>
    <row r="177" spans="2:15" x14ac:dyDescent="0.25">
      <c r="B177">
        <v>3000000000</v>
      </c>
      <c r="C177">
        <v>-79.656914</v>
      </c>
      <c r="D177">
        <v>-73.725364999999996</v>
      </c>
      <c r="F177" s="6">
        <f t="shared" si="30"/>
        <v>4.8693333333332998</v>
      </c>
      <c r="G177" s="6">
        <f t="shared" si="28"/>
        <v>-58.306972999999999</v>
      </c>
      <c r="J177">
        <v>3000000000</v>
      </c>
      <c r="K177">
        <v>-83.020020000000002</v>
      </c>
      <c r="L177">
        <v>-76.412064000000001</v>
      </c>
      <c r="N177" s="6">
        <f t="shared" si="31"/>
        <v>4.8693333333332998</v>
      </c>
      <c r="O177" s="6">
        <f t="shared" si="29"/>
        <v>-61.365963000000001</v>
      </c>
    </row>
    <row r="178" spans="2:15" x14ac:dyDescent="0.25">
      <c r="B178">
        <v>3500000000</v>
      </c>
      <c r="C178">
        <v>-75.636307000000002</v>
      </c>
      <c r="D178">
        <v>-69.072074999999998</v>
      </c>
      <c r="F178" s="6">
        <f t="shared" si="30"/>
        <v>5.3150000000000004</v>
      </c>
      <c r="G178" s="6">
        <f t="shared" si="28"/>
        <v>-59.765208999999999</v>
      </c>
      <c r="J178">
        <v>3500000000</v>
      </c>
      <c r="K178">
        <v>-75.095161000000004</v>
      </c>
      <c r="L178">
        <v>-67.253829999999994</v>
      </c>
      <c r="N178" s="6">
        <f t="shared" si="31"/>
        <v>5.3150000000000004</v>
      </c>
      <c r="O178" s="6">
        <f t="shared" si="29"/>
        <v>-53.657863999999996</v>
      </c>
    </row>
    <row r="179" spans="2:15" x14ac:dyDescent="0.25">
      <c r="B179">
        <v>4000000000</v>
      </c>
      <c r="C179">
        <v>-81.102753000000007</v>
      </c>
      <c r="D179">
        <v>-74.303916999999998</v>
      </c>
      <c r="F179" s="6">
        <f t="shared" si="30"/>
        <v>5.7606666666667001</v>
      </c>
      <c r="G179" s="6">
        <f t="shared" si="28"/>
        <v>-60.959685999999998</v>
      </c>
      <c r="J179">
        <v>4000000000</v>
      </c>
      <c r="K179">
        <v>-76.022057000000004</v>
      </c>
      <c r="L179">
        <v>-67.713654000000005</v>
      </c>
      <c r="N179" s="6">
        <f t="shared" si="31"/>
        <v>5.7606666666667001</v>
      </c>
      <c r="O179" s="6">
        <f t="shared" si="29"/>
        <v>-57.185986</v>
      </c>
    </row>
    <row r="180" spans="2:15" x14ac:dyDescent="0.25">
      <c r="B180">
        <v>4500000000</v>
      </c>
      <c r="C180">
        <v>-77.134010000000004</v>
      </c>
      <c r="D180">
        <v>-70.466187000000005</v>
      </c>
      <c r="F180" s="6">
        <f t="shared" si="30"/>
        <v>6.2063333333332995</v>
      </c>
      <c r="G180" s="6">
        <f t="shared" si="28"/>
        <v>-63.967407000000001</v>
      </c>
      <c r="J180">
        <v>4500000000</v>
      </c>
      <c r="K180">
        <v>-93.289626999999996</v>
      </c>
      <c r="L180">
        <v>-85.105377000000004</v>
      </c>
      <c r="N180" s="6">
        <f t="shared" si="31"/>
        <v>6.2063333333332995</v>
      </c>
      <c r="O180" s="6">
        <f t="shared" si="29"/>
        <v>-56.666587999999997</v>
      </c>
    </row>
    <row r="181" spans="2:15" x14ac:dyDescent="0.25">
      <c r="B181">
        <v>5000000000</v>
      </c>
      <c r="C181">
        <v>-77.605468999999999</v>
      </c>
      <c r="D181">
        <v>-70.918639999999996</v>
      </c>
      <c r="F181" s="6">
        <f t="shared" si="30"/>
        <v>6.6520000000000001</v>
      </c>
      <c r="G181" s="6">
        <f t="shared" si="28"/>
        <v>-64.164619000000002</v>
      </c>
      <c r="J181">
        <v>5000000000</v>
      </c>
      <c r="K181">
        <v>-85.649979000000002</v>
      </c>
      <c r="L181">
        <v>-77.471862999999999</v>
      </c>
      <c r="N181" s="6">
        <f t="shared" si="31"/>
        <v>6.6520000000000001</v>
      </c>
      <c r="O181" s="6">
        <f t="shared" si="29"/>
        <v>-58.893481999999999</v>
      </c>
    </row>
    <row r="182" spans="2:15" x14ac:dyDescent="0.25">
      <c r="B182">
        <v>5500000000</v>
      </c>
      <c r="C182">
        <v>-79.696686</v>
      </c>
      <c r="D182">
        <v>-72.905876000000006</v>
      </c>
      <c r="F182" s="6">
        <f t="shared" si="30"/>
        <v>7.0976666666667008</v>
      </c>
      <c r="G182" s="6">
        <f t="shared" si="28"/>
        <v>-62.224967999999997</v>
      </c>
      <c r="J182">
        <v>5500000000</v>
      </c>
      <c r="K182">
        <v>-91.024726999999999</v>
      </c>
      <c r="L182">
        <v>-82.829207999999994</v>
      </c>
      <c r="N182" s="6">
        <f t="shared" si="31"/>
        <v>7.0976666666667008</v>
      </c>
      <c r="O182" s="6">
        <f t="shared" si="29"/>
        <v>-61.790649000000002</v>
      </c>
    </row>
    <row r="183" spans="2:15" x14ac:dyDescent="0.25">
      <c r="B183">
        <v>6000000000</v>
      </c>
      <c r="C183">
        <v>-76.777411999999998</v>
      </c>
      <c r="D183">
        <v>-69.963165000000004</v>
      </c>
      <c r="F183" s="6">
        <f t="shared" si="30"/>
        <v>7.5433333333332993</v>
      </c>
      <c r="G183" s="6">
        <f t="shared" si="28"/>
        <v>-64.433197000000007</v>
      </c>
      <c r="J183">
        <v>6000000000</v>
      </c>
      <c r="K183">
        <v>-86.675719999999998</v>
      </c>
      <c r="L183">
        <v>-78.476303000000001</v>
      </c>
      <c r="N183" s="6">
        <f t="shared" si="31"/>
        <v>7.5433333333332993</v>
      </c>
      <c r="O183" s="6">
        <f t="shared" si="29"/>
        <v>-58.866447000000001</v>
      </c>
    </row>
    <row r="184" spans="2:15" x14ac:dyDescent="0.25">
      <c r="B184">
        <v>6500000000</v>
      </c>
      <c r="C184">
        <v>-69.043143999999998</v>
      </c>
      <c r="D184">
        <v>-62.178162</v>
      </c>
      <c r="F184" s="6">
        <f t="shared" si="30"/>
        <v>7.9889999999999999</v>
      </c>
      <c r="G184" s="6">
        <f t="shared" si="28"/>
        <v>-65.400253000000006</v>
      </c>
      <c r="J184">
        <v>6500000000</v>
      </c>
      <c r="K184">
        <v>-76.157555000000002</v>
      </c>
      <c r="L184">
        <v>-67.881973000000002</v>
      </c>
      <c r="N184" s="6">
        <f t="shared" si="31"/>
        <v>7.9889999999999999</v>
      </c>
      <c r="O184" s="6">
        <f t="shared" si="29"/>
        <v>-55.953453000000003</v>
      </c>
    </row>
    <row r="185" spans="2:15" x14ac:dyDescent="0.25">
      <c r="B185">
        <v>7000000000</v>
      </c>
      <c r="C185">
        <v>-73.205048000000005</v>
      </c>
      <c r="D185">
        <v>-66.167938000000007</v>
      </c>
      <c r="F185" s="6">
        <f t="shared" si="30"/>
        <v>8.4346666666667005</v>
      </c>
      <c r="G185" s="6">
        <f t="shared" si="28"/>
        <v>-69.417496</v>
      </c>
      <c r="J185">
        <v>7000000000</v>
      </c>
      <c r="K185">
        <v>-81.373581000000001</v>
      </c>
      <c r="L185">
        <v>-72.639458000000005</v>
      </c>
      <c r="N185" s="6">
        <f t="shared" si="31"/>
        <v>8.4346666666667005</v>
      </c>
      <c r="O185" s="6">
        <f t="shared" si="29"/>
        <v>-54.866177</v>
      </c>
    </row>
    <row r="186" spans="2:15" x14ac:dyDescent="0.25">
      <c r="B186">
        <v>7500000000</v>
      </c>
      <c r="C186">
        <v>-72.846001000000001</v>
      </c>
      <c r="D186">
        <v>-65.755043000000001</v>
      </c>
      <c r="F186" s="6">
        <f t="shared" si="30"/>
        <v>8.880333333333299</v>
      </c>
      <c r="G186" s="6">
        <f t="shared" si="28"/>
        <v>-70.413901999999993</v>
      </c>
      <c r="J186">
        <v>7500000000</v>
      </c>
      <c r="K186">
        <v>-78.908355999999998</v>
      </c>
      <c r="L186">
        <v>-69.810149999999993</v>
      </c>
      <c r="N186" s="6">
        <f t="shared" si="31"/>
        <v>8.880333333333299</v>
      </c>
      <c r="O186" s="6">
        <f t="shared" si="29"/>
        <v>-62.835014000000001</v>
      </c>
    </row>
    <row r="187" spans="2:15" x14ac:dyDescent="0.25">
      <c r="B187">
        <v>8000000000</v>
      </c>
      <c r="C187">
        <v>-83.529685999999998</v>
      </c>
      <c r="D187">
        <v>-76.361382000000006</v>
      </c>
      <c r="F187" s="6">
        <f t="shared" si="30"/>
        <v>9.3260000000000005</v>
      </c>
      <c r="G187" s="6">
        <f t="shared" si="28"/>
        <v>-68.566924999999998</v>
      </c>
      <c r="J187">
        <v>8000000000</v>
      </c>
      <c r="K187">
        <v>-87.206412999999998</v>
      </c>
      <c r="L187">
        <v>-77.805733000000004</v>
      </c>
      <c r="N187" s="6">
        <f t="shared" si="31"/>
        <v>9.3260000000000005</v>
      </c>
      <c r="O187" s="6">
        <f t="shared" si="29"/>
        <v>-60.896155999999998</v>
      </c>
    </row>
    <row r="188" spans="2:15" x14ac:dyDescent="0.25">
      <c r="B188">
        <v>8500000000</v>
      </c>
      <c r="C188">
        <v>-74.268638999999993</v>
      </c>
      <c r="D188">
        <v>-67.041625999999994</v>
      </c>
      <c r="F188" s="6">
        <f t="shared" si="30"/>
        <v>9.7716666666667003</v>
      </c>
      <c r="G188" s="6">
        <f t="shared" si="28"/>
        <v>-70.614990000000006</v>
      </c>
      <c r="J188">
        <v>8500000000</v>
      </c>
      <c r="K188">
        <v>-74.422600000000003</v>
      </c>
      <c r="L188">
        <v>-64.862335000000002</v>
      </c>
      <c r="N188" s="6">
        <f t="shared" si="31"/>
        <v>9.7716666666667003</v>
      </c>
      <c r="O188" s="6">
        <f t="shared" si="29"/>
        <v>-51.428429000000001</v>
      </c>
    </row>
    <row r="189" spans="2:15" x14ac:dyDescent="0.25">
      <c r="B189">
        <v>9000000000</v>
      </c>
      <c r="C189">
        <v>-71.304382000000004</v>
      </c>
      <c r="D189">
        <v>-63.963099999999997</v>
      </c>
      <c r="F189" s="6">
        <f t="shared" si="30"/>
        <v>10.217333333333</v>
      </c>
      <c r="G189" s="6">
        <f t="shared" si="28"/>
        <v>-68.925681999999995</v>
      </c>
      <c r="J189">
        <v>9000000000</v>
      </c>
      <c r="K189">
        <v>-78.569419999999994</v>
      </c>
      <c r="L189">
        <v>-68.956565999999995</v>
      </c>
      <c r="N189" s="6">
        <f t="shared" si="31"/>
        <v>10.217333333333</v>
      </c>
      <c r="O189" s="6">
        <f t="shared" si="29"/>
        <v>-55.445957</v>
      </c>
    </row>
    <row r="190" spans="2:15" x14ac:dyDescent="0.25">
      <c r="B190">
        <v>9500000000</v>
      </c>
      <c r="C190">
        <v>-71.697165999999996</v>
      </c>
      <c r="D190">
        <v>-64.195426999999995</v>
      </c>
      <c r="F190" s="6">
        <f t="shared" si="30"/>
        <v>10.663</v>
      </c>
      <c r="G190" s="6">
        <f t="shared" si="28"/>
        <v>-66.239258000000007</v>
      </c>
      <c r="J190">
        <v>9500000000</v>
      </c>
      <c r="K190">
        <v>-81.159263999999993</v>
      </c>
      <c r="L190">
        <v>-71.675292999999996</v>
      </c>
      <c r="N190" s="6">
        <f t="shared" si="31"/>
        <v>10.663</v>
      </c>
      <c r="O190" s="6">
        <f t="shared" si="29"/>
        <v>-49.883896</v>
      </c>
    </row>
    <row r="191" spans="2:15" x14ac:dyDescent="0.25">
      <c r="B191">
        <v>10000000000</v>
      </c>
      <c r="C191">
        <v>-71.812576000000007</v>
      </c>
      <c r="D191">
        <v>-64.143257000000006</v>
      </c>
      <c r="F191" s="6">
        <f t="shared" si="30"/>
        <v>11.108666666667</v>
      </c>
      <c r="G191" s="6">
        <f t="shared" si="28"/>
        <v>-68.613067999999998</v>
      </c>
      <c r="J191">
        <v>10000000000</v>
      </c>
      <c r="K191">
        <v>-87.854218000000003</v>
      </c>
      <c r="L191">
        <v>-78.478324999999998</v>
      </c>
      <c r="N191" s="6">
        <f t="shared" si="31"/>
        <v>11.108666666667</v>
      </c>
      <c r="O191" s="6">
        <f t="shared" si="29"/>
        <v>-47.717326999999997</v>
      </c>
    </row>
    <row r="192" spans="2:15" x14ac:dyDescent="0.25">
      <c r="B192">
        <v>10500000000</v>
      </c>
      <c r="C192">
        <v>-72.688911000000004</v>
      </c>
      <c r="D192">
        <v>-65.041625999999994</v>
      </c>
      <c r="F192" s="6">
        <f t="shared" si="30"/>
        <v>11.554333333333</v>
      </c>
      <c r="G192" s="6">
        <f t="shared" si="28"/>
        <v>-75.525886999999997</v>
      </c>
      <c r="J192">
        <v>10500000000</v>
      </c>
      <c r="K192">
        <v>-82.141159000000002</v>
      </c>
      <c r="L192">
        <v>-72.840919</v>
      </c>
      <c r="N192" s="6">
        <f t="shared" si="31"/>
        <v>11.554333333333</v>
      </c>
      <c r="O192" s="6">
        <f t="shared" si="29"/>
        <v>-46.726996999999997</v>
      </c>
    </row>
    <row r="193" spans="2:16" x14ac:dyDescent="0.25">
      <c r="B193">
        <v>11000000000</v>
      </c>
      <c r="C193">
        <v>-74.111732000000003</v>
      </c>
      <c r="D193">
        <v>-66.326057000000006</v>
      </c>
      <c r="F193" s="6">
        <f t="shared" si="30"/>
        <v>12</v>
      </c>
      <c r="G193" s="6">
        <f t="shared" si="28"/>
        <v>-69.511559000000005</v>
      </c>
      <c r="J193">
        <v>11000000000</v>
      </c>
      <c r="K193">
        <v>-68.360106999999999</v>
      </c>
      <c r="L193">
        <v>-59.236679000000002</v>
      </c>
      <c r="N193" s="6">
        <f t="shared" si="31"/>
        <v>12</v>
      </c>
      <c r="O193" s="6">
        <f t="shared" si="29"/>
        <v>-48.997463000000003</v>
      </c>
    </row>
    <row r="194" spans="2:16" x14ac:dyDescent="0.25">
      <c r="B194">
        <v>11500000000</v>
      </c>
      <c r="C194">
        <v>-78.633194000000003</v>
      </c>
      <c r="D194">
        <v>-70.795776000000004</v>
      </c>
      <c r="F194" s="6" t="s">
        <v>21</v>
      </c>
      <c r="J194">
        <v>11500000000</v>
      </c>
      <c r="K194">
        <v>-69.886436000000003</v>
      </c>
      <c r="L194">
        <v>-60.853904999999997</v>
      </c>
      <c r="N194" s="6" t="s">
        <v>21</v>
      </c>
    </row>
    <row r="195" spans="2:16" x14ac:dyDescent="0.25">
      <c r="B195">
        <v>12000000000</v>
      </c>
      <c r="C195">
        <v>-81.132874000000001</v>
      </c>
      <c r="D195">
        <v>-73.372024999999994</v>
      </c>
      <c r="J195">
        <v>12000000000</v>
      </c>
      <c r="K195">
        <v>-70.933577999999997</v>
      </c>
      <c r="L195">
        <v>-61.809116000000003</v>
      </c>
    </row>
    <row r="196" spans="2:16" x14ac:dyDescent="0.25">
      <c r="B196" t="s">
        <v>21</v>
      </c>
      <c r="J196" t="s">
        <v>21</v>
      </c>
    </row>
    <row r="197" spans="2:16" x14ac:dyDescent="0.25">
      <c r="F197" s="6" t="s">
        <v>41</v>
      </c>
      <c r="N197" s="6" t="s">
        <v>41</v>
      </c>
    </row>
    <row r="198" spans="2:16" ht="15.75" x14ac:dyDescent="0.25">
      <c r="F198" s="6" t="s">
        <v>19</v>
      </c>
      <c r="G198" s="6" t="str">
        <f t="shared" ref="G198:G217" si="32">D224</f>
        <v>2Ix5L dBc Log Mag(dB)</v>
      </c>
      <c r="H198" s="35">
        <v>2</v>
      </c>
      <c r="N198" s="6" t="s">
        <v>19</v>
      </c>
      <c r="O198" s="6" t="str">
        <f t="shared" ref="O198:O217" si="33">L224</f>
        <v>2Ix5L dBc Log Mag(dB)</v>
      </c>
      <c r="P198" s="35">
        <v>2</v>
      </c>
    </row>
    <row r="199" spans="2:16" ht="15.75" x14ac:dyDescent="0.25">
      <c r="B199" t="s">
        <v>39</v>
      </c>
      <c r="F199" s="6">
        <f t="shared" ref="F199:F217" si="34">B225/1000000000</f>
        <v>6.9779999999999998</v>
      </c>
      <c r="G199" s="6">
        <f t="shared" si="32"/>
        <v>-74.142487000000003</v>
      </c>
      <c r="H199" s="36">
        <f>ABS(AVERAGE(G199:G217)-(H198-1)*5)</f>
        <v>73.425012210526333</v>
      </c>
      <c r="J199" t="s">
        <v>39</v>
      </c>
      <c r="N199" s="6">
        <f t="shared" ref="N199:N217" si="35">J225/1000000000</f>
        <v>6.9779999999999998</v>
      </c>
      <c r="O199" s="6">
        <f t="shared" si="33"/>
        <v>-71.933289000000002</v>
      </c>
      <c r="P199" s="36">
        <f>ABS(AVERAGE(O199:O217)-(P198-1)*5)</f>
        <v>76.695842157894717</v>
      </c>
    </row>
    <row r="200" spans="2:16" x14ac:dyDescent="0.25">
      <c r="B200" t="s">
        <v>19</v>
      </c>
      <c r="C200" t="s">
        <v>152</v>
      </c>
      <c r="D200" t="s">
        <v>78</v>
      </c>
      <c r="F200" s="6">
        <f t="shared" si="34"/>
        <v>7.2569999999999997</v>
      </c>
      <c r="G200" s="6">
        <f t="shared" si="32"/>
        <v>-70.764945999999995</v>
      </c>
      <c r="J200" t="s">
        <v>19</v>
      </c>
      <c r="K200" t="s">
        <v>152</v>
      </c>
      <c r="L200" t="s">
        <v>78</v>
      </c>
      <c r="N200" s="6">
        <f t="shared" si="35"/>
        <v>7.2569999999999997</v>
      </c>
      <c r="O200" s="6">
        <f t="shared" si="33"/>
        <v>-75.896789999999996</v>
      </c>
    </row>
    <row r="201" spans="2:16" x14ac:dyDescent="0.25">
      <c r="B201">
        <v>3978000000</v>
      </c>
      <c r="C201">
        <v>-61.353416000000003</v>
      </c>
      <c r="D201">
        <v>-55.421866999999999</v>
      </c>
      <c r="F201" s="6">
        <f t="shared" si="34"/>
        <v>7.5359999999999996</v>
      </c>
      <c r="G201" s="6">
        <f t="shared" si="32"/>
        <v>-67.855270000000004</v>
      </c>
      <c r="J201">
        <v>3978000000</v>
      </c>
      <c r="K201">
        <v>-73.893958999999995</v>
      </c>
      <c r="L201">
        <v>-67.285995</v>
      </c>
      <c r="N201" s="6">
        <f t="shared" si="35"/>
        <v>7.5359999999999996</v>
      </c>
      <c r="O201" s="6">
        <f t="shared" si="33"/>
        <v>-76.110313000000005</v>
      </c>
    </row>
    <row r="202" spans="2:16" x14ac:dyDescent="0.25">
      <c r="B202">
        <v>4423666666.6667004</v>
      </c>
      <c r="C202">
        <v>-61.682850000000002</v>
      </c>
      <c r="D202">
        <v>-55.118614000000001</v>
      </c>
      <c r="F202" s="6">
        <f t="shared" si="34"/>
        <v>7.8150000000000004</v>
      </c>
      <c r="G202" s="6">
        <f t="shared" si="32"/>
        <v>-66.643448000000006</v>
      </c>
      <c r="J202">
        <v>4423666666.6667004</v>
      </c>
      <c r="K202">
        <v>-66.289672999999993</v>
      </c>
      <c r="L202">
        <v>-58.448338</v>
      </c>
      <c r="N202" s="6">
        <f t="shared" si="35"/>
        <v>7.8150000000000004</v>
      </c>
      <c r="O202" s="6">
        <f t="shared" si="33"/>
        <v>-72.691649999999996</v>
      </c>
    </row>
    <row r="203" spans="2:16" x14ac:dyDescent="0.25">
      <c r="B203">
        <v>4869333333.3332996</v>
      </c>
      <c r="C203">
        <v>-65.105812</v>
      </c>
      <c r="D203">
        <v>-58.306972999999999</v>
      </c>
      <c r="F203" s="6">
        <f t="shared" si="34"/>
        <v>8.0939999999999994</v>
      </c>
      <c r="G203" s="6">
        <f t="shared" si="32"/>
        <v>-65.929839999999999</v>
      </c>
      <c r="J203">
        <v>4869333333.3332996</v>
      </c>
      <c r="K203">
        <v>-69.674362000000002</v>
      </c>
      <c r="L203">
        <v>-61.365963000000001</v>
      </c>
      <c r="N203" s="6">
        <f t="shared" si="35"/>
        <v>8.0939999999999994</v>
      </c>
      <c r="O203" s="6">
        <f t="shared" si="33"/>
        <v>-70.909003999999996</v>
      </c>
    </row>
    <row r="204" spans="2:16" x14ac:dyDescent="0.25">
      <c r="B204">
        <v>5315000000</v>
      </c>
      <c r="C204">
        <v>-66.433029000000005</v>
      </c>
      <c r="D204">
        <v>-59.765208999999999</v>
      </c>
      <c r="F204" s="6">
        <f t="shared" si="34"/>
        <v>8.3729999999999993</v>
      </c>
      <c r="G204" s="6">
        <f t="shared" si="32"/>
        <v>-67.595398000000003</v>
      </c>
      <c r="J204">
        <v>5315000000</v>
      </c>
      <c r="K204">
        <v>-61.842112999999998</v>
      </c>
      <c r="L204">
        <v>-53.657863999999996</v>
      </c>
      <c r="N204" s="6">
        <f t="shared" si="35"/>
        <v>8.3729999999999993</v>
      </c>
      <c r="O204" s="6">
        <f t="shared" si="33"/>
        <v>-74.142989999999998</v>
      </c>
    </row>
    <row r="205" spans="2:16" x14ac:dyDescent="0.25">
      <c r="B205">
        <v>5760666666.6667004</v>
      </c>
      <c r="C205">
        <v>-67.646514999999994</v>
      </c>
      <c r="D205">
        <v>-60.959685999999998</v>
      </c>
      <c r="F205" s="6">
        <f t="shared" si="34"/>
        <v>8.6519999999999992</v>
      </c>
      <c r="G205" s="6">
        <f t="shared" si="32"/>
        <v>-67.130447000000004</v>
      </c>
      <c r="J205">
        <v>5760666666.6667004</v>
      </c>
      <c r="K205">
        <v>-65.364104999999995</v>
      </c>
      <c r="L205">
        <v>-57.185986</v>
      </c>
      <c r="N205" s="6">
        <f t="shared" si="35"/>
        <v>8.6519999999999992</v>
      </c>
      <c r="O205" s="6">
        <f t="shared" si="33"/>
        <v>-71.551247000000004</v>
      </c>
    </row>
    <row r="206" spans="2:16" x14ac:dyDescent="0.25">
      <c r="B206">
        <v>6206333333.3332996</v>
      </c>
      <c r="C206">
        <v>-70.758217000000002</v>
      </c>
      <c r="D206">
        <v>-63.967407000000001</v>
      </c>
      <c r="F206" s="6">
        <f t="shared" si="34"/>
        <v>8.9309999999999992</v>
      </c>
      <c r="G206" s="6">
        <f t="shared" si="32"/>
        <v>-68.339973000000001</v>
      </c>
      <c r="J206">
        <v>6206333333.3332996</v>
      </c>
      <c r="K206">
        <v>-64.862105999999997</v>
      </c>
      <c r="L206">
        <v>-56.666587999999997</v>
      </c>
      <c r="N206" s="6">
        <f t="shared" si="35"/>
        <v>8.9309999999999992</v>
      </c>
      <c r="O206" s="6">
        <f t="shared" si="33"/>
        <v>-74.266975000000002</v>
      </c>
    </row>
    <row r="207" spans="2:16" x14ac:dyDescent="0.25">
      <c r="B207">
        <v>6652000000</v>
      </c>
      <c r="C207">
        <v>-70.978866999999994</v>
      </c>
      <c r="D207">
        <v>-64.164619000000002</v>
      </c>
      <c r="F207" s="6">
        <f t="shared" si="34"/>
        <v>9.2100000000000009</v>
      </c>
      <c r="G207" s="6">
        <f t="shared" si="32"/>
        <v>-68.373810000000006</v>
      </c>
      <c r="J207">
        <v>6652000000</v>
      </c>
      <c r="K207">
        <v>-67.092903000000007</v>
      </c>
      <c r="L207">
        <v>-58.893481999999999</v>
      </c>
      <c r="N207" s="6">
        <f t="shared" si="35"/>
        <v>9.2100000000000009</v>
      </c>
      <c r="O207" s="6">
        <f t="shared" si="33"/>
        <v>-78.550323000000006</v>
      </c>
    </row>
    <row r="208" spans="2:16" x14ac:dyDescent="0.25">
      <c r="B208">
        <v>7097666666.6667004</v>
      </c>
      <c r="C208">
        <v>-69.089943000000005</v>
      </c>
      <c r="D208">
        <v>-62.224967999999997</v>
      </c>
      <c r="F208" s="6">
        <f t="shared" si="34"/>
        <v>9.4890000000000008</v>
      </c>
      <c r="G208" s="6">
        <f t="shared" si="32"/>
        <v>-69.077751000000006</v>
      </c>
      <c r="J208">
        <v>7097666666.6667004</v>
      </c>
      <c r="K208">
        <v>-70.066231000000002</v>
      </c>
      <c r="L208">
        <v>-61.790649000000002</v>
      </c>
      <c r="N208" s="6">
        <f t="shared" si="35"/>
        <v>9.4890000000000008</v>
      </c>
      <c r="O208" s="6">
        <f t="shared" si="33"/>
        <v>-75.309005999999997</v>
      </c>
    </row>
    <row r="209" spans="2:16" x14ac:dyDescent="0.25">
      <c r="B209">
        <v>7543333333.3332996</v>
      </c>
      <c r="C209">
        <v>-71.470305999999994</v>
      </c>
      <c r="D209">
        <v>-64.433197000000007</v>
      </c>
      <c r="F209" s="6">
        <f t="shared" si="34"/>
        <v>9.7680000000000007</v>
      </c>
      <c r="G209" s="6">
        <f t="shared" si="32"/>
        <v>-68.785033999999996</v>
      </c>
      <c r="J209">
        <v>7543333333.3332996</v>
      </c>
      <c r="K209">
        <v>-67.600571000000002</v>
      </c>
      <c r="L209">
        <v>-58.866447000000001</v>
      </c>
      <c r="N209" s="6">
        <f t="shared" si="35"/>
        <v>9.7680000000000007</v>
      </c>
      <c r="O209" s="6">
        <f t="shared" si="33"/>
        <v>-69.062813000000006</v>
      </c>
    </row>
    <row r="210" spans="2:16" x14ac:dyDescent="0.25">
      <c r="B210">
        <v>7989000000</v>
      </c>
      <c r="C210">
        <v>-72.491211000000007</v>
      </c>
      <c r="D210">
        <v>-65.400253000000006</v>
      </c>
      <c r="F210" s="6">
        <f t="shared" si="34"/>
        <v>10.047000000000001</v>
      </c>
      <c r="G210" s="6">
        <f t="shared" si="32"/>
        <v>-68.498085000000003</v>
      </c>
      <c r="J210">
        <v>7989000000</v>
      </c>
      <c r="K210">
        <v>-65.051659000000001</v>
      </c>
      <c r="L210">
        <v>-55.953453000000003</v>
      </c>
      <c r="N210" s="6">
        <f t="shared" si="35"/>
        <v>10.047000000000001</v>
      </c>
      <c r="O210" s="6">
        <f t="shared" si="33"/>
        <v>-75.076476999999997</v>
      </c>
    </row>
    <row r="211" spans="2:16" x14ac:dyDescent="0.25">
      <c r="B211">
        <v>8434666666.6667004</v>
      </c>
      <c r="C211">
        <v>-76.585792999999995</v>
      </c>
      <c r="D211">
        <v>-69.417496</v>
      </c>
      <c r="F211" s="6">
        <f t="shared" si="34"/>
        <v>10.326000000000001</v>
      </c>
      <c r="G211" s="6">
        <f t="shared" si="32"/>
        <v>-67.397948999999997</v>
      </c>
      <c r="J211">
        <v>8434666666.6667004</v>
      </c>
      <c r="K211">
        <v>-64.266852999999998</v>
      </c>
      <c r="L211">
        <v>-54.866177</v>
      </c>
      <c r="N211" s="6">
        <f t="shared" si="35"/>
        <v>10.326000000000001</v>
      </c>
      <c r="O211" s="6">
        <f t="shared" si="33"/>
        <v>-68.236000000000004</v>
      </c>
    </row>
    <row r="212" spans="2:16" x14ac:dyDescent="0.25">
      <c r="B212">
        <v>8880333333.3332996</v>
      </c>
      <c r="C212">
        <v>-77.640915000000007</v>
      </c>
      <c r="D212">
        <v>-70.413901999999993</v>
      </c>
      <c r="F212" s="6">
        <f t="shared" si="34"/>
        <v>10.605</v>
      </c>
      <c r="G212" s="6">
        <f t="shared" si="32"/>
        <v>-68.209732000000002</v>
      </c>
      <c r="J212">
        <v>8880333333.3332996</v>
      </c>
      <c r="K212">
        <v>-72.395279000000002</v>
      </c>
      <c r="L212">
        <v>-62.835014000000001</v>
      </c>
      <c r="N212" s="6">
        <f t="shared" si="35"/>
        <v>10.605</v>
      </c>
      <c r="O212" s="6">
        <f t="shared" si="33"/>
        <v>-69.361373999999998</v>
      </c>
    </row>
    <row r="213" spans="2:16" x14ac:dyDescent="0.25">
      <c r="B213">
        <v>9326000000</v>
      </c>
      <c r="C213">
        <v>-75.908210999999994</v>
      </c>
      <c r="D213">
        <v>-68.566924999999998</v>
      </c>
      <c r="F213" s="6">
        <f t="shared" si="34"/>
        <v>10.884</v>
      </c>
      <c r="G213" s="6">
        <f t="shared" si="32"/>
        <v>-70.210701</v>
      </c>
      <c r="J213">
        <v>9326000000</v>
      </c>
      <c r="K213">
        <v>-70.509010000000004</v>
      </c>
      <c r="L213">
        <v>-60.896155999999998</v>
      </c>
      <c r="N213" s="6">
        <f t="shared" si="35"/>
        <v>10.884</v>
      </c>
      <c r="O213" s="6">
        <f t="shared" si="33"/>
        <v>-71.098122000000004</v>
      </c>
    </row>
    <row r="214" spans="2:16" x14ac:dyDescent="0.25">
      <c r="B214">
        <v>9771666666.6667004</v>
      </c>
      <c r="C214">
        <v>-78.116737000000001</v>
      </c>
      <c r="D214">
        <v>-70.614990000000006</v>
      </c>
      <c r="F214" s="6">
        <f t="shared" si="34"/>
        <v>11.163</v>
      </c>
      <c r="G214" s="6">
        <f t="shared" si="32"/>
        <v>-68.310981999999996</v>
      </c>
      <c r="J214">
        <v>9771666666.6667004</v>
      </c>
      <c r="K214">
        <v>-60.912394999999997</v>
      </c>
      <c r="L214">
        <v>-51.428429000000001</v>
      </c>
      <c r="N214" s="6">
        <f t="shared" si="35"/>
        <v>11.163</v>
      </c>
      <c r="O214" s="6">
        <f t="shared" si="33"/>
        <v>-65.456138999999993</v>
      </c>
    </row>
    <row r="215" spans="2:16" x14ac:dyDescent="0.25">
      <c r="B215">
        <v>10217333333.333</v>
      </c>
      <c r="C215">
        <v>-76.595000999999996</v>
      </c>
      <c r="D215">
        <v>-68.925681999999995</v>
      </c>
      <c r="F215" s="6">
        <f t="shared" si="34"/>
        <v>11.442</v>
      </c>
      <c r="G215" s="6">
        <f t="shared" si="32"/>
        <v>-66.239081999999996</v>
      </c>
      <c r="J215">
        <v>10217333333.333</v>
      </c>
      <c r="K215">
        <v>-64.821854000000002</v>
      </c>
      <c r="L215">
        <v>-55.445957</v>
      </c>
      <c r="N215" s="6">
        <f t="shared" si="35"/>
        <v>11.442</v>
      </c>
      <c r="O215" s="6">
        <f t="shared" si="33"/>
        <v>-68.506050000000002</v>
      </c>
    </row>
    <row r="216" spans="2:16" x14ac:dyDescent="0.25">
      <c r="B216">
        <v>10663000000</v>
      </c>
      <c r="C216">
        <v>-73.886543000000003</v>
      </c>
      <c r="D216">
        <v>-66.239258000000007</v>
      </c>
      <c r="F216" s="6">
        <f t="shared" si="34"/>
        <v>11.721</v>
      </c>
      <c r="G216" s="6">
        <f t="shared" si="32"/>
        <v>-68.538055</v>
      </c>
      <c r="J216">
        <v>10663000000</v>
      </c>
      <c r="K216">
        <v>-59.184142999999999</v>
      </c>
      <c r="L216">
        <v>-49.883896</v>
      </c>
      <c r="N216" s="6">
        <f t="shared" si="35"/>
        <v>11.721</v>
      </c>
      <c r="O216" s="6">
        <f t="shared" si="33"/>
        <v>-66.875129999999999</v>
      </c>
    </row>
    <row r="217" spans="2:16" x14ac:dyDescent="0.25">
      <c r="B217">
        <v>11108666666.667</v>
      </c>
      <c r="C217">
        <v>-76.398750000000007</v>
      </c>
      <c r="D217">
        <v>-68.613067999999998</v>
      </c>
      <c r="F217" s="6">
        <f t="shared" si="34"/>
        <v>12</v>
      </c>
      <c r="G217" s="6">
        <f t="shared" si="32"/>
        <v>-68.032241999999997</v>
      </c>
      <c r="J217">
        <v>11108666666.667</v>
      </c>
      <c r="K217">
        <v>-56.840755000000001</v>
      </c>
      <c r="L217">
        <v>-47.717326999999997</v>
      </c>
      <c r="N217" s="6">
        <f t="shared" si="35"/>
        <v>12</v>
      </c>
      <c r="O217" s="6">
        <f t="shared" si="33"/>
        <v>-67.187308999999999</v>
      </c>
    </row>
    <row r="218" spans="2:16" x14ac:dyDescent="0.25">
      <c r="B218">
        <v>11554333333.333</v>
      </c>
      <c r="C218">
        <v>-83.363303999999999</v>
      </c>
      <c r="D218">
        <v>-75.525886999999997</v>
      </c>
      <c r="F218" s="6" t="s">
        <v>21</v>
      </c>
      <c r="J218">
        <v>11554333333.333</v>
      </c>
      <c r="K218">
        <v>-55.759532999999998</v>
      </c>
      <c r="L218">
        <v>-46.726996999999997</v>
      </c>
      <c r="N218" s="6" t="s">
        <v>21</v>
      </c>
    </row>
    <row r="219" spans="2:16" x14ac:dyDescent="0.25">
      <c r="B219">
        <v>12000000000</v>
      </c>
      <c r="C219">
        <v>-77.272407999999999</v>
      </c>
      <c r="D219">
        <v>-69.511559000000005</v>
      </c>
      <c r="J219">
        <v>12000000000</v>
      </c>
      <c r="K219">
        <v>-58.121924999999997</v>
      </c>
      <c r="L219">
        <v>-48.997463000000003</v>
      </c>
    </row>
    <row r="220" spans="2:16" x14ac:dyDescent="0.25">
      <c r="B220" t="s">
        <v>21</v>
      </c>
      <c r="J220" t="s">
        <v>21</v>
      </c>
    </row>
    <row r="221" spans="2:16" x14ac:dyDescent="0.25">
      <c r="F221" s="6" t="s">
        <v>43</v>
      </c>
      <c r="N221" s="6" t="s">
        <v>43</v>
      </c>
    </row>
    <row r="222" spans="2:16" ht="15.75" x14ac:dyDescent="0.25">
      <c r="F222" s="6" t="s">
        <v>19</v>
      </c>
      <c r="G222" s="6" t="str">
        <f t="shared" ref="G222:G241" si="36">D248</f>
        <v>3Ix1L dBc Log Mag(dB)</v>
      </c>
      <c r="H222" s="35">
        <v>3</v>
      </c>
      <c r="N222" s="6" t="s">
        <v>19</v>
      </c>
      <c r="O222" s="6" t="str">
        <f t="shared" ref="O222:O241" si="37">L248</f>
        <v>3Ix1L dBc Log Mag(dB)</v>
      </c>
      <c r="P222" s="35">
        <v>3</v>
      </c>
    </row>
    <row r="223" spans="2:16" ht="15.75" x14ac:dyDescent="0.25">
      <c r="B223" t="s">
        <v>41</v>
      </c>
      <c r="F223" s="6">
        <f t="shared" ref="F223:F241" si="38">B249/1000000000</f>
        <v>3</v>
      </c>
      <c r="G223" s="6">
        <f t="shared" si="36"/>
        <v>-43.062511000000001</v>
      </c>
      <c r="H223" s="36">
        <f>ABS(AVERAGE(G223:G241)-(H222-1)*5)</f>
        <v>70.813673736842091</v>
      </c>
      <c r="J223" t="s">
        <v>41</v>
      </c>
      <c r="N223" s="6">
        <f t="shared" ref="N223:N241" si="39">J249/1000000000</f>
        <v>3</v>
      </c>
      <c r="O223" s="6">
        <f t="shared" si="37"/>
        <v>-46.986217000000003</v>
      </c>
      <c r="P223" s="36">
        <f>ABS(AVERAGE(O223:O241)-(P222-1)*5)</f>
        <v>69.065190473684211</v>
      </c>
    </row>
    <row r="224" spans="2:16" x14ac:dyDescent="0.25">
      <c r="B224" t="s">
        <v>19</v>
      </c>
      <c r="C224" t="s">
        <v>153</v>
      </c>
      <c r="D224" t="s">
        <v>79</v>
      </c>
      <c r="F224" s="6">
        <f t="shared" si="38"/>
        <v>3.4848333333333001</v>
      </c>
      <c r="G224" s="6">
        <f t="shared" si="36"/>
        <v>-47.348553000000003</v>
      </c>
      <c r="J224" t="s">
        <v>19</v>
      </c>
      <c r="K224" t="s">
        <v>153</v>
      </c>
      <c r="L224" t="s">
        <v>79</v>
      </c>
      <c r="N224" s="6">
        <f t="shared" si="39"/>
        <v>3.4848333333333001</v>
      </c>
      <c r="O224" s="6">
        <f t="shared" si="37"/>
        <v>-48.692718999999997</v>
      </c>
    </row>
    <row r="225" spans="2:15" x14ac:dyDescent="0.25">
      <c r="B225">
        <v>6978000000</v>
      </c>
      <c r="C225">
        <v>-80.074036000000007</v>
      </c>
      <c r="D225">
        <v>-74.142487000000003</v>
      </c>
      <c r="F225" s="6">
        <f t="shared" si="38"/>
        <v>3.9696666666666998</v>
      </c>
      <c r="G225" s="6">
        <f t="shared" si="36"/>
        <v>-64.852058</v>
      </c>
      <c r="J225">
        <v>6978000000</v>
      </c>
      <c r="K225">
        <v>-78.541245000000004</v>
      </c>
      <c r="L225">
        <v>-71.933289000000002</v>
      </c>
      <c r="N225" s="6">
        <f t="shared" si="39"/>
        <v>3.9696666666666998</v>
      </c>
      <c r="O225" s="6">
        <f t="shared" si="37"/>
        <v>-56.102448000000003</v>
      </c>
    </row>
    <row r="226" spans="2:15" x14ac:dyDescent="0.25">
      <c r="B226">
        <v>7257000000</v>
      </c>
      <c r="C226">
        <v>-77.329184999999995</v>
      </c>
      <c r="D226">
        <v>-70.764945999999995</v>
      </c>
      <c r="F226" s="6">
        <f t="shared" si="38"/>
        <v>4.4545000000000003</v>
      </c>
      <c r="G226" s="6">
        <f t="shared" si="36"/>
        <v>-70.518287999999998</v>
      </c>
      <c r="J226">
        <v>7257000000</v>
      </c>
      <c r="K226">
        <v>-83.738129000000001</v>
      </c>
      <c r="L226">
        <v>-75.896789999999996</v>
      </c>
      <c r="N226" s="6">
        <f t="shared" si="39"/>
        <v>4.4545000000000003</v>
      </c>
      <c r="O226" s="6">
        <f t="shared" si="37"/>
        <v>-63.853274999999996</v>
      </c>
    </row>
    <row r="227" spans="2:15" x14ac:dyDescent="0.25">
      <c r="B227">
        <v>7536000000</v>
      </c>
      <c r="C227">
        <v>-74.654114000000007</v>
      </c>
      <c r="D227">
        <v>-67.855270000000004</v>
      </c>
      <c r="F227" s="6">
        <f t="shared" si="38"/>
        <v>4.9393333333333</v>
      </c>
      <c r="G227" s="6">
        <f t="shared" si="36"/>
        <v>-62.180259999999997</v>
      </c>
      <c r="J227">
        <v>7536000000</v>
      </c>
      <c r="K227">
        <v>-84.418716000000003</v>
      </c>
      <c r="L227">
        <v>-76.110313000000005</v>
      </c>
      <c r="N227" s="6">
        <f t="shared" si="39"/>
        <v>4.9393333333333</v>
      </c>
      <c r="O227" s="6">
        <f t="shared" si="37"/>
        <v>-56.361331999999997</v>
      </c>
    </row>
    <row r="228" spans="2:15" x14ac:dyDescent="0.25">
      <c r="B228">
        <v>7815000000</v>
      </c>
      <c r="C228">
        <v>-73.311272000000002</v>
      </c>
      <c r="D228">
        <v>-66.643448000000006</v>
      </c>
      <c r="F228" s="6">
        <f t="shared" si="38"/>
        <v>5.4241666666667001</v>
      </c>
      <c r="G228" s="6">
        <f t="shared" si="36"/>
        <v>-66.158302000000006</v>
      </c>
      <c r="J228">
        <v>7815000000</v>
      </c>
      <c r="K228">
        <v>-80.875900000000001</v>
      </c>
      <c r="L228">
        <v>-72.691649999999996</v>
      </c>
      <c r="N228" s="6">
        <f t="shared" si="39"/>
        <v>5.4241666666667001</v>
      </c>
      <c r="O228" s="6">
        <f t="shared" si="37"/>
        <v>-79.220917</v>
      </c>
    </row>
    <row r="229" spans="2:15" x14ac:dyDescent="0.25">
      <c r="B229">
        <v>8094000000</v>
      </c>
      <c r="C229">
        <v>-72.616669000000002</v>
      </c>
      <c r="D229">
        <v>-65.929839999999999</v>
      </c>
      <c r="F229" s="6">
        <f t="shared" si="38"/>
        <v>5.9089999999999998</v>
      </c>
      <c r="G229" s="6">
        <f t="shared" si="36"/>
        <v>-72.352654000000001</v>
      </c>
      <c r="J229">
        <v>8094000000</v>
      </c>
      <c r="K229">
        <v>-79.087119999999999</v>
      </c>
      <c r="L229">
        <v>-70.909003999999996</v>
      </c>
      <c r="N229" s="6">
        <f t="shared" si="39"/>
        <v>5.9089999999999998</v>
      </c>
      <c r="O229" s="6">
        <f t="shared" si="37"/>
        <v>-55.341698000000001</v>
      </c>
    </row>
    <row r="230" spans="2:15" x14ac:dyDescent="0.25">
      <c r="B230">
        <v>8373000000</v>
      </c>
      <c r="C230">
        <v>-74.386200000000002</v>
      </c>
      <c r="D230">
        <v>-67.595398000000003</v>
      </c>
      <c r="F230" s="6">
        <f t="shared" si="38"/>
        <v>6.3938333333332995</v>
      </c>
      <c r="G230" s="6">
        <f t="shared" si="36"/>
        <v>-63.712806999999998</v>
      </c>
      <c r="J230">
        <v>8373000000</v>
      </c>
      <c r="K230">
        <v>-82.338509000000002</v>
      </c>
      <c r="L230">
        <v>-74.142989999999998</v>
      </c>
      <c r="N230" s="6">
        <f t="shared" si="39"/>
        <v>6.3938333333332995</v>
      </c>
      <c r="O230" s="6">
        <f t="shared" si="37"/>
        <v>-58.077807999999997</v>
      </c>
    </row>
    <row r="231" spans="2:15" x14ac:dyDescent="0.25">
      <c r="B231">
        <v>8652000000</v>
      </c>
      <c r="C231">
        <v>-73.944694999999996</v>
      </c>
      <c r="D231">
        <v>-67.130447000000004</v>
      </c>
      <c r="F231" s="6">
        <f t="shared" si="38"/>
        <v>6.8786666666667005</v>
      </c>
      <c r="G231" s="6">
        <f t="shared" si="36"/>
        <v>-53.644806000000003</v>
      </c>
      <c r="J231">
        <v>8652000000</v>
      </c>
      <c r="K231">
        <v>-79.750664</v>
      </c>
      <c r="L231">
        <v>-71.551247000000004</v>
      </c>
      <c r="N231" s="6">
        <f t="shared" si="39"/>
        <v>6.8786666666667005</v>
      </c>
      <c r="O231" s="6">
        <f t="shared" si="37"/>
        <v>-55.792926999999999</v>
      </c>
    </row>
    <row r="232" spans="2:15" x14ac:dyDescent="0.25">
      <c r="B232">
        <v>8931000000</v>
      </c>
      <c r="C232">
        <v>-75.204948000000002</v>
      </c>
      <c r="D232">
        <v>-68.339973000000001</v>
      </c>
      <c r="F232" s="6">
        <f t="shared" si="38"/>
        <v>7.3635000000000002</v>
      </c>
      <c r="G232" s="6">
        <f t="shared" si="36"/>
        <v>-55.559586000000003</v>
      </c>
      <c r="J232">
        <v>8931000000</v>
      </c>
      <c r="K232">
        <v>-82.542548999999994</v>
      </c>
      <c r="L232">
        <v>-74.266975000000002</v>
      </c>
      <c r="N232" s="6">
        <f t="shared" si="39"/>
        <v>7.3635000000000002</v>
      </c>
      <c r="O232" s="6">
        <f t="shared" si="37"/>
        <v>-64.703605999999994</v>
      </c>
    </row>
    <row r="233" spans="2:15" x14ac:dyDescent="0.25">
      <c r="B233">
        <v>9210000000</v>
      </c>
      <c r="C233">
        <v>-75.410919000000007</v>
      </c>
      <c r="D233">
        <v>-68.373810000000006</v>
      </c>
      <c r="F233" s="6">
        <f t="shared" si="38"/>
        <v>7.8483333333332999</v>
      </c>
      <c r="G233" s="6">
        <f t="shared" si="36"/>
        <v>-64.919150999999999</v>
      </c>
      <c r="J233">
        <v>9210000000</v>
      </c>
      <c r="K233">
        <v>-87.284447</v>
      </c>
      <c r="L233">
        <v>-78.550323000000006</v>
      </c>
      <c r="N233" s="6">
        <f t="shared" si="39"/>
        <v>7.8483333333332999</v>
      </c>
      <c r="O233" s="6">
        <f t="shared" si="37"/>
        <v>-62.183532999999997</v>
      </c>
    </row>
    <row r="234" spans="2:15" x14ac:dyDescent="0.25">
      <c r="B234">
        <v>9489000000</v>
      </c>
      <c r="C234">
        <v>-76.168709000000007</v>
      </c>
      <c r="D234">
        <v>-69.077751000000006</v>
      </c>
      <c r="F234" s="6">
        <f t="shared" si="38"/>
        <v>8.3331666666667008</v>
      </c>
      <c r="G234" s="6">
        <f t="shared" si="36"/>
        <v>-57.860332</v>
      </c>
      <c r="J234">
        <v>9489000000</v>
      </c>
      <c r="K234">
        <v>-84.407211000000004</v>
      </c>
      <c r="L234">
        <v>-75.309005999999997</v>
      </c>
      <c r="N234" s="6">
        <f t="shared" si="39"/>
        <v>8.3331666666667008</v>
      </c>
      <c r="O234" s="6">
        <f t="shared" si="37"/>
        <v>-59.412391999999997</v>
      </c>
    </row>
    <row r="235" spans="2:15" x14ac:dyDescent="0.25">
      <c r="B235">
        <v>9768000000</v>
      </c>
      <c r="C235">
        <v>-75.953339</v>
      </c>
      <c r="D235">
        <v>-68.785033999999996</v>
      </c>
      <c r="F235" s="6">
        <f t="shared" si="38"/>
        <v>8.8179999999999996</v>
      </c>
      <c r="G235" s="6">
        <f t="shared" si="36"/>
        <v>-76.505675999999994</v>
      </c>
      <c r="J235">
        <v>9768000000</v>
      </c>
      <c r="K235">
        <v>-78.463486000000003</v>
      </c>
      <c r="L235">
        <v>-69.062813000000006</v>
      </c>
      <c r="N235" s="6">
        <f t="shared" si="39"/>
        <v>8.8179999999999996</v>
      </c>
      <c r="O235" s="6">
        <f t="shared" si="37"/>
        <v>-62.254883</v>
      </c>
    </row>
    <row r="236" spans="2:15" x14ac:dyDescent="0.25">
      <c r="B236">
        <v>10047000000</v>
      </c>
      <c r="C236">
        <v>-75.725098000000003</v>
      </c>
      <c r="D236">
        <v>-68.498085000000003</v>
      </c>
      <c r="F236" s="6">
        <f t="shared" si="38"/>
        <v>9.3028333333333002</v>
      </c>
      <c r="G236" s="6">
        <f t="shared" si="36"/>
        <v>-59.507171999999997</v>
      </c>
      <c r="J236">
        <v>10047000000</v>
      </c>
      <c r="K236">
        <v>-84.636741999999998</v>
      </c>
      <c r="L236">
        <v>-75.076476999999997</v>
      </c>
      <c r="N236" s="6">
        <f t="shared" si="39"/>
        <v>9.3028333333333002</v>
      </c>
      <c r="O236" s="6">
        <f t="shared" si="37"/>
        <v>-70.071326999999997</v>
      </c>
    </row>
    <row r="237" spans="2:15" x14ac:dyDescent="0.25">
      <c r="B237">
        <v>10326000000</v>
      </c>
      <c r="C237">
        <v>-74.739227</v>
      </c>
      <c r="D237">
        <v>-67.397948999999997</v>
      </c>
      <c r="F237" s="6">
        <f t="shared" si="38"/>
        <v>9.7876666666667003</v>
      </c>
      <c r="G237" s="6">
        <f t="shared" si="36"/>
        <v>-51.977294999999998</v>
      </c>
      <c r="J237">
        <v>10326000000</v>
      </c>
      <c r="K237">
        <v>-77.848854000000003</v>
      </c>
      <c r="L237">
        <v>-68.236000000000004</v>
      </c>
      <c r="N237" s="6">
        <f t="shared" si="39"/>
        <v>9.7876666666667003</v>
      </c>
      <c r="O237" s="6">
        <f t="shared" si="37"/>
        <v>-60.064419000000001</v>
      </c>
    </row>
    <row r="238" spans="2:15" x14ac:dyDescent="0.25">
      <c r="B238">
        <v>10605000000</v>
      </c>
      <c r="C238">
        <v>-75.711472000000001</v>
      </c>
      <c r="D238">
        <v>-68.209732000000002</v>
      </c>
      <c r="F238" s="6">
        <f t="shared" si="38"/>
        <v>10.272500000000001</v>
      </c>
      <c r="G238" s="6">
        <f t="shared" si="36"/>
        <v>-62.632179000000001</v>
      </c>
      <c r="J238">
        <v>10605000000</v>
      </c>
      <c r="K238">
        <v>-78.845344999999995</v>
      </c>
      <c r="L238">
        <v>-69.361373999999998</v>
      </c>
      <c r="N238" s="6">
        <f t="shared" si="39"/>
        <v>10.272500000000001</v>
      </c>
      <c r="O238" s="6">
        <f t="shared" si="37"/>
        <v>-54.444088000000001</v>
      </c>
    </row>
    <row r="239" spans="2:15" x14ac:dyDescent="0.25">
      <c r="B239">
        <v>10884000000</v>
      </c>
      <c r="C239">
        <v>-77.880020000000002</v>
      </c>
      <c r="D239">
        <v>-70.210701</v>
      </c>
      <c r="F239" s="6">
        <f t="shared" si="38"/>
        <v>10.757333333332999</v>
      </c>
      <c r="G239" s="6">
        <f t="shared" si="36"/>
        <v>-60.611485000000002</v>
      </c>
      <c r="J239">
        <v>10884000000</v>
      </c>
      <c r="K239">
        <v>-80.474022000000005</v>
      </c>
      <c r="L239">
        <v>-71.098122000000004</v>
      </c>
      <c r="N239" s="6">
        <f t="shared" si="39"/>
        <v>10.757333333332999</v>
      </c>
      <c r="O239" s="6">
        <f t="shared" si="37"/>
        <v>-64.306984</v>
      </c>
    </row>
    <row r="240" spans="2:15" x14ac:dyDescent="0.25">
      <c r="B240">
        <v>11163000000</v>
      </c>
      <c r="C240">
        <v>-75.958267000000006</v>
      </c>
      <c r="D240">
        <v>-68.310981999999996</v>
      </c>
      <c r="F240" s="6">
        <f t="shared" si="38"/>
        <v>11.242166666667</v>
      </c>
      <c r="G240" s="6">
        <f t="shared" si="36"/>
        <v>-63.652664000000001</v>
      </c>
      <c r="J240">
        <v>11163000000</v>
      </c>
      <c r="K240">
        <v>-74.756377999999998</v>
      </c>
      <c r="L240">
        <v>-65.456138999999993</v>
      </c>
      <c r="N240" s="6">
        <f t="shared" si="39"/>
        <v>11.242166666667</v>
      </c>
      <c r="O240" s="6">
        <f t="shared" si="37"/>
        <v>-51.62191</v>
      </c>
    </row>
    <row r="241" spans="2:16" x14ac:dyDescent="0.25">
      <c r="B241">
        <v>11442000000</v>
      </c>
      <c r="C241">
        <v>-74.024756999999994</v>
      </c>
      <c r="D241">
        <v>-66.239081999999996</v>
      </c>
      <c r="F241" s="6">
        <f t="shared" si="38"/>
        <v>11.727</v>
      </c>
      <c r="G241" s="6">
        <f t="shared" si="36"/>
        <v>-58.404021999999998</v>
      </c>
      <c r="J241">
        <v>11442000000</v>
      </c>
      <c r="K241">
        <v>-77.629478000000006</v>
      </c>
      <c r="L241">
        <v>-68.506050000000002</v>
      </c>
      <c r="N241" s="6">
        <f t="shared" si="39"/>
        <v>11.727</v>
      </c>
      <c r="O241" s="6">
        <f t="shared" si="37"/>
        <v>-52.746136</v>
      </c>
    </row>
    <row r="242" spans="2:16" x14ac:dyDescent="0.25">
      <c r="B242">
        <v>11721000000</v>
      </c>
      <c r="C242">
        <v>-76.375473</v>
      </c>
      <c r="D242">
        <v>-68.538055</v>
      </c>
      <c r="F242" s="6" t="s">
        <v>21</v>
      </c>
      <c r="J242">
        <v>11721000000</v>
      </c>
      <c r="K242">
        <v>-75.907661000000004</v>
      </c>
      <c r="L242">
        <v>-66.875129999999999</v>
      </c>
      <c r="N242" s="6" t="s">
        <v>21</v>
      </c>
    </row>
    <row r="243" spans="2:16" x14ac:dyDescent="0.25">
      <c r="B243">
        <v>12000000000</v>
      </c>
      <c r="C243">
        <v>-75.793082999999996</v>
      </c>
      <c r="D243">
        <v>-68.032241999999997</v>
      </c>
      <c r="J243">
        <v>12000000000</v>
      </c>
      <c r="K243">
        <v>-76.311768000000001</v>
      </c>
      <c r="L243">
        <v>-67.187308999999999</v>
      </c>
    </row>
    <row r="244" spans="2:16" x14ac:dyDescent="0.25">
      <c r="B244" t="s">
        <v>21</v>
      </c>
      <c r="J244" t="s">
        <v>21</v>
      </c>
    </row>
    <row r="245" spans="2:16" x14ac:dyDescent="0.25">
      <c r="F245" s="6" t="s">
        <v>45</v>
      </c>
      <c r="N245" s="6" t="s">
        <v>45</v>
      </c>
    </row>
    <row r="246" spans="2:16" ht="15.75" x14ac:dyDescent="0.25">
      <c r="F246" s="6" t="s">
        <v>19</v>
      </c>
      <c r="G246" s="6" t="str">
        <f t="shared" ref="G246:G265" si="40">D272</f>
        <v>3Ix2L dBc Log Mag(dB)</v>
      </c>
      <c r="H246" s="35">
        <v>3</v>
      </c>
      <c r="N246" s="6" t="s">
        <v>19</v>
      </c>
      <c r="O246" s="6" t="str">
        <f t="shared" ref="O246:O265" si="41">L272</f>
        <v>3Ix2L dBc Log Mag(dB)</v>
      </c>
      <c r="P246" s="35">
        <v>3</v>
      </c>
    </row>
    <row r="247" spans="2:16" ht="15.75" x14ac:dyDescent="0.25">
      <c r="B247" t="s">
        <v>43</v>
      </c>
      <c r="F247" s="6">
        <f t="shared" ref="F247:F265" si="42">B273/1000000000</f>
        <v>5.7270000000000003</v>
      </c>
      <c r="G247" s="6">
        <f t="shared" si="40"/>
        <v>-60.457253000000001</v>
      </c>
      <c r="H247" s="36">
        <f>ABS(AVERAGE(G247:G265)-(H246-1)*5)</f>
        <v>81.569734263157898</v>
      </c>
      <c r="J247" t="s">
        <v>43</v>
      </c>
      <c r="N247" s="6">
        <f t="shared" ref="N247:N265" si="43">J273/1000000000</f>
        <v>5.7270000000000003</v>
      </c>
      <c r="O247" s="6">
        <f t="shared" si="41"/>
        <v>-84.198425</v>
      </c>
      <c r="P247" s="36">
        <f>ABS(AVERAGE(O247:O265)-(P246-1)*5)</f>
        <v>91.000403210526315</v>
      </c>
    </row>
    <row r="248" spans="2:16" x14ac:dyDescent="0.25">
      <c r="B248" t="s">
        <v>19</v>
      </c>
      <c r="C248" t="s">
        <v>154</v>
      </c>
      <c r="D248" t="s">
        <v>80</v>
      </c>
      <c r="F248" s="6">
        <f t="shared" si="42"/>
        <v>6.0754999999999999</v>
      </c>
      <c r="G248" s="6">
        <f t="shared" si="40"/>
        <v>-72.511252999999996</v>
      </c>
      <c r="J248" t="s">
        <v>19</v>
      </c>
      <c r="K248" t="s">
        <v>154</v>
      </c>
      <c r="L248" t="s">
        <v>80</v>
      </c>
      <c r="N248" s="6">
        <f t="shared" si="43"/>
        <v>6.0754999999999999</v>
      </c>
      <c r="O248" s="6">
        <f t="shared" si="41"/>
        <v>-80.706351999999995</v>
      </c>
    </row>
    <row r="249" spans="2:16" x14ac:dyDescent="0.25">
      <c r="B249">
        <v>3000000000</v>
      </c>
      <c r="C249">
        <v>-48.994061000000002</v>
      </c>
      <c r="D249">
        <v>-43.062511000000001</v>
      </c>
      <c r="F249" s="6">
        <f t="shared" si="42"/>
        <v>6.4240000000000004</v>
      </c>
      <c r="G249" s="6">
        <f t="shared" si="40"/>
        <v>-99.616707000000005</v>
      </c>
      <c r="J249">
        <v>3000000000</v>
      </c>
      <c r="K249">
        <v>-53.594177000000002</v>
      </c>
      <c r="L249">
        <v>-46.986217000000003</v>
      </c>
      <c r="N249" s="6">
        <f t="shared" si="43"/>
        <v>6.4240000000000004</v>
      </c>
      <c r="O249" s="6">
        <f t="shared" si="41"/>
        <v>-86.905784999999995</v>
      </c>
    </row>
    <row r="250" spans="2:16" x14ac:dyDescent="0.25">
      <c r="B250">
        <v>3484833333.3333001</v>
      </c>
      <c r="C250">
        <v>-53.912787999999999</v>
      </c>
      <c r="D250">
        <v>-47.348553000000003</v>
      </c>
      <c r="F250" s="6">
        <f t="shared" si="42"/>
        <v>6.7725</v>
      </c>
      <c r="G250" s="6">
        <f t="shared" si="40"/>
        <v>-71.196831000000003</v>
      </c>
      <c r="J250">
        <v>3484833333.3333001</v>
      </c>
      <c r="K250">
        <v>-56.534053999999998</v>
      </c>
      <c r="L250">
        <v>-48.692718999999997</v>
      </c>
      <c r="N250" s="6">
        <f t="shared" si="43"/>
        <v>6.7725</v>
      </c>
      <c r="O250" s="6">
        <f t="shared" si="41"/>
        <v>-74.607033000000001</v>
      </c>
    </row>
    <row r="251" spans="2:16" x14ac:dyDescent="0.25">
      <c r="B251">
        <v>3969666666.6666999</v>
      </c>
      <c r="C251">
        <v>-71.650893999999994</v>
      </c>
      <c r="D251">
        <v>-64.852058</v>
      </c>
      <c r="F251" s="6">
        <f t="shared" si="42"/>
        <v>7.1210000000000004</v>
      </c>
      <c r="G251" s="6">
        <f t="shared" si="40"/>
        <v>-77.698936000000003</v>
      </c>
      <c r="J251">
        <v>3969666666.6666999</v>
      </c>
      <c r="K251">
        <v>-64.410850999999994</v>
      </c>
      <c r="L251">
        <v>-56.102448000000003</v>
      </c>
      <c r="N251" s="6">
        <f t="shared" si="43"/>
        <v>7.1210000000000004</v>
      </c>
      <c r="O251" s="6">
        <f t="shared" si="41"/>
        <v>-76.553023999999994</v>
      </c>
    </row>
    <row r="252" spans="2:16" x14ac:dyDescent="0.25">
      <c r="B252">
        <v>4454500000</v>
      </c>
      <c r="C252">
        <v>-77.186110999999997</v>
      </c>
      <c r="D252">
        <v>-70.518287999999998</v>
      </c>
      <c r="F252" s="6">
        <f t="shared" si="42"/>
        <v>7.4695</v>
      </c>
      <c r="G252" s="6">
        <f t="shared" si="40"/>
        <v>-82.110512</v>
      </c>
      <c r="J252">
        <v>4454500000</v>
      </c>
      <c r="K252">
        <v>-72.037520999999998</v>
      </c>
      <c r="L252">
        <v>-63.853274999999996</v>
      </c>
      <c r="N252" s="6">
        <f t="shared" si="43"/>
        <v>7.4695</v>
      </c>
      <c r="O252" s="6">
        <f t="shared" si="41"/>
        <v>-70.849784999999997</v>
      </c>
    </row>
    <row r="253" spans="2:16" x14ac:dyDescent="0.25">
      <c r="B253">
        <v>4939333333.3332996</v>
      </c>
      <c r="C253">
        <v>-68.867087999999995</v>
      </c>
      <c r="D253">
        <v>-62.180259999999997</v>
      </c>
      <c r="F253" s="6">
        <f t="shared" si="42"/>
        <v>7.8179999999999996</v>
      </c>
      <c r="G253" s="6">
        <f t="shared" si="40"/>
        <v>-76.120131999999998</v>
      </c>
      <c r="J253">
        <v>4939333333.3332996</v>
      </c>
      <c r="K253">
        <v>-64.539451999999997</v>
      </c>
      <c r="L253">
        <v>-56.361331999999997</v>
      </c>
      <c r="N253" s="6">
        <f t="shared" si="43"/>
        <v>7.8179999999999996</v>
      </c>
      <c r="O253" s="6">
        <f t="shared" si="41"/>
        <v>-73.798385999999994</v>
      </c>
    </row>
    <row r="254" spans="2:16" x14ac:dyDescent="0.25">
      <c r="B254">
        <v>5424166666.6667004</v>
      </c>
      <c r="C254">
        <v>-72.949112</v>
      </c>
      <c r="D254">
        <v>-66.158302000000006</v>
      </c>
      <c r="F254" s="6">
        <f t="shared" si="42"/>
        <v>8.1664999999999992</v>
      </c>
      <c r="G254" s="6">
        <f t="shared" si="40"/>
        <v>-73.842895999999996</v>
      </c>
      <c r="J254">
        <v>5424166666.6667004</v>
      </c>
      <c r="K254">
        <v>-87.416435000000007</v>
      </c>
      <c r="L254">
        <v>-79.220917</v>
      </c>
      <c r="N254" s="6">
        <f t="shared" si="43"/>
        <v>8.1664999999999992</v>
      </c>
      <c r="O254" s="6">
        <f t="shared" si="41"/>
        <v>-78.076652999999993</v>
      </c>
    </row>
    <row r="255" spans="2:16" x14ac:dyDescent="0.25">
      <c r="B255">
        <v>5909000000</v>
      </c>
      <c r="C255">
        <v>-79.166908000000006</v>
      </c>
      <c r="D255">
        <v>-72.352654000000001</v>
      </c>
      <c r="F255" s="6">
        <f t="shared" si="42"/>
        <v>8.5150000000000006</v>
      </c>
      <c r="G255" s="6">
        <f t="shared" si="40"/>
        <v>-70.531036</v>
      </c>
      <c r="J255">
        <v>5909000000</v>
      </c>
      <c r="K255">
        <v>-63.541114999999998</v>
      </c>
      <c r="L255">
        <v>-55.341698000000001</v>
      </c>
      <c r="N255" s="6">
        <f t="shared" si="43"/>
        <v>8.5150000000000006</v>
      </c>
      <c r="O255" s="6">
        <f t="shared" si="41"/>
        <v>-83.181388999999996</v>
      </c>
    </row>
    <row r="256" spans="2:16" x14ac:dyDescent="0.25">
      <c r="B256">
        <v>6393833333.3332996</v>
      </c>
      <c r="C256">
        <v>-70.577781999999999</v>
      </c>
      <c r="D256">
        <v>-63.712806999999998</v>
      </c>
      <c r="F256" s="6">
        <f t="shared" si="42"/>
        <v>8.8635000000000002</v>
      </c>
      <c r="G256" s="6">
        <f t="shared" si="40"/>
        <v>-70.788200000000003</v>
      </c>
      <c r="J256">
        <v>6393833333.3332996</v>
      </c>
      <c r="K256">
        <v>-66.353386</v>
      </c>
      <c r="L256">
        <v>-58.077807999999997</v>
      </c>
      <c r="N256" s="6">
        <f t="shared" si="43"/>
        <v>8.8635000000000002</v>
      </c>
      <c r="O256" s="6">
        <f t="shared" si="41"/>
        <v>-82.343086</v>
      </c>
    </row>
    <row r="257" spans="2:16" x14ac:dyDescent="0.25">
      <c r="B257">
        <v>6878666666.6667004</v>
      </c>
      <c r="C257">
        <v>-60.681910999999999</v>
      </c>
      <c r="D257">
        <v>-53.644806000000003</v>
      </c>
      <c r="F257" s="6">
        <f t="shared" si="42"/>
        <v>9.2119999999999997</v>
      </c>
      <c r="G257" s="6">
        <f t="shared" si="40"/>
        <v>-66.109261000000004</v>
      </c>
      <c r="J257">
        <v>6878666666.6667004</v>
      </c>
      <c r="K257">
        <v>-64.527045999999999</v>
      </c>
      <c r="L257">
        <v>-55.792926999999999</v>
      </c>
      <c r="N257" s="6">
        <f t="shared" si="43"/>
        <v>9.2119999999999997</v>
      </c>
      <c r="O257" s="6">
        <f t="shared" si="41"/>
        <v>-79.484924000000007</v>
      </c>
    </row>
    <row r="258" spans="2:16" x14ac:dyDescent="0.25">
      <c r="B258">
        <v>7363500000</v>
      </c>
      <c r="C258">
        <v>-62.650542999999999</v>
      </c>
      <c r="D258">
        <v>-55.559586000000003</v>
      </c>
      <c r="F258" s="6">
        <f t="shared" si="42"/>
        <v>9.5604999999999993</v>
      </c>
      <c r="G258" s="6">
        <f t="shared" si="40"/>
        <v>-66.173477000000005</v>
      </c>
      <c r="J258">
        <v>7363500000</v>
      </c>
      <c r="K258">
        <v>-73.801818999999995</v>
      </c>
      <c r="L258">
        <v>-64.703605999999994</v>
      </c>
      <c r="N258" s="6">
        <f t="shared" si="43"/>
        <v>9.5604999999999993</v>
      </c>
      <c r="O258" s="6">
        <f t="shared" si="41"/>
        <v>-86.671570000000003</v>
      </c>
    </row>
    <row r="259" spans="2:16" x14ac:dyDescent="0.25">
      <c r="B259">
        <v>7848333333.3332996</v>
      </c>
      <c r="C259">
        <v>-72.087456000000003</v>
      </c>
      <c r="D259">
        <v>-64.919150999999999</v>
      </c>
      <c r="F259" s="6">
        <f t="shared" si="42"/>
        <v>9.9090000000000007</v>
      </c>
      <c r="G259" s="6">
        <f t="shared" si="40"/>
        <v>-67.660956999999996</v>
      </c>
      <c r="J259">
        <v>7848333333.3332996</v>
      </c>
      <c r="K259">
        <v>-71.584205999999995</v>
      </c>
      <c r="L259">
        <v>-62.183532999999997</v>
      </c>
      <c r="N259" s="6">
        <f t="shared" si="43"/>
        <v>9.9090000000000007</v>
      </c>
      <c r="O259" s="6">
        <f t="shared" si="41"/>
        <v>-79.785263</v>
      </c>
    </row>
    <row r="260" spans="2:16" x14ac:dyDescent="0.25">
      <c r="B260">
        <v>8333166666.6667004</v>
      </c>
      <c r="C260">
        <v>-65.087340999999995</v>
      </c>
      <c r="D260">
        <v>-57.860332</v>
      </c>
      <c r="F260" s="6">
        <f t="shared" si="42"/>
        <v>10.2575</v>
      </c>
      <c r="G260" s="6">
        <f t="shared" si="40"/>
        <v>-71.786186000000001</v>
      </c>
      <c r="J260">
        <v>8333166666.6667004</v>
      </c>
      <c r="K260">
        <v>-68.972656000000001</v>
      </c>
      <c r="L260">
        <v>-59.412391999999997</v>
      </c>
      <c r="N260" s="6">
        <f t="shared" si="43"/>
        <v>10.2575</v>
      </c>
      <c r="O260" s="6">
        <f t="shared" si="41"/>
        <v>-94.177825999999996</v>
      </c>
    </row>
    <row r="261" spans="2:16" x14ac:dyDescent="0.25">
      <c r="B261">
        <v>8818000000</v>
      </c>
      <c r="C261">
        <v>-83.846953999999997</v>
      </c>
      <c r="D261">
        <v>-76.505675999999994</v>
      </c>
      <c r="F261" s="6">
        <f t="shared" si="42"/>
        <v>10.606</v>
      </c>
      <c r="G261" s="6">
        <f t="shared" si="40"/>
        <v>-70.604102999999995</v>
      </c>
      <c r="J261">
        <v>8818000000</v>
      </c>
      <c r="K261">
        <v>-71.867737000000005</v>
      </c>
      <c r="L261">
        <v>-62.254883</v>
      </c>
      <c r="N261" s="6">
        <f t="shared" si="43"/>
        <v>10.606</v>
      </c>
      <c r="O261" s="6">
        <f t="shared" si="41"/>
        <v>-85.696197999999995</v>
      </c>
    </row>
    <row r="262" spans="2:16" x14ac:dyDescent="0.25">
      <c r="B262">
        <v>9302833333.3332996</v>
      </c>
      <c r="C262">
        <v>-67.008919000000006</v>
      </c>
      <c r="D262">
        <v>-59.507171999999997</v>
      </c>
      <c r="F262" s="6">
        <f t="shared" si="42"/>
        <v>10.954499999999999</v>
      </c>
      <c r="G262" s="6">
        <f t="shared" si="40"/>
        <v>-66.089859000000004</v>
      </c>
      <c r="J262">
        <v>9302833333.3332996</v>
      </c>
      <c r="K262">
        <v>-79.555289999999999</v>
      </c>
      <c r="L262">
        <v>-70.071326999999997</v>
      </c>
      <c r="N262" s="6">
        <f t="shared" si="43"/>
        <v>10.954499999999999</v>
      </c>
      <c r="O262" s="6">
        <f t="shared" si="41"/>
        <v>-89.972899999999996</v>
      </c>
    </row>
    <row r="263" spans="2:16" x14ac:dyDescent="0.25">
      <c r="B263">
        <v>9787666666.6667004</v>
      </c>
      <c r="C263">
        <v>-59.646610000000003</v>
      </c>
      <c r="D263">
        <v>-51.977294999999998</v>
      </c>
      <c r="F263" s="6">
        <f t="shared" si="42"/>
        <v>11.303000000000001</v>
      </c>
      <c r="G263" s="6">
        <f t="shared" si="40"/>
        <v>-66.385277000000002</v>
      </c>
      <c r="J263">
        <v>9787666666.6667004</v>
      </c>
      <c r="K263">
        <v>-69.440314999999998</v>
      </c>
      <c r="L263">
        <v>-60.064419000000001</v>
      </c>
      <c r="N263" s="6">
        <f t="shared" si="43"/>
        <v>11.303000000000001</v>
      </c>
      <c r="O263" s="6">
        <f t="shared" si="41"/>
        <v>-80.518562000000003</v>
      </c>
    </row>
    <row r="264" spans="2:16" x14ac:dyDescent="0.25">
      <c r="B264">
        <v>10272500000</v>
      </c>
      <c r="C264">
        <v>-70.279465000000002</v>
      </c>
      <c r="D264">
        <v>-62.632179000000001</v>
      </c>
      <c r="F264" s="6">
        <f t="shared" si="42"/>
        <v>11.6515</v>
      </c>
      <c r="G264" s="6">
        <f t="shared" si="40"/>
        <v>-64.597176000000005</v>
      </c>
      <c r="J264">
        <v>10272500000</v>
      </c>
      <c r="K264">
        <v>-63.744335</v>
      </c>
      <c r="L264">
        <v>-54.444088000000001</v>
      </c>
      <c r="N264" s="6">
        <f t="shared" si="43"/>
        <v>11.6515</v>
      </c>
      <c r="O264" s="6">
        <f t="shared" si="41"/>
        <v>-78.172477999999998</v>
      </c>
    </row>
    <row r="265" spans="2:16" x14ac:dyDescent="0.25">
      <c r="B265">
        <v>10757333333.333</v>
      </c>
      <c r="C265">
        <v>-68.397163000000006</v>
      </c>
      <c r="D265">
        <v>-60.611485000000002</v>
      </c>
      <c r="F265" s="6">
        <f t="shared" si="42"/>
        <v>12</v>
      </c>
      <c r="G265" s="6">
        <f t="shared" si="40"/>
        <v>-65.544899000000001</v>
      </c>
      <c r="J265">
        <v>10757333333.333</v>
      </c>
      <c r="K265">
        <v>-73.430412000000004</v>
      </c>
      <c r="L265">
        <v>-64.306984</v>
      </c>
      <c r="N265" s="6">
        <f t="shared" si="43"/>
        <v>12</v>
      </c>
      <c r="O265" s="6">
        <f t="shared" si="41"/>
        <v>-73.308021999999994</v>
      </c>
    </row>
    <row r="266" spans="2:16" x14ac:dyDescent="0.25">
      <c r="B266">
        <v>11242166666.667</v>
      </c>
      <c r="C266">
        <v>-71.490082000000001</v>
      </c>
      <c r="D266">
        <v>-63.652664000000001</v>
      </c>
      <c r="F266" s="6" t="s">
        <v>21</v>
      </c>
      <c r="J266">
        <v>11242166666.667</v>
      </c>
      <c r="K266">
        <v>-60.654446</v>
      </c>
      <c r="L266">
        <v>-51.62191</v>
      </c>
      <c r="N266" s="6" t="s">
        <v>21</v>
      </c>
    </row>
    <row r="267" spans="2:16" x14ac:dyDescent="0.25">
      <c r="B267">
        <v>11727000000</v>
      </c>
      <c r="C267">
        <v>-66.164863999999994</v>
      </c>
      <c r="D267">
        <v>-58.404021999999998</v>
      </c>
      <c r="J267">
        <v>11727000000</v>
      </c>
      <c r="K267">
        <v>-61.870593999999997</v>
      </c>
      <c r="L267">
        <v>-52.746136</v>
      </c>
    </row>
    <row r="268" spans="2:16" x14ac:dyDescent="0.25">
      <c r="B268" t="s">
        <v>21</v>
      </c>
      <c r="J268" t="s">
        <v>21</v>
      </c>
    </row>
    <row r="269" spans="2:16" x14ac:dyDescent="0.25">
      <c r="F269" s="6" t="s">
        <v>47</v>
      </c>
      <c r="N269" s="6" t="s">
        <v>47</v>
      </c>
    </row>
    <row r="270" spans="2:16" ht="15.75" x14ac:dyDescent="0.25">
      <c r="F270" s="6" t="s">
        <v>19</v>
      </c>
      <c r="G270" s="6" t="str">
        <f t="shared" ref="G270:G289" si="44">D296</f>
        <v>3Ix3L dBc Log Mag(dB)</v>
      </c>
      <c r="H270" s="35">
        <v>3</v>
      </c>
      <c r="N270" s="6" t="s">
        <v>19</v>
      </c>
      <c r="O270" s="6" t="str">
        <f t="shared" ref="O270:O289" si="45">L296</f>
        <v>3Ix3L dBc Log Mag(dB)</v>
      </c>
      <c r="P270" s="35">
        <v>3</v>
      </c>
    </row>
    <row r="271" spans="2:16" ht="15.75" x14ac:dyDescent="0.25">
      <c r="B271" t="s">
        <v>45</v>
      </c>
      <c r="F271" s="6">
        <f t="shared" ref="F271:F289" si="46">B297/1000000000</f>
        <v>3</v>
      </c>
      <c r="G271" s="6">
        <f t="shared" si="44"/>
        <v>-66.630050999999995</v>
      </c>
      <c r="H271" s="36">
        <f>ABS(AVERAGE(G271:G289)-(H270-1)*5)</f>
        <v>67.189616263157887</v>
      </c>
      <c r="J271" t="s">
        <v>45</v>
      </c>
      <c r="N271" s="6">
        <f t="shared" ref="N271:N289" si="47">J297/1000000000</f>
        <v>3</v>
      </c>
      <c r="O271" s="6">
        <f t="shared" si="45"/>
        <v>-67.970612000000003</v>
      </c>
      <c r="P271" s="36">
        <f>ABS(AVERAGE(O271:O289)-(P270-1)*5)</f>
        <v>66.03848515789474</v>
      </c>
    </row>
    <row r="272" spans="2:16" x14ac:dyDescent="0.25">
      <c r="B272" t="s">
        <v>19</v>
      </c>
      <c r="C272" t="s">
        <v>155</v>
      </c>
      <c r="D272" t="s">
        <v>81</v>
      </c>
      <c r="F272" s="6">
        <f t="shared" si="46"/>
        <v>3.5</v>
      </c>
      <c r="G272" s="6">
        <f t="shared" si="44"/>
        <v>-55.588230000000003</v>
      </c>
      <c r="J272" t="s">
        <v>19</v>
      </c>
      <c r="K272" t="s">
        <v>155</v>
      </c>
      <c r="L272" t="s">
        <v>81</v>
      </c>
      <c r="N272" s="6">
        <f t="shared" si="47"/>
        <v>3.5</v>
      </c>
      <c r="O272" s="6">
        <f t="shared" si="45"/>
        <v>-58.590096000000003</v>
      </c>
    </row>
    <row r="273" spans="2:15" x14ac:dyDescent="0.25">
      <c r="B273">
        <v>5727000000</v>
      </c>
      <c r="C273">
        <v>-66.388801999999998</v>
      </c>
      <c r="D273">
        <v>-60.457253000000001</v>
      </c>
      <c r="F273" s="6">
        <f t="shared" si="46"/>
        <v>4</v>
      </c>
      <c r="G273" s="6">
        <f t="shared" si="44"/>
        <v>-51.636074000000001</v>
      </c>
      <c r="J273">
        <v>5727000000</v>
      </c>
      <c r="K273">
        <v>-90.806381000000002</v>
      </c>
      <c r="L273">
        <v>-84.198425</v>
      </c>
      <c r="N273" s="6">
        <f t="shared" si="47"/>
        <v>4</v>
      </c>
      <c r="O273" s="6">
        <f t="shared" si="45"/>
        <v>-53.450329000000004</v>
      </c>
    </row>
    <row r="274" spans="2:15" x14ac:dyDescent="0.25">
      <c r="B274">
        <v>6075500000</v>
      </c>
      <c r="C274">
        <v>-79.075492999999994</v>
      </c>
      <c r="D274">
        <v>-72.511252999999996</v>
      </c>
      <c r="F274" s="6">
        <f t="shared" si="46"/>
        <v>4.5</v>
      </c>
      <c r="G274" s="6">
        <f t="shared" si="44"/>
        <v>-58.750984000000003</v>
      </c>
      <c r="J274">
        <v>6075500000</v>
      </c>
      <c r="K274">
        <v>-88.547691</v>
      </c>
      <c r="L274">
        <v>-80.706351999999995</v>
      </c>
      <c r="N274" s="6">
        <f t="shared" si="47"/>
        <v>4.5</v>
      </c>
      <c r="O274" s="6">
        <f t="shared" si="45"/>
        <v>-57.944457999999997</v>
      </c>
    </row>
    <row r="275" spans="2:15" x14ac:dyDescent="0.25">
      <c r="B275">
        <v>6424000000</v>
      </c>
      <c r="C275">
        <v>-106.41553999999999</v>
      </c>
      <c r="D275">
        <v>-99.616707000000005</v>
      </c>
      <c r="F275" s="6">
        <f t="shared" si="46"/>
        <v>5</v>
      </c>
      <c r="G275" s="6">
        <f t="shared" si="44"/>
        <v>-55.235638000000002</v>
      </c>
      <c r="J275">
        <v>6424000000</v>
      </c>
      <c r="K275">
        <v>-95.214187999999993</v>
      </c>
      <c r="L275">
        <v>-86.905784999999995</v>
      </c>
      <c r="N275" s="6">
        <f t="shared" si="47"/>
        <v>5</v>
      </c>
      <c r="O275" s="6">
        <f t="shared" si="45"/>
        <v>-56.774631999999997</v>
      </c>
    </row>
    <row r="276" spans="2:15" x14ac:dyDescent="0.25">
      <c r="B276">
        <v>6772500000</v>
      </c>
      <c r="C276">
        <v>-77.864654999999999</v>
      </c>
      <c r="D276">
        <v>-71.196831000000003</v>
      </c>
      <c r="F276" s="6">
        <f t="shared" si="46"/>
        <v>5.5</v>
      </c>
      <c r="G276" s="6">
        <f t="shared" si="44"/>
        <v>-56.291747999999998</v>
      </c>
      <c r="J276">
        <v>6772500000</v>
      </c>
      <c r="K276">
        <v>-82.791283000000007</v>
      </c>
      <c r="L276">
        <v>-74.607033000000001</v>
      </c>
      <c r="N276" s="6">
        <f t="shared" si="47"/>
        <v>5.5</v>
      </c>
      <c r="O276" s="6">
        <f t="shared" si="45"/>
        <v>-52.412810999999998</v>
      </c>
    </row>
    <row r="277" spans="2:15" x14ac:dyDescent="0.25">
      <c r="B277">
        <v>7121000000</v>
      </c>
      <c r="C277">
        <v>-84.385756999999998</v>
      </c>
      <c r="D277">
        <v>-77.698936000000003</v>
      </c>
      <c r="F277" s="6">
        <f t="shared" si="46"/>
        <v>6</v>
      </c>
      <c r="G277" s="6">
        <f t="shared" si="44"/>
        <v>-51.421227000000002</v>
      </c>
      <c r="J277">
        <v>7121000000</v>
      </c>
      <c r="K277">
        <v>-84.731148000000005</v>
      </c>
      <c r="L277">
        <v>-76.553023999999994</v>
      </c>
      <c r="N277" s="6">
        <f t="shared" si="47"/>
        <v>6</v>
      </c>
      <c r="O277" s="6">
        <f t="shared" si="45"/>
        <v>-58.243206000000001</v>
      </c>
    </row>
    <row r="278" spans="2:15" x14ac:dyDescent="0.25">
      <c r="B278">
        <v>7469500000</v>
      </c>
      <c r="C278">
        <v>-88.901313999999999</v>
      </c>
      <c r="D278">
        <v>-82.110512</v>
      </c>
      <c r="F278" s="6">
        <f t="shared" si="46"/>
        <v>6.5</v>
      </c>
      <c r="G278" s="6">
        <f t="shared" si="44"/>
        <v>-51.056953</v>
      </c>
      <c r="J278">
        <v>7469500000</v>
      </c>
      <c r="K278">
        <v>-79.045303000000004</v>
      </c>
      <c r="L278">
        <v>-70.849784999999997</v>
      </c>
      <c r="N278" s="6">
        <f t="shared" si="47"/>
        <v>6.5</v>
      </c>
      <c r="O278" s="6">
        <f t="shared" si="45"/>
        <v>-63.540295</v>
      </c>
    </row>
    <row r="279" spans="2:15" x14ac:dyDescent="0.25">
      <c r="B279">
        <v>7818000000</v>
      </c>
      <c r="C279">
        <v>-82.934380000000004</v>
      </c>
      <c r="D279">
        <v>-76.120131999999998</v>
      </c>
      <c r="F279" s="6">
        <f t="shared" si="46"/>
        <v>7</v>
      </c>
      <c r="G279" s="6">
        <f t="shared" si="44"/>
        <v>-52.178761000000002</v>
      </c>
      <c r="J279">
        <v>7818000000</v>
      </c>
      <c r="K279">
        <v>-81.997803000000005</v>
      </c>
      <c r="L279">
        <v>-73.798385999999994</v>
      </c>
      <c r="N279" s="6">
        <f t="shared" si="47"/>
        <v>7</v>
      </c>
      <c r="O279" s="6">
        <f t="shared" si="45"/>
        <v>-56.803390999999998</v>
      </c>
    </row>
    <row r="280" spans="2:15" x14ac:dyDescent="0.25">
      <c r="B280">
        <v>8166500000</v>
      </c>
      <c r="C280">
        <v>-80.707877999999994</v>
      </c>
      <c r="D280">
        <v>-73.842895999999996</v>
      </c>
      <c r="F280" s="6">
        <f t="shared" si="46"/>
        <v>7.5</v>
      </c>
      <c r="G280" s="6">
        <f t="shared" si="44"/>
        <v>-55.280296</v>
      </c>
      <c r="J280">
        <v>8166500000</v>
      </c>
      <c r="K280">
        <v>-86.352233999999996</v>
      </c>
      <c r="L280">
        <v>-78.076652999999993</v>
      </c>
      <c r="N280" s="6">
        <f t="shared" si="47"/>
        <v>7.5</v>
      </c>
      <c r="O280" s="6">
        <f t="shared" si="45"/>
        <v>-52.604404000000002</v>
      </c>
    </row>
    <row r="281" spans="2:15" x14ac:dyDescent="0.25">
      <c r="B281">
        <v>8515000000</v>
      </c>
      <c r="C281">
        <v>-77.568138000000005</v>
      </c>
      <c r="D281">
        <v>-70.531036</v>
      </c>
      <c r="F281" s="6">
        <f t="shared" si="46"/>
        <v>8</v>
      </c>
      <c r="G281" s="6">
        <f t="shared" si="44"/>
        <v>-57.56353</v>
      </c>
      <c r="J281">
        <v>8515000000</v>
      </c>
      <c r="K281">
        <v>-91.915512000000007</v>
      </c>
      <c r="L281">
        <v>-83.181388999999996</v>
      </c>
      <c r="N281" s="6">
        <f t="shared" si="47"/>
        <v>8</v>
      </c>
      <c r="O281" s="6">
        <f t="shared" si="45"/>
        <v>-52.448959000000002</v>
      </c>
    </row>
    <row r="282" spans="2:15" x14ac:dyDescent="0.25">
      <c r="B282">
        <v>8863500000</v>
      </c>
      <c r="C282">
        <v>-77.879158000000004</v>
      </c>
      <c r="D282">
        <v>-70.788200000000003</v>
      </c>
      <c r="F282" s="6">
        <f t="shared" si="46"/>
        <v>8.5</v>
      </c>
      <c r="G282" s="6">
        <f t="shared" si="44"/>
        <v>-61.441226999999998</v>
      </c>
      <c r="J282">
        <v>8863500000</v>
      </c>
      <c r="K282">
        <v>-91.441292000000004</v>
      </c>
      <c r="L282">
        <v>-82.343086</v>
      </c>
      <c r="N282" s="6">
        <f t="shared" si="47"/>
        <v>8.5</v>
      </c>
      <c r="O282" s="6">
        <f t="shared" si="45"/>
        <v>-54.530605000000001</v>
      </c>
    </row>
    <row r="283" spans="2:15" x14ac:dyDescent="0.25">
      <c r="B283">
        <v>9212000000</v>
      </c>
      <c r="C283">
        <v>-73.277564999999996</v>
      </c>
      <c r="D283">
        <v>-66.109261000000004</v>
      </c>
      <c r="F283" s="6">
        <f t="shared" si="46"/>
        <v>9</v>
      </c>
      <c r="G283" s="6">
        <f t="shared" si="44"/>
        <v>-59.709290000000003</v>
      </c>
      <c r="J283">
        <v>9212000000</v>
      </c>
      <c r="K283">
        <v>-88.885604999999998</v>
      </c>
      <c r="L283">
        <v>-79.484924000000007</v>
      </c>
      <c r="N283" s="6">
        <f t="shared" si="47"/>
        <v>9</v>
      </c>
      <c r="O283" s="6">
        <f t="shared" si="45"/>
        <v>-52.172229999999999</v>
      </c>
    </row>
    <row r="284" spans="2:15" x14ac:dyDescent="0.25">
      <c r="B284">
        <v>9560500000</v>
      </c>
      <c r="C284">
        <v>-73.400490000000005</v>
      </c>
      <c r="D284">
        <v>-66.173477000000005</v>
      </c>
      <c r="F284" s="6">
        <f t="shared" si="46"/>
        <v>9.5</v>
      </c>
      <c r="G284" s="6">
        <f t="shared" si="44"/>
        <v>-57.545475000000003</v>
      </c>
      <c r="J284">
        <v>9560500000</v>
      </c>
      <c r="K284">
        <v>-96.231834000000006</v>
      </c>
      <c r="L284">
        <v>-86.671570000000003</v>
      </c>
      <c r="N284" s="6">
        <f t="shared" si="47"/>
        <v>9.5</v>
      </c>
      <c r="O284" s="6">
        <f t="shared" si="45"/>
        <v>-52.477116000000002</v>
      </c>
    </row>
    <row r="285" spans="2:15" x14ac:dyDescent="0.25">
      <c r="B285">
        <v>9909000000</v>
      </c>
      <c r="C285">
        <v>-75.002234999999999</v>
      </c>
      <c r="D285">
        <v>-67.660956999999996</v>
      </c>
      <c r="F285" s="6">
        <f t="shared" si="46"/>
        <v>10</v>
      </c>
      <c r="G285" s="6">
        <f t="shared" si="44"/>
        <v>-55.130279999999999</v>
      </c>
      <c r="J285">
        <v>9909000000</v>
      </c>
      <c r="K285">
        <v>-89.398109000000005</v>
      </c>
      <c r="L285">
        <v>-79.785263</v>
      </c>
      <c r="N285" s="6">
        <f t="shared" si="47"/>
        <v>10</v>
      </c>
      <c r="O285" s="6">
        <f t="shared" si="45"/>
        <v>-53.201630000000002</v>
      </c>
    </row>
    <row r="286" spans="2:15" x14ac:dyDescent="0.25">
      <c r="B286">
        <v>10257500000</v>
      </c>
      <c r="C286">
        <v>-79.287932999999995</v>
      </c>
      <c r="D286">
        <v>-71.786186000000001</v>
      </c>
      <c r="F286" s="6">
        <f t="shared" si="46"/>
        <v>10.5</v>
      </c>
      <c r="G286" s="6">
        <f t="shared" si="44"/>
        <v>-57.695404000000003</v>
      </c>
      <c r="J286">
        <v>10257500000</v>
      </c>
      <c r="K286">
        <v>-103.6618</v>
      </c>
      <c r="L286">
        <v>-94.177825999999996</v>
      </c>
      <c r="N286" s="6">
        <f t="shared" si="47"/>
        <v>10.5</v>
      </c>
      <c r="O286" s="6">
        <f t="shared" si="45"/>
        <v>-54.858234000000003</v>
      </c>
    </row>
    <row r="287" spans="2:15" x14ac:dyDescent="0.25">
      <c r="B287">
        <v>10606000000</v>
      </c>
      <c r="C287">
        <v>-78.273415</v>
      </c>
      <c r="D287">
        <v>-70.604102999999995</v>
      </c>
      <c r="F287" s="6">
        <f t="shared" si="46"/>
        <v>11</v>
      </c>
      <c r="G287" s="6">
        <f t="shared" si="44"/>
        <v>-60.051346000000002</v>
      </c>
      <c r="J287">
        <v>10606000000</v>
      </c>
      <c r="K287">
        <v>-95.072097999999997</v>
      </c>
      <c r="L287">
        <v>-85.696197999999995</v>
      </c>
      <c r="N287" s="6">
        <f t="shared" si="47"/>
        <v>11</v>
      </c>
      <c r="O287" s="6">
        <f t="shared" si="45"/>
        <v>-55.414462999999998</v>
      </c>
    </row>
    <row r="288" spans="2:15" x14ac:dyDescent="0.25">
      <c r="B288">
        <v>10954500000</v>
      </c>
      <c r="C288">
        <v>-73.737144000000001</v>
      </c>
      <c r="D288">
        <v>-66.089859000000004</v>
      </c>
      <c r="F288" s="6">
        <f t="shared" si="46"/>
        <v>11.5</v>
      </c>
      <c r="G288" s="6">
        <f t="shared" si="44"/>
        <v>-59.986621999999997</v>
      </c>
      <c r="J288">
        <v>10954500000</v>
      </c>
      <c r="K288">
        <v>-99.273148000000006</v>
      </c>
      <c r="L288">
        <v>-89.972899999999996</v>
      </c>
      <c r="N288" s="6">
        <f t="shared" si="47"/>
        <v>11.5</v>
      </c>
      <c r="O288" s="6">
        <f t="shared" si="45"/>
        <v>-55.244076</v>
      </c>
    </row>
    <row r="289" spans="2:16" x14ac:dyDescent="0.25">
      <c r="B289">
        <v>11303000000</v>
      </c>
      <c r="C289">
        <v>-74.170952</v>
      </c>
      <c r="D289">
        <v>-66.385277000000002</v>
      </c>
      <c r="F289" s="6">
        <f t="shared" si="46"/>
        <v>12</v>
      </c>
      <c r="G289" s="6">
        <f t="shared" si="44"/>
        <v>-63.409573000000002</v>
      </c>
      <c r="J289">
        <v>11303000000</v>
      </c>
      <c r="K289">
        <v>-89.641991000000004</v>
      </c>
      <c r="L289">
        <v>-80.518562000000003</v>
      </c>
      <c r="N289" s="6">
        <f t="shared" si="47"/>
        <v>12</v>
      </c>
      <c r="O289" s="6">
        <f t="shared" si="45"/>
        <v>-56.049670999999996</v>
      </c>
    </row>
    <row r="290" spans="2:16" x14ac:dyDescent="0.25">
      <c r="B290">
        <v>11651500000</v>
      </c>
      <c r="C290">
        <v>-72.434593000000007</v>
      </c>
      <c r="D290">
        <v>-64.597176000000005</v>
      </c>
      <c r="F290" s="6" t="s">
        <v>21</v>
      </c>
      <c r="J290">
        <v>11651500000</v>
      </c>
      <c r="K290">
        <v>-87.205009000000004</v>
      </c>
      <c r="L290">
        <v>-78.172477999999998</v>
      </c>
      <c r="N290" s="6" t="s">
        <v>21</v>
      </c>
    </row>
    <row r="291" spans="2:16" x14ac:dyDescent="0.25">
      <c r="B291">
        <v>12000000000</v>
      </c>
      <c r="C291">
        <v>-73.30574</v>
      </c>
      <c r="D291">
        <v>-65.544899000000001</v>
      </c>
      <c r="J291">
        <v>12000000000</v>
      </c>
      <c r="K291">
        <v>-82.432479999999998</v>
      </c>
      <c r="L291">
        <v>-73.308021999999994</v>
      </c>
    </row>
    <row r="292" spans="2:16" x14ac:dyDescent="0.25">
      <c r="B292" t="s">
        <v>21</v>
      </c>
      <c r="J292" t="s">
        <v>21</v>
      </c>
    </row>
    <row r="293" spans="2:16" x14ac:dyDescent="0.25">
      <c r="F293" s="6" t="s">
        <v>49</v>
      </c>
      <c r="N293" s="6" t="s">
        <v>49</v>
      </c>
    </row>
    <row r="294" spans="2:16" ht="15.75" x14ac:dyDescent="0.25">
      <c r="F294" s="6" t="s">
        <v>19</v>
      </c>
      <c r="G294" s="6" t="str">
        <f t="shared" ref="G294:G313" si="48">D320</f>
        <v>3Ix4L dBc Log Mag(dB)</v>
      </c>
      <c r="H294" s="35">
        <v>3</v>
      </c>
      <c r="N294" s="6" t="s">
        <v>19</v>
      </c>
      <c r="O294" s="6" t="str">
        <f t="shared" ref="O294:O313" si="49">L320</f>
        <v>3Ix4L dBc Log Mag(dB)</v>
      </c>
      <c r="P294" s="35">
        <v>3</v>
      </c>
    </row>
    <row r="295" spans="2:16" ht="15.75" x14ac:dyDescent="0.25">
      <c r="B295" t="s">
        <v>47</v>
      </c>
      <c r="F295" s="6">
        <f t="shared" ref="F295:F313" si="50">B321/1000000000</f>
        <v>7.9669999999999996</v>
      </c>
      <c r="G295" s="6">
        <f t="shared" si="48"/>
        <v>-66.751807999999997</v>
      </c>
      <c r="H295" s="36">
        <f>ABS(AVERAGE(G295:G313)-(H294-1)*5)</f>
        <v>81.093871736842104</v>
      </c>
      <c r="J295" t="s">
        <v>47</v>
      </c>
      <c r="N295" s="6">
        <f t="shared" ref="N295:N313" si="51">J321/1000000000</f>
        <v>7.9669999999999996</v>
      </c>
      <c r="O295" s="6">
        <f t="shared" si="49"/>
        <v>-89.061599999999999</v>
      </c>
      <c r="P295" s="36">
        <f>ABS(AVERAGE(O295:O313)-(P294-1)*5)</f>
        <v>90.091298526315811</v>
      </c>
    </row>
    <row r="296" spans="2:16" x14ac:dyDescent="0.25">
      <c r="B296" t="s">
        <v>19</v>
      </c>
      <c r="C296" t="s">
        <v>156</v>
      </c>
      <c r="D296" t="s">
        <v>82</v>
      </c>
      <c r="F296" s="6">
        <f t="shared" si="50"/>
        <v>8.1910555555556002</v>
      </c>
      <c r="G296" s="6">
        <f t="shared" si="48"/>
        <v>-67.833588000000006</v>
      </c>
      <c r="J296" t="s">
        <v>19</v>
      </c>
      <c r="K296" t="s">
        <v>156</v>
      </c>
      <c r="L296" t="s">
        <v>82</v>
      </c>
      <c r="N296" s="6">
        <f t="shared" si="51"/>
        <v>8.1910555555556002</v>
      </c>
      <c r="O296" s="6">
        <f t="shared" si="49"/>
        <v>-84.193664999999996</v>
      </c>
    </row>
    <row r="297" spans="2:16" x14ac:dyDescent="0.25">
      <c r="B297">
        <v>3000000000</v>
      </c>
      <c r="C297">
        <v>-72.561599999999999</v>
      </c>
      <c r="D297">
        <v>-66.630050999999995</v>
      </c>
      <c r="F297" s="6">
        <f t="shared" si="50"/>
        <v>8.4151111111111003</v>
      </c>
      <c r="G297" s="6">
        <f t="shared" si="48"/>
        <v>-69.572174000000004</v>
      </c>
      <c r="J297">
        <v>3000000000</v>
      </c>
      <c r="K297">
        <v>-74.578568000000004</v>
      </c>
      <c r="L297">
        <v>-67.970612000000003</v>
      </c>
      <c r="N297" s="6">
        <f t="shared" si="51"/>
        <v>8.4151111111111003</v>
      </c>
      <c r="O297" s="6">
        <f t="shared" si="49"/>
        <v>-79.935005000000004</v>
      </c>
    </row>
    <row r="298" spans="2:16" x14ac:dyDescent="0.25">
      <c r="B298">
        <v>3500000000</v>
      </c>
      <c r="C298">
        <v>-62.152465999999997</v>
      </c>
      <c r="D298">
        <v>-55.588230000000003</v>
      </c>
      <c r="F298" s="6">
        <f t="shared" si="50"/>
        <v>8.6391666666667</v>
      </c>
      <c r="G298" s="6">
        <f t="shared" si="48"/>
        <v>-71.649437000000006</v>
      </c>
      <c r="J298">
        <v>3500000000</v>
      </c>
      <c r="K298">
        <v>-66.431434999999993</v>
      </c>
      <c r="L298">
        <v>-58.590096000000003</v>
      </c>
      <c r="N298" s="6">
        <f t="shared" si="51"/>
        <v>8.6391666666667</v>
      </c>
      <c r="O298" s="6">
        <f t="shared" si="49"/>
        <v>-82.799698000000006</v>
      </c>
    </row>
    <row r="299" spans="2:16" x14ac:dyDescent="0.25">
      <c r="B299">
        <v>4000000000</v>
      </c>
      <c r="C299">
        <v>-58.434913999999999</v>
      </c>
      <c r="D299">
        <v>-51.636074000000001</v>
      </c>
      <c r="F299" s="6">
        <f t="shared" si="50"/>
        <v>8.8632222222222001</v>
      </c>
      <c r="G299" s="6">
        <f t="shared" si="48"/>
        <v>-72.268349000000001</v>
      </c>
      <c r="J299">
        <v>4000000000</v>
      </c>
      <c r="K299">
        <v>-61.758732000000002</v>
      </c>
      <c r="L299">
        <v>-53.450329000000004</v>
      </c>
      <c r="N299" s="6">
        <f t="shared" si="51"/>
        <v>8.8632222222222001</v>
      </c>
      <c r="O299" s="6">
        <f t="shared" si="49"/>
        <v>-76.601303000000001</v>
      </c>
    </row>
    <row r="300" spans="2:16" x14ac:dyDescent="0.25">
      <c r="B300">
        <v>4500000000</v>
      </c>
      <c r="C300">
        <v>-65.418807999999999</v>
      </c>
      <c r="D300">
        <v>-58.750984000000003</v>
      </c>
      <c r="F300" s="6">
        <f t="shared" si="50"/>
        <v>9.0872777777777998</v>
      </c>
      <c r="G300" s="6">
        <f t="shared" si="48"/>
        <v>-73.615966999999998</v>
      </c>
      <c r="J300">
        <v>4500000000</v>
      </c>
      <c r="K300">
        <v>-66.128708000000003</v>
      </c>
      <c r="L300">
        <v>-57.944457999999997</v>
      </c>
      <c r="N300" s="6">
        <f t="shared" si="51"/>
        <v>9.0872777777777998</v>
      </c>
      <c r="O300" s="6">
        <f t="shared" si="49"/>
        <v>-85.475357000000002</v>
      </c>
    </row>
    <row r="301" spans="2:16" x14ac:dyDescent="0.25">
      <c r="B301">
        <v>5000000000</v>
      </c>
      <c r="C301">
        <v>-61.922466</v>
      </c>
      <c r="D301">
        <v>-55.235638000000002</v>
      </c>
      <c r="F301" s="6">
        <f t="shared" si="50"/>
        <v>9.3113333333332999</v>
      </c>
      <c r="G301" s="6">
        <f t="shared" si="48"/>
        <v>-70.326415999999995</v>
      </c>
      <c r="J301">
        <v>5000000000</v>
      </c>
      <c r="K301">
        <v>-64.952751000000006</v>
      </c>
      <c r="L301">
        <v>-56.774631999999997</v>
      </c>
      <c r="N301" s="6">
        <f t="shared" si="51"/>
        <v>9.3113333333332999</v>
      </c>
      <c r="O301" s="6">
        <f t="shared" si="49"/>
        <v>-85.161552</v>
      </c>
    </row>
    <row r="302" spans="2:16" x14ac:dyDescent="0.25">
      <c r="B302">
        <v>5500000000</v>
      </c>
      <c r="C302">
        <v>-63.082557999999999</v>
      </c>
      <c r="D302">
        <v>-56.291747999999998</v>
      </c>
      <c r="F302" s="6">
        <f t="shared" si="50"/>
        <v>9.5353888888889013</v>
      </c>
      <c r="G302" s="6">
        <f t="shared" si="48"/>
        <v>-70.014968999999994</v>
      </c>
      <c r="J302">
        <v>5500000000</v>
      </c>
      <c r="K302">
        <v>-60.608325999999998</v>
      </c>
      <c r="L302">
        <v>-52.412810999999998</v>
      </c>
      <c r="N302" s="6">
        <f t="shared" si="51"/>
        <v>9.5353888888889013</v>
      </c>
      <c r="O302" s="6">
        <f t="shared" si="49"/>
        <v>-87.349693000000002</v>
      </c>
    </row>
    <row r="303" spans="2:16" x14ac:dyDescent="0.25">
      <c r="B303">
        <v>6000000000</v>
      </c>
      <c r="C303">
        <v>-58.235474000000004</v>
      </c>
      <c r="D303">
        <v>-51.421227000000002</v>
      </c>
      <c r="F303" s="6">
        <f t="shared" si="50"/>
        <v>9.7594444444444015</v>
      </c>
      <c r="G303" s="6">
        <f t="shared" si="48"/>
        <v>-69.000564999999995</v>
      </c>
      <c r="J303">
        <v>6000000000</v>
      </c>
      <c r="K303">
        <v>-66.442618999999993</v>
      </c>
      <c r="L303">
        <v>-58.243206000000001</v>
      </c>
      <c r="N303" s="6">
        <f t="shared" si="51"/>
        <v>9.7594444444444015</v>
      </c>
      <c r="O303" s="6">
        <f t="shared" si="49"/>
        <v>-80.863533000000004</v>
      </c>
    </row>
    <row r="304" spans="2:16" x14ac:dyDescent="0.25">
      <c r="B304">
        <v>6500000000</v>
      </c>
      <c r="C304">
        <v>-57.921928000000001</v>
      </c>
      <c r="D304">
        <v>-51.056953</v>
      </c>
      <c r="F304" s="6">
        <f t="shared" si="50"/>
        <v>9.9834999999999994</v>
      </c>
      <c r="G304" s="6">
        <f t="shared" si="48"/>
        <v>-71.893508999999995</v>
      </c>
      <c r="J304">
        <v>6500000000</v>
      </c>
      <c r="K304">
        <v>-71.815871999999999</v>
      </c>
      <c r="L304">
        <v>-63.540295</v>
      </c>
      <c r="N304" s="6">
        <f t="shared" si="51"/>
        <v>9.9834999999999994</v>
      </c>
      <c r="O304" s="6">
        <f t="shared" si="49"/>
        <v>-80.009003000000007</v>
      </c>
    </row>
    <row r="305" spans="2:16" x14ac:dyDescent="0.25">
      <c r="B305">
        <v>7000000000</v>
      </c>
      <c r="C305">
        <v>-59.215865999999998</v>
      </c>
      <c r="D305">
        <v>-52.178761000000002</v>
      </c>
      <c r="F305" s="6">
        <f t="shared" si="50"/>
        <v>10.207555555556</v>
      </c>
      <c r="G305" s="6">
        <f t="shared" si="48"/>
        <v>-70.196487000000005</v>
      </c>
      <c r="J305">
        <v>7000000000</v>
      </c>
      <c r="K305">
        <v>-65.537514000000002</v>
      </c>
      <c r="L305">
        <v>-56.803390999999998</v>
      </c>
      <c r="N305" s="6">
        <f t="shared" si="51"/>
        <v>10.207555555556</v>
      </c>
      <c r="O305" s="6">
        <f t="shared" si="49"/>
        <v>-80.520325</v>
      </c>
    </row>
    <row r="306" spans="2:16" x14ac:dyDescent="0.25">
      <c r="B306">
        <v>7500000000</v>
      </c>
      <c r="C306">
        <v>-62.371254</v>
      </c>
      <c r="D306">
        <v>-55.280296</v>
      </c>
      <c r="F306" s="6">
        <f t="shared" si="50"/>
        <v>10.431611111111</v>
      </c>
      <c r="G306" s="6">
        <f t="shared" si="48"/>
        <v>-72.848267000000007</v>
      </c>
      <c r="J306">
        <v>7500000000</v>
      </c>
      <c r="K306">
        <v>-61.70261</v>
      </c>
      <c r="L306">
        <v>-52.604404000000002</v>
      </c>
      <c r="N306" s="6">
        <f t="shared" si="51"/>
        <v>10.431611111111</v>
      </c>
      <c r="O306" s="6">
        <f t="shared" si="49"/>
        <v>-73.219116</v>
      </c>
    </row>
    <row r="307" spans="2:16" x14ac:dyDescent="0.25">
      <c r="B307">
        <v>8000000000</v>
      </c>
      <c r="C307">
        <v>-64.731834000000006</v>
      </c>
      <c r="D307">
        <v>-57.56353</v>
      </c>
      <c r="F307" s="6">
        <f t="shared" si="50"/>
        <v>10.655666666666999</v>
      </c>
      <c r="G307" s="6">
        <f t="shared" si="48"/>
        <v>-70.952567999999999</v>
      </c>
      <c r="J307">
        <v>8000000000</v>
      </c>
      <c r="K307">
        <v>-61.849635999999997</v>
      </c>
      <c r="L307">
        <v>-52.448959000000002</v>
      </c>
      <c r="N307" s="6">
        <f t="shared" si="51"/>
        <v>10.655666666666999</v>
      </c>
      <c r="O307" s="6">
        <f t="shared" si="49"/>
        <v>-70.269058000000001</v>
      </c>
    </row>
    <row r="308" spans="2:16" x14ac:dyDescent="0.25">
      <c r="B308">
        <v>8500000000</v>
      </c>
      <c r="C308">
        <v>-68.668235999999993</v>
      </c>
      <c r="D308">
        <v>-61.441226999999998</v>
      </c>
      <c r="F308" s="6">
        <f t="shared" si="50"/>
        <v>10.879722222222</v>
      </c>
      <c r="G308" s="6">
        <f t="shared" si="48"/>
        <v>-75.334784999999997</v>
      </c>
      <c r="J308">
        <v>8500000000</v>
      </c>
      <c r="K308">
        <v>-64.090866000000005</v>
      </c>
      <c r="L308">
        <v>-54.530605000000001</v>
      </c>
      <c r="N308" s="6">
        <f t="shared" si="51"/>
        <v>10.879722222222</v>
      </c>
      <c r="O308" s="6">
        <f t="shared" si="49"/>
        <v>-69.979118</v>
      </c>
    </row>
    <row r="309" spans="2:16" x14ac:dyDescent="0.25">
      <c r="B309">
        <v>9000000000</v>
      </c>
      <c r="C309">
        <v>-67.050567999999998</v>
      </c>
      <c r="D309">
        <v>-59.709290000000003</v>
      </c>
      <c r="F309" s="6">
        <f t="shared" si="50"/>
        <v>11.103777777777999</v>
      </c>
      <c r="G309" s="6">
        <f t="shared" si="48"/>
        <v>-74.275902000000002</v>
      </c>
      <c r="J309">
        <v>9000000000</v>
      </c>
      <c r="K309">
        <v>-61.785080000000001</v>
      </c>
      <c r="L309">
        <v>-52.172229999999999</v>
      </c>
      <c r="N309" s="6">
        <f t="shared" si="51"/>
        <v>11.103777777777999</v>
      </c>
      <c r="O309" s="6">
        <f t="shared" si="49"/>
        <v>-73.546524000000005</v>
      </c>
    </row>
    <row r="310" spans="2:16" x14ac:dyDescent="0.25">
      <c r="B310">
        <v>9500000000</v>
      </c>
      <c r="C310">
        <v>-65.047218000000001</v>
      </c>
      <c r="D310">
        <v>-57.545475000000003</v>
      </c>
      <c r="F310" s="6">
        <f t="shared" si="50"/>
        <v>11.327833333333</v>
      </c>
      <c r="G310" s="6">
        <f t="shared" si="48"/>
        <v>-74.081444000000005</v>
      </c>
      <c r="J310">
        <v>9500000000</v>
      </c>
      <c r="K310">
        <v>-61.961081999999998</v>
      </c>
      <c r="L310">
        <v>-52.477116000000002</v>
      </c>
      <c r="N310" s="6">
        <f t="shared" si="51"/>
        <v>11.327833333333</v>
      </c>
      <c r="O310" s="6">
        <f t="shared" si="49"/>
        <v>-81.498512000000005</v>
      </c>
    </row>
    <row r="311" spans="2:16" x14ac:dyDescent="0.25">
      <c r="B311">
        <v>10000000000</v>
      </c>
      <c r="C311">
        <v>-62.799594999999997</v>
      </c>
      <c r="D311">
        <v>-55.130279999999999</v>
      </c>
      <c r="F311" s="6">
        <f t="shared" si="50"/>
        <v>11.551888888889</v>
      </c>
      <c r="G311" s="6">
        <f t="shared" si="48"/>
        <v>-72.576522999999995</v>
      </c>
      <c r="J311">
        <v>10000000000</v>
      </c>
      <c r="K311">
        <v>-62.577525999999999</v>
      </c>
      <c r="L311">
        <v>-53.201630000000002</v>
      </c>
      <c r="N311" s="6">
        <f t="shared" si="51"/>
        <v>11.551888888889</v>
      </c>
      <c r="O311" s="6">
        <f t="shared" si="49"/>
        <v>-78.305069000000003</v>
      </c>
    </row>
    <row r="312" spans="2:16" x14ac:dyDescent="0.25">
      <c r="B312">
        <v>10500000000</v>
      </c>
      <c r="C312">
        <v>-65.342690000000005</v>
      </c>
      <c r="D312">
        <v>-57.695404000000003</v>
      </c>
      <c r="F312" s="6">
        <f t="shared" si="50"/>
        <v>11.775944444444001</v>
      </c>
      <c r="G312" s="6">
        <f t="shared" si="48"/>
        <v>-70.482596999999998</v>
      </c>
      <c r="J312">
        <v>10500000000</v>
      </c>
      <c r="K312">
        <v>-64.158484999999999</v>
      </c>
      <c r="L312">
        <v>-54.858234000000003</v>
      </c>
      <c r="N312" s="6">
        <f t="shared" si="51"/>
        <v>11.775944444444001</v>
      </c>
      <c r="O312" s="6">
        <f t="shared" si="49"/>
        <v>-80.775345000000002</v>
      </c>
    </row>
    <row r="313" spans="2:16" x14ac:dyDescent="0.25">
      <c r="B313">
        <v>11000000000</v>
      </c>
      <c r="C313">
        <v>-67.837029000000001</v>
      </c>
      <c r="D313">
        <v>-60.051346000000002</v>
      </c>
      <c r="F313" s="6">
        <f t="shared" si="50"/>
        <v>12</v>
      </c>
      <c r="G313" s="6">
        <f t="shared" si="48"/>
        <v>-67.108208000000005</v>
      </c>
      <c r="J313">
        <v>11000000000</v>
      </c>
      <c r="K313">
        <v>-64.537895000000006</v>
      </c>
      <c r="L313">
        <v>-55.414462999999998</v>
      </c>
      <c r="N313" s="6">
        <f t="shared" si="51"/>
        <v>12</v>
      </c>
      <c r="O313" s="6">
        <f t="shared" si="49"/>
        <v>-82.171195999999995</v>
      </c>
    </row>
    <row r="314" spans="2:16" x14ac:dyDescent="0.25">
      <c r="B314">
        <v>11500000000</v>
      </c>
      <c r="C314">
        <v>-67.824043000000003</v>
      </c>
      <c r="D314">
        <v>-59.986621999999997</v>
      </c>
      <c r="F314" s="6" t="s">
        <v>21</v>
      </c>
      <c r="J314">
        <v>11500000000</v>
      </c>
      <c r="K314">
        <v>-64.276611000000003</v>
      </c>
      <c r="L314">
        <v>-55.244076</v>
      </c>
      <c r="N314" s="6" t="s">
        <v>21</v>
      </c>
    </row>
    <row r="315" spans="2:16" x14ac:dyDescent="0.25">
      <c r="B315">
        <v>12000000000</v>
      </c>
      <c r="C315">
        <v>-71.170417999999998</v>
      </c>
      <c r="D315">
        <v>-63.409573000000002</v>
      </c>
      <c r="J315">
        <v>12000000000</v>
      </c>
      <c r="K315">
        <v>-65.174132999999998</v>
      </c>
      <c r="L315">
        <v>-56.049670999999996</v>
      </c>
    </row>
    <row r="316" spans="2:16" x14ac:dyDescent="0.25">
      <c r="B316" t="s">
        <v>21</v>
      </c>
      <c r="J316" t="s">
        <v>21</v>
      </c>
    </row>
    <row r="317" spans="2:16" x14ac:dyDescent="0.25">
      <c r="F317" s="6" t="s">
        <v>51</v>
      </c>
      <c r="N317" s="6" t="s">
        <v>51</v>
      </c>
    </row>
    <row r="318" spans="2:16" ht="15.75" x14ac:dyDescent="0.25">
      <c r="F318" s="6" t="s">
        <v>19</v>
      </c>
      <c r="G318" s="6" t="str">
        <f t="shared" ref="G318:G337" si="52">D344</f>
        <v>3Ix5L dBc Log Mag(dB)</v>
      </c>
      <c r="H318" s="35">
        <v>3</v>
      </c>
      <c r="N318" s="6" t="s">
        <v>19</v>
      </c>
      <c r="O318" s="6" t="str">
        <f t="shared" ref="O318:O337" si="53">L344</f>
        <v>3Ix5L dBc Log Mag(dB)</v>
      </c>
      <c r="P318" s="35">
        <v>3</v>
      </c>
    </row>
    <row r="319" spans="2:16" ht="15.75" x14ac:dyDescent="0.25">
      <c r="B319" t="s">
        <v>49</v>
      </c>
      <c r="F319" s="6">
        <f t="shared" ref="F319:F337" si="54">B345/1000000000</f>
        <v>3</v>
      </c>
      <c r="G319" s="6">
        <f t="shared" si="52"/>
        <v>-49.033755999999997</v>
      </c>
      <c r="H319" s="36">
        <f>ABS(AVERAGE(G319:G337)-(H318-1)*5)</f>
        <v>68.086628578947369</v>
      </c>
      <c r="J319" t="s">
        <v>49</v>
      </c>
      <c r="N319" s="6">
        <f t="shared" ref="N319:N337" si="55">J345/1000000000</f>
        <v>3</v>
      </c>
      <c r="O319" s="6">
        <f t="shared" si="53"/>
        <v>-50.913147000000002</v>
      </c>
      <c r="P319" s="36">
        <f>ABS(AVERAGE(O319:O337)-(P318-1)*5)</f>
        <v>68.474381789473682</v>
      </c>
    </row>
    <row r="320" spans="2:16" x14ac:dyDescent="0.25">
      <c r="B320" t="s">
        <v>19</v>
      </c>
      <c r="C320" t="s">
        <v>157</v>
      </c>
      <c r="D320" t="s">
        <v>83</v>
      </c>
      <c r="F320" s="6">
        <f t="shared" si="54"/>
        <v>3.5</v>
      </c>
      <c r="G320" s="6">
        <f t="shared" si="52"/>
        <v>-47.061340000000001</v>
      </c>
      <c r="J320" t="s">
        <v>19</v>
      </c>
      <c r="K320" t="s">
        <v>157</v>
      </c>
      <c r="L320" t="s">
        <v>83</v>
      </c>
      <c r="N320" s="6">
        <f t="shared" si="55"/>
        <v>3.5</v>
      </c>
      <c r="O320" s="6">
        <f t="shared" si="53"/>
        <v>-51.249592</v>
      </c>
    </row>
    <row r="321" spans="2:15" x14ac:dyDescent="0.25">
      <c r="B321">
        <v>7967000000</v>
      </c>
      <c r="C321">
        <v>-72.683357000000001</v>
      </c>
      <c r="D321">
        <v>-66.751807999999997</v>
      </c>
      <c r="F321" s="6">
        <f t="shared" si="54"/>
        <v>4</v>
      </c>
      <c r="G321" s="6">
        <f t="shared" si="52"/>
        <v>-48.395198999999998</v>
      </c>
      <c r="J321">
        <v>7967000000</v>
      </c>
      <c r="K321">
        <v>-95.669556</v>
      </c>
      <c r="L321">
        <v>-89.061599999999999</v>
      </c>
      <c r="N321" s="6">
        <f t="shared" si="55"/>
        <v>4</v>
      </c>
      <c r="O321" s="6">
        <f t="shared" si="53"/>
        <v>-53.397545000000001</v>
      </c>
    </row>
    <row r="322" spans="2:15" x14ac:dyDescent="0.25">
      <c r="B322">
        <v>8191055555.5556002</v>
      </c>
      <c r="C322">
        <v>-74.397819999999996</v>
      </c>
      <c r="D322">
        <v>-67.833588000000006</v>
      </c>
      <c r="F322" s="6">
        <f t="shared" si="54"/>
        <v>4.5</v>
      </c>
      <c r="G322" s="6">
        <f t="shared" si="52"/>
        <v>-49.460625</v>
      </c>
      <c r="J322">
        <v>8191055555.5556002</v>
      </c>
      <c r="K322">
        <v>-92.034996000000007</v>
      </c>
      <c r="L322">
        <v>-84.193664999999996</v>
      </c>
      <c r="N322" s="6">
        <f t="shared" si="55"/>
        <v>4.5</v>
      </c>
      <c r="O322" s="6">
        <f t="shared" si="53"/>
        <v>-57.535538000000003</v>
      </c>
    </row>
    <row r="323" spans="2:15" x14ac:dyDescent="0.25">
      <c r="B323">
        <v>8415111111.1111002</v>
      </c>
      <c r="C323">
        <v>-76.371009999999998</v>
      </c>
      <c r="D323">
        <v>-69.572174000000004</v>
      </c>
      <c r="F323" s="6">
        <f t="shared" si="54"/>
        <v>5</v>
      </c>
      <c r="G323" s="6">
        <f t="shared" si="52"/>
        <v>-50.214714000000001</v>
      </c>
      <c r="J323">
        <v>8415111111.1111002</v>
      </c>
      <c r="K323">
        <v>-88.243408000000002</v>
      </c>
      <c r="L323">
        <v>-79.935005000000004</v>
      </c>
      <c r="N323" s="6">
        <f t="shared" si="55"/>
        <v>5</v>
      </c>
      <c r="O323" s="6">
        <f t="shared" si="53"/>
        <v>-56.916972999999999</v>
      </c>
    </row>
    <row r="324" spans="2:15" x14ac:dyDescent="0.25">
      <c r="B324">
        <v>8639166666.6667004</v>
      </c>
      <c r="C324">
        <v>-78.317261000000002</v>
      </c>
      <c r="D324">
        <v>-71.649437000000006</v>
      </c>
      <c r="F324" s="6">
        <f t="shared" si="54"/>
        <v>5.5</v>
      </c>
      <c r="G324" s="6">
        <f t="shared" si="52"/>
        <v>-52.048743999999999</v>
      </c>
      <c r="J324">
        <v>8639166666.6667004</v>
      </c>
      <c r="K324">
        <v>-90.983947999999998</v>
      </c>
      <c r="L324">
        <v>-82.799698000000006</v>
      </c>
      <c r="N324" s="6">
        <f t="shared" si="55"/>
        <v>5.5</v>
      </c>
      <c r="O324" s="6">
        <f t="shared" si="53"/>
        <v>-62.144257000000003</v>
      </c>
    </row>
    <row r="325" spans="2:15" x14ac:dyDescent="0.25">
      <c r="B325">
        <v>8863222222.2222004</v>
      </c>
      <c r="C325">
        <v>-78.955177000000006</v>
      </c>
      <c r="D325">
        <v>-72.268349000000001</v>
      </c>
      <c r="F325" s="6">
        <f t="shared" si="54"/>
        <v>6</v>
      </c>
      <c r="G325" s="6">
        <f t="shared" si="52"/>
        <v>-52.262348000000003</v>
      </c>
      <c r="J325">
        <v>8863222222.2222004</v>
      </c>
      <c r="K325">
        <v>-84.779426999999998</v>
      </c>
      <c r="L325">
        <v>-76.601303000000001</v>
      </c>
      <c r="N325" s="6">
        <f t="shared" si="55"/>
        <v>6</v>
      </c>
      <c r="O325" s="6">
        <f t="shared" si="53"/>
        <v>-59.728794000000001</v>
      </c>
    </row>
    <row r="326" spans="2:15" x14ac:dyDescent="0.25">
      <c r="B326">
        <v>9087277777.7777996</v>
      </c>
      <c r="C326">
        <v>-80.406768999999997</v>
      </c>
      <c r="D326">
        <v>-73.615966999999998</v>
      </c>
      <c r="F326" s="6">
        <f t="shared" si="54"/>
        <v>6.5</v>
      </c>
      <c r="G326" s="6">
        <f t="shared" si="52"/>
        <v>-51.911057</v>
      </c>
      <c r="J326">
        <v>9087277777.7777996</v>
      </c>
      <c r="K326">
        <v>-93.670876000000007</v>
      </c>
      <c r="L326">
        <v>-85.475357000000002</v>
      </c>
      <c r="N326" s="6">
        <f t="shared" si="55"/>
        <v>6.5</v>
      </c>
      <c r="O326" s="6">
        <f t="shared" si="53"/>
        <v>-58.881309999999999</v>
      </c>
    </row>
    <row r="327" spans="2:15" x14ac:dyDescent="0.25">
      <c r="B327">
        <v>9311333333.3332996</v>
      </c>
      <c r="C327">
        <v>-77.140663000000004</v>
      </c>
      <c r="D327">
        <v>-70.326415999999995</v>
      </c>
      <c r="F327" s="6">
        <f t="shared" si="54"/>
        <v>7</v>
      </c>
      <c r="G327" s="6">
        <f t="shared" si="52"/>
        <v>-53.387999999999998</v>
      </c>
      <c r="J327">
        <v>9311333333.3332996</v>
      </c>
      <c r="K327">
        <v>-93.360969999999995</v>
      </c>
      <c r="L327">
        <v>-85.161552</v>
      </c>
      <c r="N327" s="6">
        <f t="shared" si="55"/>
        <v>7</v>
      </c>
      <c r="O327" s="6">
        <f t="shared" si="53"/>
        <v>-57.612057</v>
      </c>
    </row>
    <row r="328" spans="2:15" x14ac:dyDescent="0.25">
      <c r="B328">
        <v>9535388888.8889008</v>
      </c>
      <c r="C328">
        <v>-76.879951000000005</v>
      </c>
      <c r="D328">
        <v>-70.014968999999994</v>
      </c>
      <c r="F328" s="6">
        <f t="shared" si="54"/>
        <v>7.5</v>
      </c>
      <c r="G328" s="6">
        <f t="shared" si="52"/>
        <v>-57.957428</v>
      </c>
      <c r="J328">
        <v>9535388888.8889008</v>
      </c>
      <c r="K328">
        <v>-95.625275000000002</v>
      </c>
      <c r="L328">
        <v>-87.349693000000002</v>
      </c>
      <c r="N328" s="6">
        <f t="shared" si="55"/>
        <v>7.5</v>
      </c>
      <c r="O328" s="6">
        <f t="shared" si="53"/>
        <v>-55.546753000000002</v>
      </c>
    </row>
    <row r="329" spans="2:15" x14ac:dyDescent="0.25">
      <c r="B329">
        <v>9759444444.4444008</v>
      </c>
      <c r="C329">
        <v>-76.037666000000002</v>
      </c>
      <c r="D329">
        <v>-69.000564999999995</v>
      </c>
      <c r="F329" s="6">
        <f t="shared" si="54"/>
        <v>8</v>
      </c>
      <c r="G329" s="6">
        <f t="shared" si="52"/>
        <v>-56.338420999999997</v>
      </c>
      <c r="J329">
        <v>9759444444.4444008</v>
      </c>
      <c r="K329">
        <v>-89.597656000000001</v>
      </c>
      <c r="L329">
        <v>-80.863533000000004</v>
      </c>
      <c r="N329" s="6">
        <f t="shared" si="55"/>
        <v>8</v>
      </c>
      <c r="O329" s="6">
        <f t="shared" si="53"/>
        <v>-59.259171000000002</v>
      </c>
    </row>
    <row r="330" spans="2:15" x14ac:dyDescent="0.25">
      <c r="B330">
        <v>9983500000</v>
      </c>
      <c r="C330">
        <v>-78.984466999999995</v>
      </c>
      <c r="D330">
        <v>-71.893508999999995</v>
      </c>
      <c r="F330" s="6">
        <f t="shared" si="54"/>
        <v>8.5</v>
      </c>
      <c r="G330" s="6">
        <f t="shared" si="52"/>
        <v>-56.643177000000001</v>
      </c>
      <c r="J330">
        <v>9983500000</v>
      </c>
      <c r="K330">
        <v>-89.107215999999994</v>
      </c>
      <c r="L330">
        <v>-80.009003000000007</v>
      </c>
      <c r="N330" s="6">
        <f t="shared" si="55"/>
        <v>8.5</v>
      </c>
      <c r="O330" s="6">
        <f t="shared" si="53"/>
        <v>-56.490833000000002</v>
      </c>
    </row>
    <row r="331" spans="2:15" x14ac:dyDescent="0.25">
      <c r="B331">
        <v>10207555555.556</v>
      </c>
      <c r="C331">
        <v>-77.364791999999994</v>
      </c>
      <c r="D331">
        <v>-70.196487000000005</v>
      </c>
      <c r="F331" s="6">
        <f t="shared" si="54"/>
        <v>9</v>
      </c>
      <c r="G331" s="6">
        <f t="shared" si="52"/>
        <v>-60.117274999999999</v>
      </c>
      <c r="J331">
        <v>10207555555.556</v>
      </c>
      <c r="K331">
        <v>-89.921004999999994</v>
      </c>
      <c r="L331">
        <v>-80.520325</v>
      </c>
      <c r="N331" s="6">
        <f t="shared" si="55"/>
        <v>9</v>
      </c>
      <c r="O331" s="6">
        <f t="shared" si="53"/>
        <v>-60.852359999999997</v>
      </c>
    </row>
    <row r="332" spans="2:15" x14ac:dyDescent="0.25">
      <c r="B332">
        <v>10431611111.111</v>
      </c>
      <c r="C332">
        <v>-80.075278999999995</v>
      </c>
      <c r="D332">
        <v>-72.848267000000007</v>
      </c>
      <c r="F332" s="6">
        <f t="shared" si="54"/>
        <v>9.5</v>
      </c>
      <c r="G332" s="6">
        <f t="shared" si="52"/>
        <v>-64.116553999999994</v>
      </c>
      <c r="J332">
        <v>10431611111.111</v>
      </c>
      <c r="K332">
        <v>-82.779381000000001</v>
      </c>
      <c r="L332">
        <v>-73.219116</v>
      </c>
      <c r="N332" s="6">
        <f t="shared" si="55"/>
        <v>9.5</v>
      </c>
      <c r="O332" s="6">
        <f t="shared" si="53"/>
        <v>-58.913012999999999</v>
      </c>
    </row>
    <row r="333" spans="2:15" x14ac:dyDescent="0.25">
      <c r="B333">
        <v>10655666666.667</v>
      </c>
      <c r="C333">
        <v>-78.293853999999996</v>
      </c>
      <c r="D333">
        <v>-70.952567999999999</v>
      </c>
      <c r="F333" s="6">
        <f t="shared" si="54"/>
        <v>10</v>
      </c>
      <c r="G333" s="6">
        <f t="shared" si="52"/>
        <v>-64.778412000000003</v>
      </c>
      <c r="J333">
        <v>10655666666.667</v>
      </c>
      <c r="K333">
        <v>-79.881912</v>
      </c>
      <c r="L333">
        <v>-70.269058000000001</v>
      </c>
      <c r="N333" s="6">
        <f t="shared" si="55"/>
        <v>10</v>
      </c>
      <c r="O333" s="6">
        <f t="shared" si="53"/>
        <v>-61.140827000000002</v>
      </c>
    </row>
    <row r="334" spans="2:15" x14ac:dyDescent="0.25">
      <c r="B334">
        <v>10879722222.222</v>
      </c>
      <c r="C334">
        <v>-82.836533000000003</v>
      </c>
      <c r="D334">
        <v>-75.334784999999997</v>
      </c>
      <c r="F334" s="6">
        <f t="shared" si="54"/>
        <v>10.5</v>
      </c>
      <c r="G334" s="6">
        <f t="shared" si="52"/>
        <v>-77.18647</v>
      </c>
      <c r="J334">
        <v>10879722222.222</v>
      </c>
      <c r="K334">
        <v>-79.463088999999997</v>
      </c>
      <c r="L334">
        <v>-69.979118</v>
      </c>
      <c r="N334" s="6">
        <f t="shared" si="55"/>
        <v>10.5</v>
      </c>
      <c r="O334" s="6">
        <f t="shared" si="53"/>
        <v>-62.448765000000002</v>
      </c>
    </row>
    <row r="335" spans="2:15" x14ac:dyDescent="0.25">
      <c r="B335">
        <v>11103777777.778</v>
      </c>
      <c r="C335">
        <v>-81.945221000000004</v>
      </c>
      <c r="D335">
        <v>-74.275902000000002</v>
      </c>
      <c r="F335" s="6">
        <f t="shared" si="54"/>
        <v>11</v>
      </c>
      <c r="G335" s="6">
        <f t="shared" si="52"/>
        <v>-66.641846000000001</v>
      </c>
      <c r="J335">
        <v>11103777777.778</v>
      </c>
      <c r="K335">
        <v>-82.922416999999996</v>
      </c>
      <c r="L335">
        <v>-73.546524000000005</v>
      </c>
      <c r="N335" s="6">
        <f t="shared" si="55"/>
        <v>11</v>
      </c>
      <c r="O335" s="6">
        <f t="shared" si="53"/>
        <v>-59.341437999999997</v>
      </c>
    </row>
    <row r="336" spans="2:15" x14ac:dyDescent="0.25">
      <c r="B336">
        <v>11327833333.333</v>
      </c>
      <c r="C336">
        <v>-81.728729000000001</v>
      </c>
      <c r="D336">
        <v>-74.081444000000005</v>
      </c>
      <c r="F336" s="6">
        <f t="shared" si="54"/>
        <v>11.5</v>
      </c>
      <c r="G336" s="6">
        <f t="shared" si="52"/>
        <v>-74.139565000000005</v>
      </c>
      <c r="J336">
        <v>11327833333.333</v>
      </c>
      <c r="K336">
        <v>-90.798759000000004</v>
      </c>
      <c r="L336">
        <v>-81.498512000000005</v>
      </c>
      <c r="N336" s="6">
        <f t="shared" si="55"/>
        <v>11.5</v>
      </c>
      <c r="O336" s="6">
        <f t="shared" si="53"/>
        <v>-70.906868000000003</v>
      </c>
    </row>
    <row r="337" spans="2:16" x14ac:dyDescent="0.25">
      <c r="B337">
        <v>11551888888.889</v>
      </c>
      <c r="C337">
        <v>-80.362206</v>
      </c>
      <c r="D337">
        <v>-72.576522999999995</v>
      </c>
      <c r="F337" s="6">
        <f t="shared" si="54"/>
        <v>12</v>
      </c>
      <c r="G337" s="6">
        <f t="shared" si="52"/>
        <v>-71.951012000000006</v>
      </c>
      <c r="J337">
        <v>11551888888.889</v>
      </c>
      <c r="K337">
        <v>-87.428496999999993</v>
      </c>
      <c r="L337">
        <v>-78.305069000000003</v>
      </c>
      <c r="N337" s="6">
        <f t="shared" si="55"/>
        <v>12</v>
      </c>
      <c r="O337" s="6">
        <f t="shared" si="53"/>
        <v>-57.734012999999997</v>
      </c>
    </row>
    <row r="338" spans="2:16" x14ac:dyDescent="0.25">
      <c r="B338">
        <v>11775944444.444</v>
      </c>
      <c r="C338">
        <v>-78.320023000000006</v>
      </c>
      <c r="D338">
        <v>-70.482596999999998</v>
      </c>
      <c r="F338" s="6" t="s">
        <v>21</v>
      </c>
      <c r="J338">
        <v>11775944444.444</v>
      </c>
      <c r="K338">
        <v>-89.807877000000005</v>
      </c>
      <c r="L338">
        <v>-80.775345000000002</v>
      </c>
      <c r="N338" s="6" t="s">
        <v>21</v>
      </c>
    </row>
    <row r="339" spans="2:16" x14ac:dyDescent="0.25">
      <c r="B339">
        <v>12000000000</v>
      </c>
      <c r="C339">
        <v>-74.869056999999998</v>
      </c>
      <c r="D339">
        <v>-67.108208000000005</v>
      </c>
      <c r="J339">
        <v>12000000000</v>
      </c>
      <c r="K339">
        <v>-91.295653999999999</v>
      </c>
      <c r="L339">
        <v>-82.171195999999995</v>
      </c>
    </row>
    <row r="340" spans="2:16" x14ac:dyDescent="0.25">
      <c r="B340" t="s">
        <v>21</v>
      </c>
      <c r="J340" t="s">
        <v>21</v>
      </c>
    </row>
    <row r="341" spans="2:16" x14ac:dyDescent="0.25">
      <c r="F341" s="6" t="s">
        <v>53</v>
      </c>
      <c r="N341" s="6" t="s">
        <v>53</v>
      </c>
    </row>
    <row r="342" spans="2:16" ht="15.75" x14ac:dyDescent="0.25">
      <c r="F342" s="6" t="s">
        <v>19</v>
      </c>
      <c r="G342" s="6" t="str">
        <f t="shared" ref="G342:G361" si="56">D368</f>
        <v>4Ix1L dBc Log Mag(dB)</v>
      </c>
      <c r="H342" s="35">
        <v>4</v>
      </c>
      <c r="N342" s="6" t="s">
        <v>19</v>
      </c>
      <c r="O342" s="6" t="str">
        <f t="shared" ref="O342:O361" si="57">L368</f>
        <v>4Ix1L dBc Log Mag(dB)</v>
      </c>
      <c r="P342" s="35">
        <v>4</v>
      </c>
    </row>
    <row r="343" spans="2:16" ht="15.75" x14ac:dyDescent="0.25">
      <c r="B343" t="s">
        <v>51</v>
      </c>
      <c r="F343" s="6">
        <f t="shared" ref="F343:F361" si="58">B369/1000000000</f>
        <v>3</v>
      </c>
      <c r="G343" s="6">
        <f t="shared" si="56"/>
        <v>-80.064910999999995</v>
      </c>
      <c r="H343" s="36">
        <f>ABS(AVERAGE(G343:G361)-(H342-1)*10)</f>
        <v>115.35976736842105</v>
      </c>
      <c r="J343" t="s">
        <v>51</v>
      </c>
      <c r="N343" s="6">
        <f t="shared" ref="N343:N361" si="59">J369/1000000000</f>
        <v>3</v>
      </c>
      <c r="O343" s="6">
        <f t="shared" si="57"/>
        <v>-88.839470000000006</v>
      </c>
      <c r="P343" s="36">
        <f>ABS(AVERAGE(O343:O361)-(P342-1)*10)</f>
        <v>113.41483905263159</v>
      </c>
    </row>
    <row r="344" spans="2:16" x14ac:dyDescent="0.25">
      <c r="B344" t="s">
        <v>19</v>
      </c>
      <c r="C344" t="s">
        <v>158</v>
      </c>
      <c r="D344" t="s">
        <v>84</v>
      </c>
      <c r="F344" s="6">
        <f t="shared" si="58"/>
        <v>3.4797777777778003</v>
      </c>
      <c r="G344" s="6">
        <f t="shared" si="56"/>
        <v>-83.017562999999996</v>
      </c>
      <c r="J344" t="s">
        <v>19</v>
      </c>
      <c r="K344" t="s">
        <v>158</v>
      </c>
      <c r="L344" t="s">
        <v>84</v>
      </c>
      <c r="N344" s="6">
        <f t="shared" si="59"/>
        <v>3.4797777777778003</v>
      </c>
      <c r="O344" s="6">
        <f t="shared" si="57"/>
        <v>-79.275283999999999</v>
      </c>
    </row>
    <row r="345" spans="2:16" x14ac:dyDescent="0.25">
      <c r="B345">
        <v>3000000000</v>
      </c>
      <c r="C345">
        <v>-54.965305000000001</v>
      </c>
      <c r="D345">
        <v>-49.033755999999997</v>
      </c>
      <c r="F345" s="6">
        <f t="shared" si="58"/>
        <v>3.9595555555556001</v>
      </c>
      <c r="G345" s="6">
        <f t="shared" si="56"/>
        <v>-90.960517999999993</v>
      </c>
      <c r="J345">
        <v>3000000000</v>
      </c>
      <c r="K345">
        <v>-57.521102999999997</v>
      </c>
      <c r="L345">
        <v>-50.913147000000002</v>
      </c>
      <c r="N345" s="6">
        <f t="shared" si="59"/>
        <v>3.9595555555556001</v>
      </c>
      <c r="O345" s="6">
        <f t="shared" si="57"/>
        <v>-87.818641999999997</v>
      </c>
    </row>
    <row r="346" spans="2:16" x14ac:dyDescent="0.25">
      <c r="B346">
        <v>3500000000</v>
      </c>
      <c r="C346">
        <v>-53.625576000000002</v>
      </c>
      <c r="D346">
        <v>-47.061340000000001</v>
      </c>
      <c r="F346" s="6">
        <f t="shared" si="58"/>
        <v>4.4393333333333</v>
      </c>
      <c r="G346" s="6">
        <f t="shared" si="56"/>
        <v>-85.187408000000005</v>
      </c>
      <c r="J346">
        <v>3500000000</v>
      </c>
      <c r="K346">
        <v>-59.090927000000001</v>
      </c>
      <c r="L346">
        <v>-51.249592</v>
      </c>
      <c r="N346" s="6">
        <f t="shared" si="59"/>
        <v>4.4393333333333</v>
      </c>
      <c r="O346" s="6">
        <f t="shared" si="57"/>
        <v>-89.090889000000004</v>
      </c>
    </row>
    <row r="347" spans="2:16" x14ac:dyDescent="0.25">
      <c r="B347">
        <v>4000000000</v>
      </c>
      <c r="C347">
        <v>-55.194035</v>
      </c>
      <c r="D347">
        <v>-48.395198999999998</v>
      </c>
      <c r="F347" s="6">
        <f t="shared" si="58"/>
        <v>4.9191111111110999</v>
      </c>
      <c r="G347" s="6">
        <f t="shared" si="56"/>
        <v>-87.199073999999996</v>
      </c>
      <c r="J347">
        <v>4000000000</v>
      </c>
      <c r="K347">
        <v>-61.705944000000002</v>
      </c>
      <c r="L347">
        <v>-53.397545000000001</v>
      </c>
      <c r="N347" s="6">
        <f t="shared" si="59"/>
        <v>4.9191111111110999</v>
      </c>
      <c r="O347" s="6">
        <f t="shared" si="57"/>
        <v>-85.885788000000005</v>
      </c>
    </row>
    <row r="348" spans="2:16" x14ac:dyDescent="0.25">
      <c r="B348">
        <v>4500000000</v>
      </c>
      <c r="C348">
        <v>-56.128447999999999</v>
      </c>
      <c r="D348">
        <v>-49.460625</v>
      </c>
      <c r="F348" s="6">
        <f t="shared" si="58"/>
        <v>5.3988888888888997</v>
      </c>
      <c r="G348" s="6">
        <f t="shared" si="56"/>
        <v>-107.35281999999999</v>
      </c>
      <c r="J348">
        <v>4500000000</v>
      </c>
      <c r="K348">
        <v>-65.719787999999994</v>
      </c>
      <c r="L348">
        <v>-57.535538000000003</v>
      </c>
      <c r="N348" s="6">
        <f t="shared" si="59"/>
        <v>5.3988888888888997</v>
      </c>
      <c r="O348" s="6">
        <f t="shared" si="57"/>
        <v>-82.607506000000001</v>
      </c>
    </row>
    <row r="349" spans="2:16" x14ac:dyDescent="0.25">
      <c r="B349">
        <v>5000000000</v>
      </c>
      <c r="C349">
        <v>-56.901542999999997</v>
      </c>
      <c r="D349">
        <v>-50.214714000000001</v>
      </c>
      <c r="F349" s="6">
        <f t="shared" si="58"/>
        <v>5.8786666666667005</v>
      </c>
      <c r="G349" s="6">
        <f t="shared" si="56"/>
        <v>-71.517516999999998</v>
      </c>
      <c r="J349">
        <v>5000000000</v>
      </c>
      <c r="K349">
        <v>-65.095093000000006</v>
      </c>
      <c r="L349">
        <v>-56.916972999999999</v>
      </c>
      <c r="N349" s="6">
        <f t="shared" si="59"/>
        <v>5.8786666666667005</v>
      </c>
      <c r="O349" s="6">
        <f t="shared" si="57"/>
        <v>-95.741318000000007</v>
      </c>
    </row>
    <row r="350" spans="2:16" x14ac:dyDescent="0.25">
      <c r="B350">
        <v>5500000000</v>
      </c>
      <c r="C350">
        <v>-58.839550000000003</v>
      </c>
      <c r="D350">
        <v>-52.048743999999999</v>
      </c>
      <c r="F350" s="6">
        <f t="shared" si="58"/>
        <v>6.3584444444443999</v>
      </c>
      <c r="G350" s="6">
        <f t="shared" si="56"/>
        <v>-85.403923000000006</v>
      </c>
      <c r="J350">
        <v>5500000000</v>
      </c>
      <c r="K350">
        <v>-70.339775000000003</v>
      </c>
      <c r="L350">
        <v>-62.144257000000003</v>
      </c>
      <c r="N350" s="6">
        <f t="shared" si="59"/>
        <v>6.3584444444443999</v>
      </c>
      <c r="O350" s="6">
        <f t="shared" si="57"/>
        <v>-85.458961000000002</v>
      </c>
    </row>
    <row r="351" spans="2:16" x14ac:dyDescent="0.25">
      <c r="B351">
        <v>6000000000</v>
      </c>
      <c r="C351">
        <v>-59.076594999999998</v>
      </c>
      <c r="D351">
        <v>-52.262348000000003</v>
      </c>
      <c r="F351" s="6">
        <f t="shared" si="58"/>
        <v>6.8382222222222007</v>
      </c>
      <c r="G351" s="6">
        <f t="shared" si="56"/>
        <v>-75.528885000000002</v>
      </c>
      <c r="J351">
        <v>6000000000</v>
      </c>
      <c r="K351">
        <v>-67.928214999999994</v>
      </c>
      <c r="L351">
        <v>-59.728794000000001</v>
      </c>
      <c r="N351" s="6">
        <f t="shared" si="59"/>
        <v>6.8382222222222007</v>
      </c>
      <c r="O351" s="6">
        <f t="shared" si="57"/>
        <v>-75.923195000000007</v>
      </c>
    </row>
    <row r="352" spans="2:16" x14ac:dyDescent="0.25">
      <c r="B352">
        <v>6500000000</v>
      </c>
      <c r="C352">
        <v>-58.776035</v>
      </c>
      <c r="D352">
        <v>-51.911057</v>
      </c>
      <c r="F352" s="6">
        <f t="shared" si="58"/>
        <v>7.3179999999999996</v>
      </c>
      <c r="G352" s="6">
        <f t="shared" si="56"/>
        <v>-86.138335999999995</v>
      </c>
      <c r="J352">
        <v>6500000000</v>
      </c>
      <c r="K352">
        <v>-67.156891000000002</v>
      </c>
      <c r="L352">
        <v>-58.881309999999999</v>
      </c>
      <c r="N352" s="6">
        <f t="shared" si="59"/>
        <v>7.3179999999999996</v>
      </c>
      <c r="O352" s="6">
        <f t="shared" si="57"/>
        <v>-83.967239000000006</v>
      </c>
    </row>
    <row r="353" spans="2:16" x14ac:dyDescent="0.25">
      <c r="B353">
        <v>7000000000</v>
      </c>
      <c r="C353">
        <v>-60.425109999999997</v>
      </c>
      <c r="D353">
        <v>-53.387999999999998</v>
      </c>
      <c r="F353" s="6">
        <f t="shared" si="58"/>
        <v>7.7977777777777995</v>
      </c>
      <c r="G353" s="6">
        <f t="shared" si="56"/>
        <v>-77.610664</v>
      </c>
      <c r="J353">
        <v>7000000000</v>
      </c>
      <c r="K353">
        <v>-66.346183999999994</v>
      </c>
      <c r="L353">
        <v>-57.612057</v>
      </c>
      <c r="N353" s="6">
        <f t="shared" si="59"/>
        <v>7.7977777777777995</v>
      </c>
      <c r="O353" s="6">
        <f t="shared" si="57"/>
        <v>-78.185592999999997</v>
      </c>
    </row>
    <row r="354" spans="2:16" x14ac:dyDescent="0.25">
      <c r="B354">
        <v>7500000000</v>
      </c>
      <c r="C354">
        <v>-65.048385999999994</v>
      </c>
      <c r="D354">
        <v>-57.957428</v>
      </c>
      <c r="F354" s="6">
        <f t="shared" si="58"/>
        <v>8.2775555555555993</v>
      </c>
      <c r="G354" s="6">
        <f t="shared" si="56"/>
        <v>-91.006325000000004</v>
      </c>
      <c r="J354">
        <v>7500000000</v>
      </c>
      <c r="K354">
        <v>-64.644958000000003</v>
      </c>
      <c r="L354">
        <v>-55.546753000000002</v>
      </c>
      <c r="N354" s="6">
        <f t="shared" si="59"/>
        <v>8.2775555555555993</v>
      </c>
      <c r="O354" s="6">
        <f t="shared" si="57"/>
        <v>-85.322104999999993</v>
      </c>
    </row>
    <row r="355" spans="2:16" x14ac:dyDescent="0.25">
      <c r="B355">
        <v>8000000000</v>
      </c>
      <c r="C355">
        <v>-63.506725000000003</v>
      </c>
      <c r="D355">
        <v>-56.338420999999997</v>
      </c>
      <c r="F355" s="6">
        <f t="shared" si="58"/>
        <v>8.7573333333332997</v>
      </c>
      <c r="G355" s="6">
        <f t="shared" si="56"/>
        <v>-77.748717999999997</v>
      </c>
      <c r="J355">
        <v>8000000000</v>
      </c>
      <c r="K355">
        <v>-68.659842999999995</v>
      </c>
      <c r="L355">
        <v>-59.259171000000002</v>
      </c>
      <c r="N355" s="6">
        <f t="shared" si="59"/>
        <v>8.7573333333332997</v>
      </c>
      <c r="O355" s="6">
        <f t="shared" si="57"/>
        <v>-80.375381000000004</v>
      </c>
    </row>
    <row r="356" spans="2:16" x14ac:dyDescent="0.25">
      <c r="B356">
        <v>8500000000</v>
      </c>
      <c r="C356">
        <v>-63.870190000000001</v>
      </c>
      <c r="D356">
        <v>-56.643177000000001</v>
      </c>
      <c r="F356" s="6">
        <f t="shared" si="58"/>
        <v>9.2371111111110995</v>
      </c>
      <c r="G356" s="6">
        <f t="shared" si="56"/>
        <v>-84.843933000000007</v>
      </c>
      <c r="J356">
        <v>8500000000</v>
      </c>
      <c r="K356">
        <v>-66.051094000000006</v>
      </c>
      <c r="L356">
        <v>-56.490833000000002</v>
      </c>
      <c r="N356" s="6">
        <f t="shared" si="59"/>
        <v>9.2371111111110995</v>
      </c>
      <c r="O356" s="6">
        <f t="shared" si="57"/>
        <v>-88.424553000000003</v>
      </c>
    </row>
    <row r="357" spans="2:16" x14ac:dyDescent="0.25">
      <c r="B357">
        <v>9000000000</v>
      </c>
      <c r="C357">
        <v>-67.458556999999999</v>
      </c>
      <c r="D357">
        <v>-60.117274999999999</v>
      </c>
      <c r="F357" s="6">
        <f t="shared" si="58"/>
        <v>9.7168888888889011</v>
      </c>
      <c r="G357" s="6">
        <f t="shared" si="56"/>
        <v>-78.876700999999997</v>
      </c>
      <c r="J357">
        <v>9000000000</v>
      </c>
      <c r="K357">
        <v>-70.465209999999999</v>
      </c>
      <c r="L357">
        <v>-60.852359999999997</v>
      </c>
      <c r="N357" s="6">
        <f t="shared" si="59"/>
        <v>9.7168888888889011</v>
      </c>
      <c r="O357" s="6">
        <f t="shared" si="57"/>
        <v>-78.415961999999993</v>
      </c>
    </row>
    <row r="358" spans="2:16" x14ac:dyDescent="0.25">
      <c r="B358">
        <v>9500000000</v>
      </c>
      <c r="C358">
        <v>-71.618294000000006</v>
      </c>
      <c r="D358">
        <v>-64.116553999999994</v>
      </c>
      <c r="F358" s="6">
        <f t="shared" si="58"/>
        <v>10.196666666666999</v>
      </c>
      <c r="G358" s="6">
        <f t="shared" si="56"/>
        <v>-100.72623</v>
      </c>
      <c r="J358">
        <v>9500000000</v>
      </c>
      <c r="K358">
        <v>-68.396979999999999</v>
      </c>
      <c r="L358">
        <v>-58.913012999999999</v>
      </c>
      <c r="N358" s="6">
        <f t="shared" si="59"/>
        <v>10.196666666666999</v>
      </c>
      <c r="O358" s="6">
        <f t="shared" si="57"/>
        <v>-78.805069000000003</v>
      </c>
    </row>
    <row r="359" spans="2:16" x14ac:dyDescent="0.25">
      <c r="B359">
        <v>10000000000</v>
      </c>
      <c r="C359">
        <v>-72.447731000000005</v>
      </c>
      <c r="D359">
        <v>-64.778412000000003</v>
      </c>
      <c r="F359" s="6">
        <f t="shared" si="58"/>
        <v>10.676444444444</v>
      </c>
      <c r="G359" s="6">
        <f t="shared" si="56"/>
        <v>-95.035720999999995</v>
      </c>
      <c r="J359">
        <v>10000000000</v>
      </c>
      <c r="K359">
        <v>-70.516723999999996</v>
      </c>
      <c r="L359">
        <v>-61.140827000000002</v>
      </c>
      <c r="N359" s="6">
        <f t="shared" si="59"/>
        <v>10.676444444444</v>
      </c>
      <c r="O359" s="6">
        <f t="shared" si="57"/>
        <v>-81.225891000000004</v>
      </c>
    </row>
    <row r="360" spans="2:16" x14ac:dyDescent="0.25">
      <c r="B360">
        <v>10500000000</v>
      </c>
      <c r="C360">
        <v>-84.833754999999996</v>
      </c>
      <c r="D360">
        <v>-77.18647</v>
      </c>
      <c r="F360" s="6">
        <f t="shared" si="58"/>
        <v>11.156222222222</v>
      </c>
      <c r="G360" s="6">
        <f t="shared" si="56"/>
        <v>-86.466155999999998</v>
      </c>
      <c r="J360">
        <v>10500000000</v>
      </c>
      <c r="K360">
        <v>-71.749008000000003</v>
      </c>
      <c r="L360">
        <v>-62.448765000000002</v>
      </c>
      <c r="N360" s="6">
        <f t="shared" si="59"/>
        <v>11.156222222222</v>
      </c>
      <c r="O360" s="6">
        <f t="shared" si="57"/>
        <v>-79.235152999999997</v>
      </c>
    </row>
    <row r="361" spans="2:16" x14ac:dyDescent="0.25">
      <c r="B361">
        <v>11000000000</v>
      </c>
      <c r="C361">
        <v>-74.427527999999995</v>
      </c>
      <c r="D361">
        <v>-66.641846000000001</v>
      </c>
      <c r="F361" s="6">
        <f t="shared" si="58"/>
        <v>11.635999999999999</v>
      </c>
      <c r="G361" s="6">
        <f t="shared" si="56"/>
        <v>-77.150176999999999</v>
      </c>
      <c r="J361">
        <v>11000000000</v>
      </c>
      <c r="K361">
        <v>-68.464866999999998</v>
      </c>
      <c r="L361">
        <v>-59.341437999999997</v>
      </c>
      <c r="N361" s="6">
        <f t="shared" si="59"/>
        <v>11.635999999999999</v>
      </c>
      <c r="O361" s="6">
        <f t="shared" si="57"/>
        <v>-80.283942999999994</v>
      </c>
    </row>
    <row r="362" spans="2:16" x14ac:dyDescent="0.25">
      <c r="B362">
        <v>11500000000</v>
      </c>
      <c r="C362">
        <v>-81.976982000000007</v>
      </c>
      <c r="D362">
        <v>-74.139565000000005</v>
      </c>
      <c r="F362" s="6" t="s">
        <v>21</v>
      </c>
      <c r="J362">
        <v>11500000000</v>
      </c>
      <c r="K362">
        <v>-79.939400000000006</v>
      </c>
      <c r="L362">
        <v>-70.906868000000003</v>
      </c>
      <c r="N362" s="6" t="s">
        <v>21</v>
      </c>
    </row>
    <row r="363" spans="2:16" x14ac:dyDescent="0.25">
      <c r="B363">
        <v>12000000000</v>
      </c>
      <c r="C363">
        <v>-79.711853000000005</v>
      </c>
      <c r="D363">
        <v>-71.951012000000006</v>
      </c>
      <c r="J363">
        <v>12000000000</v>
      </c>
      <c r="K363">
        <v>-66.858474999999999</v>
      </c>
      <c r="L363">
        <v>-57.734012999999997</v>
      </c>
    </row>
    <row r="364" spans="2:16" x14ac:dyDescent="0.25">
      <c r="B364" t="s">
        <v>21</v>
      </c>
      <c r="J364" t="s">
        <v>21</v>
      </c>
    </row>
    <row r="365" spans="2:16" x14ac:dyDescent="0.25">
      <c r="F365" s="6" t="s">
        <v>55</v>
      </c>
      <c r="N365" s="6" t="s">
        <v>55</v>
      </c>
    </row>
    <row r="366" spans="2:16" ht="15.75" x14ac:dyDescent="0.25">
      <c r="F366" s="6" t="s">
        <v>19</v>
      </c>
      <c r="G366" s="6" t="str">
        <f t="shared" ref="G366:G385" si="60">D392</f>
        <v>4Ix2L dBc Log Mag(dB)</v>
      </c>
      <c r="H366" s="35">
        <v>4</v>
      </c>
      <c r="N366" s="6" t="s">
        <v>19</v>
      </c>
      <c r="O366" s="6" t="str">
        <f t="shared" ref="O366:O385" si="61">L392</f>
        <v>4Ix2L dBc Log Mag(dB)</v>
      </c>
      <c r="P366" s="35">
        <v>4</v>
      </c>
    </row>
    <row r="367" spans="2:16" ht="15.75" x14ac:dyDescent="0.25">
      <c r="B367" t="s">
        <v>53</v>
      </c>
      <c r="F367" s="6">
        <f t="shared" ref="F367:F385" si="62">B393/1000000000</f>
        <v>5.6360000000000001</v>
      </c>
      <c r="G367" s="6">
        <f t="shared" si="60"/>
        <v>-56.953811999999999</v>
      </c>
      <c r="H367" s="36">
        <f>ABS(AVERAGE(G367:G385)-(H366-1)*10)</f>
        <v>106.48152042105262</v>
      </c>
      <c r="J367" t="s">
        <v>53</v>
      </c>
      <c r="N367" s="6">
        <f t="shared" ref="N367:N385" si="63">J393/1000000000</f>
        <v>5.6360000000000001</v>
      </c>
      <c r="O367" s="6">
        <f t="shared" si="61"/>
        <v>-66.267807000000005</v>
      </c>
      <c r="P367" s="36">
        <f>ABS(AVERAGE(O367:O385)-(P366-1)*10)</f>
        <v>105.75409005263157</v>
      </c>
    </row>
    <row r="368" spans="2:16" x14ac:dyDescent="0.25">
      <c r="B368" t="s">
        <v>19</v>
      </c>
      <c r="C368" t="s">
        <v>159</v>
      </c>
      <c r="D368" t="s">
        <v>85</v>
      </c>
      <c r="F368" s="6">
        <f t="shared" si="62"/>
        <v>5.9895555555555999</v>
      </c>
      <c r="G368" s="6">
        <f t="shared" si="60"/>
        <v>-65.884192999999996</v>
      </c>
      <c r="J368" t="s">
        <v>19</v>
      </c>
      <c r="K368" t="s">
        <v>159</v>
      </c>
      <c r="L368" t="s">
        <v>85</v>
      </c>
      <c r="N368" s="6">
        <f t="shared" si="63"/>
        <v>5.9895555555555999</v>
      </c>
      <c r="O368" s="6">
        <f t="shared" si="61"/>
        <v>-80.261223000000001</v>
      </c>
    </row>
    <row r="369" spans="2:15" x14ac:dyDescent="0.25">
      <c r="B369">
        <v>3000000000</v>
      </c>
      <c r="C369">
        <v>-85.996459999999999</v>
      </c>
      <c r="D369">
        <v>-80.064910999999995</v>
      </c>
      <c r="F369" s="6">
        <f t="shared" si="62"/>
        <v>6.3431111111111003</v>
      </c>
      <c r="G369" s="6">
        <f t="shared" si="60"/>
        <v>-68.820541000000006</v>
      </c>
      <c r="J369">
        <v>3000000000</v>
      </c>
      <c r="K369">
        <v>-95.447425999999993</v>
      </c>
      <c r="L369">
        <v>-88.839470000000006</v>
      </c>
      <c r="N369" s="6">
        <f t="shared" si="63"/>
        <v>6.3431111111111003</v>
      </c>
      <c r="O369" s="6">
        <f t="shared" si="61"/>
        <v>-83.662154999999998</v>
      </c>
    </row>
    <row r="370" spans="2:15" x14ac:dyDescent="0.25">
      <c r="B370">
        <v>3479777777.7778001</v>
      </c>
      <c r="C370">
        <v>-89.581801999999996</v>
      </c>
      <c r="D370">
        <v>-83.017562999999996</v>
      </c>
      <c r="F370" s="6">
        <f t="shared" si="62"/>
        <v>6.6966666666667001</v>
      </c>
      <c r="G370" s="6">
        <f t="shared" si="60"/>
        <v>-65.566817999999998</v>
      </c>
      <c r="J370">
        <v>3479777777.7778001</v>
      </c>
      <c r="K370">
        <v>-87.116614999999996</v>
      </c>
      <c r="L370">
        <v>-79.275283999999999</v>
      </c>
      <c r="N370" s="6">
        <f t="shared" si="63"/>
        <v>6.6966666666667001</v>
      </c>
      <c r="O370" s="6">
        <f t="shared" si="61"/>
        <v>-74.948279999999997</v>
      </c>
    </row>
    <row r="371" spans="2:15" x14ac:dyDescent="0.25">
      <c r="B371">
        <v>3959555555.5556002</v>
      </c>
      <c r="C371">
        <v>-97.759354000000002</v>
      </c>
      <c r="D371">
        <v>-90.960517999999993</v>
      </c>
      <c r="F371" s="6">
        <f t="shared" si="62"/>
        <v>7.0502222222222004</v>
      </c>
      <c r="G371" s="6">
        <f t="shared" si="60"/>
        <v>-69.285743999999994</v>
      </c>
      <c r="J371">
        <v>3959555555.5556002</v>
      </c>
      <c r="K371">
        <v>-96.127044999999995</v>
      </c>
      <c r="L371">
        <v>-87.818641999999997</v>
      </c>
      <c r="N371" s="6">
        <f t="shared" si="63"/>
        <v>7.0502222222222004</v>
      </c>
      <c r="O371" s="6">
        <f t="shared" si="61"/>
        <v>-80.215812999999997</v>
      </c>
    </row>
    <row r="372" spans="2:15" x14ac:dyDescent="0.25">
      <c r="B372">
        <v>4439333333.3332996</v>
      </c>
      <c r="C372">
        <v>-91.855232000000001</v>
      </c>
      <c r="D372">
        <v>-85.187408000000005</v>
      </c>
      <c r="F372" s="6">
        <f t="shared" si="62"/>
        <v>7.4037777777777993</v>
      </c>
      <c r="G372" s="6">
        <f t="shared" si="60"/>
        <v>-67.629288000000003</v>
      </c>
      <c r="J372">
        <v>4439333333.3332996</v>
      </c>
      <c r="K372">
        <v>-97.275138999999996</v>
      </c>
      <c r="L372">
        <v>-89.090889000000004</v>
      </c>
      <c r="N372" s="6">
        <f t="shared" si="63"/>
        <v>7.4037777777777993</v>
      </c>
      <c r="O372" s="6">
        <f t="shared" si="61"/>
        <v>-74.507232999999999</v>
      </c>
    </row>
    <row r="373" spans="2:15" x14ac:dyDescent="0.25">
      <c r="B373">
        <v>4919111111.1111002</v>
      </c>
      <c r="C373">
        <v>-93.885902000000002</v>
      </c>
      <c r="D373">
        <v>-87.199073999999996</v>
      </c>
      <c r="F373" s="6">
        <f t="shared" si="62"/>
        <v>7.7573333333332997</v>
      </c>
      <c r="G373" s="6">
        <f t="shared" si="60"/>
        <v>-71.838134999999994</v>
      </c>
      <c r="J373">
        <v>4919111111.1111002</v>
      </c>
      <c r="K373">
        <v>-94.063903999999994</v>
      </c>
      <c r="L373">
        <v>-85.885788000000005</v>
      </c>
      <c r="N373" s="6">
        <f t="shared" si="63"/>
        <v>7.7573333333332997</v>
      </c>
      <c r="O373" s="6">
        <f t="shared" si="61"/>
        <v>-69.262421000000003</v>
      </c>
    </row>
    <row r="374" spans="2:15" x14ac:dyDescent="0.25">
      <c r="B374">
        <v>5398888888.8888998</v>
      </c>
      <c r="C374">
        <v>-114.14363</v>
      </c>
      <c r="D374">
        <v>-107.35281999999999</v>
      </c>
      <c r="F374" s="6">
        <f t="shared" si="62"/>
        <v>8.1108888888888995</v>
      </c>
      <c r="G374" s="6">
        <f t="shared" si="60"/>
        <v>-73.772216999999998</v>
      </c>
      <c r="J374">
        <v>5398888888.8888998</v>
      </c>
      <c r="K374">
        <v>-90.803023999999994</v>
      </c>
      <c r="L374">
        <v>-82.607506000000001</v>
      </c>
      <c r="N374" s="6">
        <f t="shared" si="63"/>
        <v>8.1108888888888995</v>
      </c>
      <c r="O374" s="6">
        <f t="shared" si="61"/>
        <v>-79.552070999999998</v>
      </c>
    </row>
    <row r="375" spans="2:15" x14ac:dyDescent="0.25">
      <c r="B375">
        <v>5878666666.6667004</v>
      </c>
      <c r="C375">
        <v>-78.331764000000007</v>
      </c>
      <c r="D375">
        <v>-71.517516999999998</v>
      </c>
      <c r="F375" s="6">
        <f t="shared" si="62"/>
        <v>8.4644444444443998</v>
      </c>
      <c r="G375" s="6">
        <f t="shared" si="60"/>
        <v>-77.090530000000001</v>
      </c>
      <c r="J375">
        <v>5878666666.6667004</v>
      </c>
      <c r="K375">
        <v>-103.94073</v>
      </c>
      <c r="L375">
        <v>-95.741318000000007</v>
      </c>
      <c r="N375" s="6">
        <f t="shared" si="63"/>
        <v>8.4644444444443998</v>
      </c>
      <c r="O375" s="6">
        <f t="shared" si="61"/>
        <v>-81.619217000000006</v>
      </c>
    </row>
    <row r="376" spans="2:15" x14ac:dyDescent="0.25">
      <c r="B376">
        <v>6358444444.4443998</v>
      </c>
      <c r="C376">
        <v>-92.268906000000001</v>
      </c>
      <c r="D376">
        <v>-85.403923000000006</v>
      </c>
      <c r="F376" s="6">
        <f t="shared" si="62"/>
        <v>8.8179999999999996</v>
      </c>
      <c r="G376" s="6">
        <f t="shared" si="60"/>
        <v>-83.200721999999999</v>
      </c>
      <c r="J376">
        <v>6358444444.4443998</v>
      </c>
      <c r="K376">
        <v>-93.734543000000002</v>
      </c>
      <c r="L376">
        <v>-85.458961000000002</v>
      </c>
      <c r="N376" s="6">
        <f t="shared" si="63"/>
        <v>8.8179999999999996</v>
      </c>
      <c r="O376" s="6">
        <f t="shared" si="61"/>
        <v>-70.820685999999995</v>
      </c>
    </row>
    <row r="377" spans="2:15" x14ac:dyDescent="0.25">
      <c r="B377">
        <v>6838222222.2222004</v>
      </c>
      <c r="C377">
        <v>-82.565994000000003</v>
      </c>
      <c r="D377">
        <v>-75.528885000000002</v>
      </c>
      <c r="F377" s="6">
        <f t="shared" si="62"/>
        <v>9.1715555555555994</v>
      </c>
      <c r="G377" s="6">
        <f t="shared" si="60"/>
        <v>-80.681099000000003</v>
      </c>
      <c r="J377">
        <v>6838222222.2222004</v>
      </c>
      <c r="K377">
        <v>-84.657318000000004</v>
      </c>
      <c r="L377">
        <v>-75.923195000000007</v>
      </c>
      <c r="N377" s="6">
        <f t="shared" si="63"/>
        <v>9.1715555555555994</v>
      </c>
      <c r="O377" s="6">
        <f t="shared" si="61"/>
        <v>-71.462363999999994</v>
      </c>
    </row>
    <row r="378" spans="2:15" x14ac:dyDescent="0.25">
      <c r="B378">
        <v>7318000000</v>
      </c>
      <c r="C378">
        <v>-93.229293999999996</v>
      </c>
      <c r="D378">
        <v>-86.138335999999995</v>
      </c>
      <c r="F378" s="6">
        <f t="shared" si="62"/>
        <v>9.5251111111110998</v>
      </c>
      <c r="G378" s="6">
        <f t="shared" si="60"/>
        <v>-80.677925000000002</v>
      </c>
      <c r="J378">
        <v>7318000000</v>
      </c>
      <c r="K378">
        <v>-93.065444999999997</v>
      </c>
      <c r="L378">
        <v>-83.967239000000006</v>
      </c>
      <c r="N378" s="6">
        <f t="shared" si="63"/>
        <v>9.5251111111110998</v>
      </c>
      <c r="O378" s="6">
        <f t="shared" si="61"/>
        <v>-71.838279999999997</v>
      </c>
    </row>
    <row r="379" spans="2:15" x14ac:dyDescent="0.25">
      <c r="B379">
        <v>7797777777.7777996</v>
      </c>
      <c r="C379">
        <v>-84.778969000000004</v>
      </c>
      <c r="D379">
        <v>-77.610664</v>
      </c>
      <c r="F379" s="6">
        <f t="shared" si="62"/>
        <v>9.8786666666666996</v>
      </c>
      <c r="G379" s="6">
        <f t="shared" si="60"/>
        <v>-79.236450000000005</v>
      </c>
      <c r="J379">
        <v>7797777777.7777996</v>
      </c>
      <c r="K379">
        <v>-87.586265999999995</v>
      </c>
      <c r="L379">
        <v>-78.185592999999997</v>
      </c>
      <c r="N379" s="6">
        <f t="shared" si="63"/>
        <v>9.8786666666666996</v>
      </c>
      <c r="O379" s="6">
        <f t="shared" si="61"/>
        <v>-71.464088000000004</v>
      </c>
    </row>
    <row r="380" spans="2:15" x14ac:dyDescent="0.25">
      <c r="B380">
        <v>8277555555.5556002</v>
      </c>
      <c r="C380">
        <v>-98.233337000000006</v>
      </c>
      <c r="D380">
        <v>-91.006325000000004</v>
      </c>
      <c r="F380" s="6">
        <f t="shared" si="62"/>
        <v>10.232222222222001</v>
      </c>
      <c r="G380" s="6">
        <f t="shared" si="60"/>
        <v>-92.747330000000005</v>
      </c>
      <c r="J380">
        <v>8277555555.5556002</v>
      </c>
      <c r="K380">
        <v>-94.882362000000001</v>
      </c>
      <c r="L380">
        <v>-85.322104999999993</v>
      </c>
      <c r="N380" s="6">
        <f t="shared" si="63"/>
        <v>10.232222222222001</v>
      </c>
      <c r="O380" s="6">
        <f t="shared" si="61"/>
        <v>-102.27725</v>
      </c>
    </row>
    <row r="381" spans="2:15" x14ac:dyDescent="0.25">
      <c r="B381">
        <v>8757333333.3332996</v>
      </c>
      <c r="C381">
        <v>-85.089995999999999</v>
      </c>
      <c r="D381">
        <v>-77.748717999999997</v>
      </c>
      <c r="F381" s="6">
        <f t="shared" si="62"/>
        <v>10.585777777778</v>
      </c>
      <c r="G381" s="6">
        <f t="shared" si="60"/>
        <v>-93.778846999999999</v>
      </c>
      <c r="J381">
        <v>8757333333.3332996</v>
      </c>
      <c r="K381">
        <v>-89.988235000000003</v>
      </c>
      <c r="L381">
        <v>-80.375381000000004</v>
      </c>
      <c r="N381" s="6">
        <f t="shared" si="63"/>
        <v>10.585777777778</v>
      </c>
      <c r="O381" s="6">
        <f t="shared" si="61"/>
        <v>-73.140488000000005</v>
      </c>
    </row>
    <row r="382" spans="2:15" x14ac:dyDescent="0.25">
      <c r="B382">
        <v>9237111111.1110992</v>
      </c>
      <c r="C382">
        <v>-92.345680000000002</v>
      </c>
      <c r="D382">
        <v>-84.843933000000007</v>
      </c>
      <c r="F382" s="6">
        <f t="shared" si="62"/>
        <v>10.939333333333</v>
      </c>
      <c r="G382" s="6">
        <f t="shared" si="60"/>
        <v>-82.477401999999998</v>
      </c>
      <c r="J382">
        <v>9237111111.1110992</v>
      </c>
      <c r="K382">
        <v>-97.908524</v>
      </c>
      <c r="L382">
        <v>-88.424553000000003</v>
      </c>
      <c r="N382" s="6">
        <f t="shared" si="63"/>
        <v>10.939333333333</v>
      </c>
      <c r="O382" s="6">
        <f t="shared" si="61"/>
        <v>-78.468254000000002</v>
      </c>
    </row>
    <row r="383" spans="2:15" x14ac:dyDescent="0.25">
      <c r="B383">
        <v>9716888888.8889008</v>
      </c>
      <c r="C383">
        <v>-86.546020999999996</v>
      </c>
      <c r="D383">
        <v>-78.876700999999997</v>
      </c>
      <c r="F383" s="6">
        <f t="shared" si="62"/>
        <v>11.292888888888999</v>
      </c>
      <c r="G383" s="6">
        <f t="shared" si="60"/>
        <v>-75.442177000000001</v>
      </c>
      <c r="J383">
        <v>9716888888.8889008</v>
      </c>
      <c r="K383">
        <v>-87.791854999999998</v>
      </c>
      <c r="L383">
        <v>-78.415961999999993</v>
      </c>
      <c r="N383" s="6">
        <f t="shared" si="63"/>
        <v>11.292888888888999</v>
      </c>
      <c r="O383" s="6">
        <f t="shared" si="61"/>
        <v>-65.388565</v>
      </c>
    </row>
    <row r="384" spans="2:15" x14ac:dyDescent="0.25">
      <c r="B384">
        <v>10196666666.667</v>
      </c>
      <c r="C384">
        <v>-108.37352</v>
      </c>
      <c r="D384">
        <v>-100.72623</v>
      </c>
      <c r="F384" s="6">
        <f t="shared" si="62"/>
        <v>11.646444444444001</v>
      </c>
      <c r="G384" s="6">
        <f t="shared" si="60"/>
        <v>-86.950714000000005</v>
      </c>
      <c r="J384">
        <v>10196666666.667</v>
      </c>
      <c r="K384">
        <v>-88.105316000000002</v>
      </c>
      <c r="L384">
        <v>-78.805069000000003</v>
      </c>
      <c r="N384" s="6">
        <f t="shared" si="63"/>
        <v>11.646444444444001</v>
      </c>
      <c r="O384" s="6">
        <f t="shared" si="61"/>
        <v>-75.181015000000002</v>
      </c>
    </row>
    <row r="385" spans="2:16" x14ac:dyDescent="0.25">
      <c r="B385">
        <v>10676444444.444</v>
      </c>
      <c r="C385">
        <v>-102.8214</v>
      </c>
      <c r="D385">
        <v>-95.035720999999995</v>
      </c>
      <c r="F385" s="6">
        <f t="shared" si="62"/>
        <v>12</v>
      </c>
      <c r="G385" s="6">
        <f t="shared" si="60"/>
        <v>-81.114943999999994</v>
      </c>
      <c r="J385">
        <v>10676444444.444</v>
      </c>
      <c r="K385">
        <v>-90.349318999999994</v>
      </c>
      <c r="L385">
        <v>-81.225891000000004</v>
      </c>
      <c r="N385" s="6">
        <f t="shared" si="63"/>
        <v>12</v>
      </c>
      <c r="O385" s="6">
        <f t="shared" si="61"/>
        <v>-68.990500999999995</v>
      </c>
    </row>
    <row r="386" spans="2:16" x14ac:dyDescent="0.25">
      <c r="B386">
        <v>11156222222.222</v>
      </c>
      <c r="C386">
        <v>-94.303573999999998</v>
      </c>
      <c r="D386">
        <v>-86.466155999999998</v>
      </c>
      <c r="F386" s="6" t="s">
        <v>21</v>
      </c>
      <c r="J386">
        <v>11156222222.222</v>
      </c>
      <c r="K386">
        <v>-88.267685</v>
      </c>
      <c r="L386">
        <v>-79.235152999999997</v>
      </c>
      <c r="N386" s="6" t="s">
        <v>21</v>
      </c>
    </row>
    <row r="387" spans="2:16" x14ac:dyDescent="0.25">
      <c r="B387">
        <v>11636000000</v>
      </c>
      <c r="C387">
        <v>-84.911017999999999</v>
      </c>
      <c r="D387">
        <v>-77.150176999999999</v>
      </c>
      <c r="J387">
        <v>11636000000</v>
      </c>
      <c r="K387">
        <v>-89.408400999999998</v>
      </c>
      <c r="L387">
        <v>-80.283942999999994</v>
      </c>
    </row>
    <row r="388" spans="2:16" x14ac:dyDescent="0.25">
      <c r="B388" t="s">
        <v>21</v>
      </c>
      <c r="J388" t="s">
        <v>21</v>
      </c>
    </row>
    <row r="389" spans="2:16" x14ac:dyDescent="0.25">
      <c r="F389" s="6" t="s">
        <v>57</v>
      </c>
      <c r="N389" s="6" t="s">
        <v>57</v>
      </c>
    </row>
    <row r="390" spans="2:16" ht="15.75" x14ac:dyDescent="0.25">
      <c r="F390" s="6" t="s">
        <v>19</v>
      </c>
      <c r="G390" s="6" t="str">
        <f t="shared" ref="G390:G409" si="64">D416</f>
        <v>4Ix3L dBc Log Mag(dB)</v>
      </c>
      <c r="H390" s="35">
        <v>4</v>
      </c>
      <c r="N390" s="6" t="s">
        <v>19</v>
      </c>
      <c r="O390" s="6" t="str">
        <f t="shared" ref="O390:O409" si="65">L416</f>
        <v>4Ix3L dBc Log Mag(dB)</v>
      </c>
      <c r="P390" s="35">
        <v>4</v>
      </c>
    </row>
    <row r="391" spans="2:16" ht="15.75" x14ac:dyDescent="0.25">
      <c r="B391" t="s">
        <v>55</v>
      </c>
      <c r="F391" s="6">
        <f t="shared" ref="F391:F409" si="66">B417/1000000000</f>
        <v>3</v>
      </c>
      <c r="G391" s="6">
        <f t="shared" si="64"/>
        <v>-85.152916000000005</v>
      </c>
      <c r="H391" s="36">
        <f>ABS(AVERAGE(G391:G409)-(H390-1)*10)</f>
        <v>122.07169</v>
      </c>
      <c r="J391" t="s">
        <v>55</v>
      </c>
      <c r="N391" s="6">
        <f t="shared" ref="N391:N409" si="67">J417/1000000000</f>
        <v>3</v>
      </c>
      <c r="O391" s="6">
        <f t="shared" si="65"/>
        <v>-81.127105999999998</v>
      </c>
      <c r="P391" s="36">
        <f>ABS(AVERAGE(O391:O409)-(P390-1)*10)</f>
        <v>116.37174115789473</v>
      </c>
    </row>
    <row r="392" spans="2:16" x14ac:dyDescent="0.25">
      <c r="B392" t="s">
        <v>19</v>
      </c>
      <c r="C392" t="s">
        <v>160</v>
      </c>
      <c r="D392" t="s">
        <v>86</v>
      </c>
      <c r="F392" s="6">
        <f t="shared" si="66"/>
        <v>3.5</v>
      </c>
      <c r="G392" s="6">
        <f t="shared" si="64"/>
        <v>-88.69838</v>
      </c>
      <c r="J392" t="s">
        <v>19</v>
      </c>
      <c r="K392" t="s">
        <v>160</v>
      </c>
      <c r="L392" t="s">
        <v>86</v>
      </c>
      <c r="N392" s="6">
        <f t="shared" si="67"/>
        <v>3.5</v>
      </c>
      <c r="O392" s="6">
        <f t="shared" si="65"/>
        <v>-76.905815000000004</v>
      </c>
    </row>
    <row r="393" spans="2:16" x14ac:dyDescent="0.25">
      <c r="B393">
        <v>5636000000</v>
      </c>
      <c r="C393">
        <v>-62.885356999999999</v>
      </c>
      <c r="D393">
        <v>-56.953811999999999</v>
      </c>
      <c r="F393" s="6">
        <f t="shared" si="66"/>
        <v>4</v>
      </c>
      <c r="G393" s="6">
        <f t="shared" si="64"/>
        <v>-97.40052</v>
      </c>
      <c r="J393">
        <v>5636000000</v>
      </c>
      <c r="K393">
        <v>-72.875763000000006</v>
      </c>
      <c r="L393">
        <v>-66.267807000000005</v>
      </c>
      <c r="N393" s="6">
        <f t="shared" si="67"/>
        <v>4</v>
      </c>
      <c r="O393" s="6">
        <f t="shared" si="65"/>
        <v>-69.678818000000007</v>
      </c>
    </row>
    <row r="394" spans="2:16" x14ac:dyDescent="0.25">
      <c r="B394">
        <v>5989555555.5556002</v>
      </c>
      <c r="C394">
        <v>-72.448432999999994</v>
      </c>
      <c r="D394">
        <v>-65.884192999999996</v>
      </c>
      <c r="F394" s="6">
        <f t="shared" si="66"/>
        <v>4.5</v>
      </c>
      <c r="G394" s="6">
        <f t="shared" si="64"/>
        <v>-89.916824000000005</v>
      </c>
      <c r="J394">
        <v>5989555555.5556002</v>
      </c>
      <c r="K394">
        <v>-88.102562000000006</v>
      </c>
      <c r="L394">
        <v>-80.261223000000001</v>
      </c>
      <c r="N394" s="6">
        <f t="shared" si="67"/>
        <v>4.5</v>
      </c>
      <c r="O394" s="6">
        <f t="shared" si="65"/>
        <v>-77.658775000000006</v>
      </c>
    </row>
    <row r="395" spans="2:16" x14ac:dyDescent="0.25">
      <c r="B395">
        <v>6343111111.1111002</v>
      </c>
      <c r="C395">
        <v>-75.619377</v>
      </c>
      <c r="D395">
        <v>-68.820541000000006</v>
      </c>
      <c r="F395" s="6">
        <f t="shared" si="66"/>
        <v>5</v>
      </c>
      <c r="G395" s="6">
        <f t="shared" si="64"/>
        <v>-87.463913000000005</v>
      </c>
      <c r="J395">
        <v>6343111111.1111002</v>
      </c>
      <c r="K395">
        <v>-91.970551</v>
      </c>
      <c r="L395">
        <v>-83.662154999999998</v>
      </c>
      <c r="N395" s="6">
        <f t="shared" si="67"/>
        <v>5</v>
      </c>
      <c r="O395" s="6">
        <f t="shared" si="65"/>
        <v>-84.140106000000003</v>
      </c>
    </row>
    <row r="396" spans="2:16" x14ac:dyDescent="0.25">
      <c r="B396">
        <v>6696666666.6667004</v>
      </c>
      <c r="C396">
        <v>-72.234641999999994</v>
      </c>
      <c r="D396">
        <v>-65.566817999999998</v>
      </c>
      <c r="F396" s="6">
        <f t="shared" si="66"/>
        <v>5.5</v>
      </c>
      <c r="G396" s="6">
        <f t="shared" si="64"/>
        <v>-86.449661000000006</v>
      </c>
      <c r="J396">
        <v>6696666666.6667004</v>
      </c>
      <c r="K396">
        <v>-83.132530000000003</v>
      </c>
      <c r="L396">
        <v>-74.948279999999997</v>
      </c>
      <c r="N396" s="6">
        <f t="shared" si="67"/>
        <v>5.5</v>
      </c>
      <c r="O396" s="6">
        <f t="shared" si="65"/>
        <v>-84.078109999999995</v>
      </c>
    </row>
    <row r="397" spans="2:16" x14ac:dyDescent="0.25">
      <c r="B397">
        <v>7050222222.2222004</v>
      </c>
      <c r="C397">
        <v>-75.972572</v>
      </c>
      <c r="D397">
        <v>-69.285743999999994</v>
      </c>
      <c r="F397" s="6">
        <f t="shared" si="66"/>
        <v>6</v>
      </c>
      <c r="G397" s="6">
        <f t="shared" si="64"/>
        <v>-86.889076000000003</v>
      </c>
      <c r="J397">
        <v>7050222222.2222004</v>
      </c>
      <c r="K397">
        <v>-88.393929</v>
      </c>
      <c r="L397">
        <v>-80.215812999999997</v>
      </c>
      <c r="N397" s="6">
        <f t="shared" si="67"/>
        <v>6</v>
      </c>
      <c r="O397" s="6">
        <f t="shared" si="65"/>
        <v>-83.029456999999994</v>
      </c>
    </row>
    <row r="398" spans="2:16" x14ac:dyDescent="0.25">
      <c r="B398">
        <v>7403777777.7777996</v>
      </c>
      <c r="C398">
        <v>-74.420096999999998</v>
      </c>
      <c r="D398">
        <v>-67.629288000000003</v>
      </c>
      <c r="F398" s="6">
        <f t="shared" si="66"/>
        <v>6.5</v>
      </c>
      <c r="G398" s="6">
        <f t="shared" si="64"/>
        <v>-100.24952999999999</v>
      </c>
      <c r="J398">
        <v>7403777777.7777996</v>
      </c>
      <c r="K398">
        <v>-82.702743999999996</v>
      </c>
      <c r="L398">
        <v>-74.507232999999999</v>
      </c>
      <c r="N398" s="6">
        <f t="shared" si="67"/>
        <v>6.5</v>
      </c>
      <c r="O398" s="6">
        <f t="shared" si="65"/>
        <v>-81.351067</v>
      </c>
    </row>
    <row r="399" spans="2:16" x14ac:dyDescent="0.25">
      <c r="B399">
        <v>7757333333.3332996</v>
      </c>
      <c r="C399">
        <v>-78.652382000000003</v>
      </c>
      <c r="D399">
        <v>-71.838134999999994</v>
      </c>
      <c r="F399" s="6">
        <f t="shared" si="66"/>
        <v>7</v>
      </c>
      <c r="G399" s="6">
        <f t="shared" si="64"/>
        <v>-89.713195999999996</v>
      </c>
      <c r="J399">
        <v>7757333333.3332996</v>
      </c>
      <c r="K399">
        <v>-77.461838</v>
      </c>
      <c r="L399">
        <v>-69.262421000000003</v>
      </c>
      <c r="N399" s="6">
        <f t="shared" si="67"/>
        <v>7</v>
      </c>
      <c r="O399" s="6">
        <f t="shared" si="65"/>
        <v>-94.420319000000006</v>
      </c>
    </row>
    <row r="400" spans="2:16" x14ac:dyDescent="0.25">
      <c r="B400">
        <v>8110888888.8888998</v>
      </c>
      <c r="C400">
        <v>-80.637191999999999</v>
      </c>
      <c r="D400">
        <v>-73.772216999999998</v>
      </c>
      <c r="F400" s="6">
        <f t="shared" si="66"/>
        <v>7.5</v>
      </c>
      <c r="G400" s="6">
        <f t="shared" si="64"/>
        <v>-107.29006</v>
      </c>
      <c r="J400">
        <v>8110888888.8888998</v>
      </c>
      <c r="K400">
        <v>-87.827644000000006</v>
      </c>
      <c r="L400">
        <v>-79.552070999999998</v>
      </c>
      <c r="N400" s="6">
        <f t="shared" si="67"/>
        <v>7.5</v>
      </c>
      <c r="O400" s="6">
        <f t="shared" si="65"/>
        <v>-85.361343000000005</v>
      </c>
    </row>
    <row r="401" spans="2:16" x14ac:dyDescent="0.25">
      <c r="B401">
        <v>8464444444.4443998</v>
      </c>
      <c r="C401">
        <v>-84.12764</v>
      </c>
      <c r="D401">
        <v>-77.090530000000001</v>
      </c>
      <c r="F401" s="6">
        <f t="shared" si="66"/>
        <v>8</v>
      </c>
      <c r="G401" s="6">
        <f t="shared" si="64"/>
        <v>-90.674248000000006</v>
      </c>
      <c r="J401">
        <v>8464444444.4443998</v>
      </c>
      <c r="K401">
        <v>-90.353340000000003</v>
      </c>
      <c r="L401">
        <v>-81.619217000000006</v>
      </c>
      <c r="N401" s="6">
        <f t="shared" si="67"/>
        <v>8</v>
      </c>
      <c r="O401" s="6">
        <f t="shared" si="65"/>
        <v>-88.084106000000006</v>
      </c>
    </row>
    <row r="402" spans="2:16" x14ac:dyDescent="0.25">
      <c r="B402">
        <v>8818000000</v>
      </c>
      <c r="C402">
        <v>-90.291679000000002</v>
      </c>
      <c r="D402">
        <v>-83.200721999999999</v>
      </c>
      <c r="F402" s="6">
        <f t="shared" si="66"/>
        <v>8.5</v>
      </c>
      <c r="G402" s="6">
        <f t="shared" si="64"/>
        <v>-82.323311000000004</v>
      </c>
      <c r="J402">
        <v>8818000000</v>
      </c>
      <c r="K402">
        <v>-79.918892</v>
      </c>
      <c r="L402">
        <v>-70.820685999999995</v>
      </c>
      <c r="N402" s="6">
        <f t="shared" si="67"/>
        <v>8.5</v>
      </c>
      <c r="O402" s="6">
        <f t="shared" si="65"/>
        <v>-89.148185999999995</v>
      </c>
    </row>
    <row r="403" spans="2:16" x14ac:dyDescent="0.25">
      <c r="B403">
        <v>9171555555.5555992</v>
      </c>
      <c r="C403">
        <v>-87.849395999999999</v>
      </c>
      <c r="D403">
        <v>-80.681099000000003</v>
      </c>
      <c r="F403" s="6">
        <f t="shared" si="66"/>
        <v>9</v>
      </c>
      <c r="G403" s="6">
        <f t="shared" si="64"/>
        <v>-93.376380999999995</v>
      </c>
      <c r="J403">
        <v>9171555555.5555992</v>
      </c>
      <c r="K403">
        <v>-80.863045</v>
      </c>
      <c r="L403">
        <v>-71.462363999999994</v>
      </c>
      <c r="N403" s="6">
        <f t="shared" si="67"/>
        <v>9</v>
      </c>
      <c r="O403" s="6">
        <f t="shared" si="65"/>
        <v>-91.841742999999994</v>
      </c>
    </row>
    <row r="404" spans="2:16" x14ac:dyDescent="0.25">
      <c r="B404">
        <v>9525111111.1110992</v>
      </c>
      <c r="C404">
        <v>-87.904938000000001</v>
      </c>
      <c r="D404">
        <v>-80.677925000000002</v>
      </c>
      <c r="F404" s="6">
        <f t="shared" si="66"/>
        <v>9.5</v>
      </c>
      <c r="G404" s="6">
        <f t="shared" si="64"/>
        <v>-91.180496000000005</v>
      </c>
      <c r="J404">
        <v>9525111111.1110992</v>
      </c>
      <c r="K404">
        <v>-81.398544000000001</v>
      </c>
      <c r="L404">
        <v>-71.838279999999997</v>
      </c>
      <c r="N404" s="6">
        <f t="shared" si="67"/>
        <v>9.5</v>
      </c>
      <c r="O404" s="6">
        <f t="shared" si="65"/>
        <v>-91.114104999999995</v>
      </c>
    </row>
    <row r="405" spans="2:16" x14ac:dyDescent="0.25">
      <c r="B405">
        <v>9878666666.6667004</v>
      </c>
      <c r="C405">
        <v>-86.577736000000002</v>
      </c>
      <c r="D405">
        <v>-79.236450000000005</v>
      </c>
      <c r="F405" s="6">
        <f t="shared" si="66"/>
        <v>10</v>
      </c>
      <c r="G405" s="6">
        <f t="shared" si="64"/>
        <v>-91.055037999999996</v>
      </c>
      <c r="J405">
        <v>9878666666.6667004</v>
      </c>
      <c r="K405">
        <v>-81.076935000000006</v>
      </c>
      <c r="L405">
        <v>-71.464088000000004</v>
      </c>
      <c r="N405" s="6">
        <f t="shared" si="67"/>
        <v>10</v>
      </c>
      <c r="O405" s="6">
        <f t="shared" si="65"/>
        <v>-89.618674999999996</v>
      </c>
    </row>
    <row r="406" spans="2:16" x14ac:dyDescent="0.25">
      <c r="B406">
        <v>10232222222.222</v>
      </c>
      <c r="C406">
        <v>-100.24908000000001</v>
      </c>
      <c r="D406">
        <v>-92.747330000000005</v>
      </c>
      <c r="F406" s="6">
        <f t="shared" si="66"/>
        <v>10.5</v>
      </c>
      <c r="G406" s="6">
        <f t="shared" si="64"/>
        <v>-93.697838000000004</v>
      </c>
      <c r="J406">
        <v>10232222222.222</v>
      </c>
      <c r="K406">
        <v>-111.76121999999999</v>
      </c>
      <c r="L406">
        <v>-102.27725</v>
      </c>
      <c r="N406" s="6">
        <f t="shared" si="67"/>
        <v>10.5</v>
      </c>
      <c r="O406" s="6">
        <f t="shared" si="65"/>
        <v>-94.693259999999995</v>
      </c>
    </row>
    <row r="407" spans="2:16" x14ac:dyDescent="0.25">
      <c r="B407">
        <v>10585777777.778</v>
      </c>
      <c r="C407">
        <v>-101.44817</v>
      </c>
      <c r="D407">
        <v>-93.778846999999999</v>
      </c>
      <c r="F407" s="6">
        <f t="shared" si="66"/>
        <v>11</v>
      </c>
      <c r="G407" s="6">
        <f t="shared" si="64"/>
        <v>-102.30549999999999</v>
      </c>
      <c r="J407">
        <v>10585777777.778</v>
      </c>
      <c r="K407">
        <v>-82.516379999999998</v>
      </c>
      <c r="L407">
        <v>-73.140488000000005</v>
      </c>
      <c r="N407" s="6">
        <f t="shared" si="67"/>
        <v>11</v>
      </c>
      <c r="O407" s="6">
        <f t="shared" si="65"/>
        <v>-101.94501</v>
      </c>
    </row>
    <row r="408" spans="2:16" x14ac:dyDescent="0.25">
      <c r="B408">
        <v>10939333333.333</v>
      </c>
      <c r="C408">
        <v>-90.124686999999994</v>
      </c>
      <c r="D408">
        <v>-82.477401999999998</v>
      </c>
      <c r="F408" s="6">
        <f t="shared" si="66"/>
        <v>11.5</v>
      </c>
      <c r="G408" s="6">
        <f t="shared" si="64"/>
        <v>-89.271216999999993</v>
      </c>
      <c r="J408">
        <v>10939333333.333</v>
      </c>
      <c r="K408">
        <v>-87.768501000000001</v>
      </c>
      <c r="L408">
        <v>-78.468254000000002</v>
      </c>
      <c r="N408" s="6">
        <f t="shared" si="67"/>
        <v>11.5</v>
      </c>
      <c r="O408" s="6">
        <f t="shared" si="65"/>
        <v>-87.319694999999996</v>
      </c>
    </row>
    <row r="409" spans="2:16" x14ac:dyDescent="0.25">
      <c r="B409">
        <v>11292888888.889</v>
      </c>
      <c r="C409">
        <v>-83.227858999999995</v>
      </c>
      <c r="D409">
        <v>-75.442177000000001</v>
      </c>
      <c r="F409" s="6">
        <f t="shared" si="66"/>
        <v>12</v>
      </c>
      <c r="G409" s="6">
        <f t="shared" si="64"/>
        <v>-96.254005000000006</v>
      </c>
      <c r="J409">
        <v>11292888888.889</v>
      </c>
      <c r="K409">
        <v>-74.511993000000004</v>
      </c>
      <c r="L409">
        <v>-65.388565</v>
      </c>
      <c r="N409" s="6">
        <f t="shared" si="67"/>
        <v>12</v>
      </c>
      <c r="O409" s="6">
        <f t="shared" si="65"/>
        <v>-89.547386000000003</v>
      </c>
    </row>
    <row r="410" spans="2:16" x14ac:dyDescent="0.25">
      <c r="B410">
        <v>11646444444.444</v>
      </c>
      <c r="C410">
        <v>-94.788132000000004</v>
      </c>
      <c r="D410">
        <v>-86.950714000000005</v>
      </c>
      <c r="F410" s="6" t="s">
        <v>21</v>
      </c>
      <c r="J410">
        <v>11646444444.444</v>
      </c>
      <c r="K410">
        <v>-84.213547000000005</v>
      </c>
      <c r="L410">
        <v>-75.181015000000002</v>
      </c>
      <c r="N410" s="6" t="s">
        <v>21</v>
      </c>
    </row>
    <row r="411" spans="2:16" x14ac:dyDescent="0.25">
      <c r="B411">
        <v>12000000000</v>
      </c>
      <c r="C411">
        <v>-88.875786000000005</v>
      </c>
      <c r="D411">
        <v>-81.114943999999994</v>
      </c>
      <c r="J411">
        <v>12000000000</v>
      </c>
      <c r="K411">
        <v>-78.114959999999996</v>
      </c>
      <c r="L411">
        <v>-68.990500999999995</v>
      </c>
    </row>
    <row r="412" spans="2:16" x14ac:dyDescent="0.25">
      <c r="B412" t="s">
        <v>21</v>
      </c>
      <c r="J412" t="s">
        <v>21</v>
      </c>
    </row>
    <row r="413" spans="2:16" x14ac:dyDescent="0.25">
      <c r="F413" s="6" t="s">
        <v>59</v>
      </c>
      <c r="N413" s="6" t="s">
        <v>59</v>
      </c>
    </row>
    <row r="414" spans="2:16" ht="15.75" x14ac:dyDescent="0.25">
      <c r="F414" s="6" t="s">
        <v>19</v>
      </c>
      <c r="G414" s="6" t="str">
        <f t="shared" ref="G414:G433" si="68">D440</f>
        <v>4Ix4L dBc Log Mag(dB)</v>
      </c>
      <c r="H414" s="35">
        <v>4</v>
      </c>
      <c r="N414" s="6" t="s">
        <v>19</v>
      </c>
      <c r="O414" s="6" t="str">
        <f t="shared" ref="O414:O433" si="69">L440</f>
        <v>4Ix4L dBc Log Mag(dB)</v>
      </c>
      <c r="P414" s="35">
        <v>4</v>
      </c>
    </row>
    <row r="415" spans="2:16" ht="15.75" x14ac:dyDescent="0.25">
      <c r="B415" t="s">
        <v>57</v>
      </c>
      <c r="F415" s="6">
        <f t="shared" ref="F415:F433" si="70">B441/1000000000</f>
        <v>3</v>
      </c>
      <c r="G415" s="6">
        <f t="shared" si="68"/>
        <v>-82.327575999999993</v>
      </c>
      <c r="H415" s="36">
        <f>ABS(AVERAGE(G415:G433)-(H414-1)*10)</f>
        <v>110.42932405263157</v>
      </c>
      <c r="J415" t="s">
        <v>57</v>
      </c>
      <c r="N415" s="6">
        <f t="shared" ref="N415:N433" si="71">J441/1000000000</f>
        <v>3</v>
      </c>
      <c r="O415" s="6">
        <f t="shared" si="69"/>
        <v>-76.410431000000003</v>
      </c>
      <c r="P415" s="36">
        <f>ABS(AVERAGE(O415:O433)-(P414-1)*10)</f>
        <v>97.703735684210528</v>
      </c>
    </row>
    <row r="416" spans="2:16" x14ac:dyDescent="0.25">
      <c r="B416" t="s">
        <v>19</v>
      </c>
      <c r="C416" t="s">
        <v>161</v>
      </c>
      <c r="D416" t="s">
        <v>87</v>
      </c>
      <c r="F416" s="6">
        <f t="shared" si="70"/>
        <v>3.5</v>
      </c>
      <c r="G416" s="6">
        <f t="shared" si="68"/>
        <v>-82.449684000000005</v>
      </c>
      <c r="J416" t="s">
        <v>19</v>
      </c>
      <c r="K416" t="s">
        <v>161</v>
      </c>
      <c r="L416" t="s">
        <v>87</v>
      </c>
      <c r="N416" s="6">
        <f t="shared" si="71"/>
        <v>3.5</v>
      </c>
      <c r="O416" s="6">
        <f t="shared" si="69"/>
        <v>-70.220398000000003</v>
      </c>
    </row>
    <row r="417" spans="2:15" x14ac:dyDescent="0.25">
      <c r="B417">
        <v>3000000000</v>
      </c>
      <c r="C417">
        <v>-91.084464999999994</v>
      </c>
      <c r="D417">
        <v>-85.152916000000005</v>
      </c>
      <c r="F417" s="6">
        <f t="shared" si="70"/>
        <v>4</v>
      </c>
      <c r="G417" s="6">
        <f t="shared" si="68"/>
        <v>-75.518242000000001</v>
      </c>
      <c r="J417">
        <v>3000000000</v>
      </c>
      <c r="K417">
        <v>-87.735061999999999</v>
      </c>
      <c r="L417">
        <v>-81.127105999999998</v>
      </c>
      <c r="N417" s="6">
        <f t="shared" si="71"/>
        <v>4</v>
      </c>
      <c r="O417" s="6">
        <f t="shared" si="69"/>
        <v>-71.315948000000006</v>
      </c>
    </row>
    <row r="418" spans="2:15" x14ac:dyDescent="0.25">
      <c r="B418">
        <v>3500000000</v>
      </c>
      <c r="C418">
        <v>-95.262619000000001</v>
      </c>
      <c r="D418">
        <v>-88.69838</v>
      </c>
      <c r="F418" s="6">
        <f t="shared" si="70"/>
        <v>4.5</v>
      </c>
      <c r="G418" s="6">
        <f t="shared" si="68"/>
        <v>-74.821181999999993</v>
      </c>
      <c r="J418">
        <v>3500000000</v>
      </c>
      <c r="K418">
        <v>-84.747153999999995</v>
      </c>
      <c r="L418">
        <v>-76.905815000000004</v>
      </c>
      <c r="N418" s="6">
        <f t="shared" si="71"/>
        <v>4.5</v>
      </c>
      <c r="O418" s="6">
        <f t="shared" si="69"/>
        <v>-70.007628999999994</v>
      </c>
    </row>
    <row r="419" spans="2:15" x14ac:dyDescent="0.25">
      <c r="B419">
        <v>4000000000</v>
      </c>
      <c r="C419">
        <v>-104.19936</v>
      </c>
      <c r="D419">
        <v>-97.40052</v>
      </c>
      <c r="F419" s="6">
        <f t="shared" si="70"/>
        <v>5</v>
      </c>
      <c r="G419" s="6">
        <f t="shared" si="68"/>
        <v>-75.588982000000001</v>
      </c>
      <c r="J419">
        <v>4000000000</v>
      </c>
      <c r="K419">
        <v>-77.987221000000005</v>
      </c>
      <c r="L419">
        <v>-69.678818000000007</v>
      </c>
      <c r="N419" s="6">
        <f t="shared" si="71"/>
        <v>5</v>
      </c>
      <c r="O419" s="6">
        <f t="shared" si="69"/>
        <v>-69.445740000000001</v>
      </c>
    </row>
    <row r="420" spans="2:15" x14ac:dyDescent="0.25">
      <c r="B420">
        <v>4500000000</v>
      </c>
      <c r="C420">
        <v>-96.584648000000001</v>
      </c>
      <c r="D420">
        <v>-89.916824000000005</v>
      </c>
      <c r="F420" s="6">
        <f t="shared" si="70"/>
        <v>5.5</v>
      </c>
      <c r="G420" s="6">
        <f t="shared" si="68"/>
        <v>-81.559730999999999</v>
      </c>
      <c r="J420">
        <v>4500000000</v>
      </c>
      <c r="K420">
        <v>-85.843024999999997</v>
      </c>
      <c r="L420">
        <v>-77.658775000000006</v>
      </c>
      <c r="N420" s="6">
        <f t="shared" si="71"/>
        <v>5.5</v>
      </c>
      <c r="O420" s="6">
        <f t="shared" si="69"/>
        <v>-80.220427999999998</v>
      </c>
    </row>
    <row r="421" spans="2:15" x14ac:dyDescent="0.25">
      <c r="B421">
        <v>5000000000</v>
      </c>
      <c r="C421">
        <v>-94.150741999999994</v>
      </c>
      <c r="D421">
        <v>-87.463913000000005</v>
      </c>
      <c r="F421" s="6">
        <f t="shared" si="70"/>
        <v>6</v>
      </c>
      <c r="G421" s="6">
        <f t="shared" si="68"/>
        <v>-81.485816999999997</v>
      </c>
      <c r="J421">
        <v>5000000000</v>
      </c>
      <c r="K421">
        <v>-92.318222000000006</v>
      </c>
      <c r="L421">
        <v>-84.140106000000003</v>
      </c>
      <c r="N421" s="6">
        <f t="shared" si="71"/>
        <v>6</v>
      </c>
      <c r="O421" s="6">
        <f t="shared" si="69"/>
        <v>-76.866325000000003</v>
      </c>
    </row>
    <row r="422" spans="2:15" x14ac:dyDescent="0.25">
      <c r="B422">
        <v>5500000000</v>
      </c>
      <c r="C422">
        <v>-93.240470999999999</v>
      </c>
      <c r="D422">
        <v>-86.449661000000006</v>
      </c>
      <c r="F422" s="6">
        <f t="shared" si="70"/>
        <v>6.5</v>
      </c>
      <c r="G422" s="6">
        <f t="shared" si="68"/>
        <v>-77.460319999999996</v>
      </c>
      <c r="J422">
        <v>5500000000</v>
      </c>
      <c r="K422">
        <v>-92.273621000000006</v>
      </c>
      <c r="L422">
        <v>-84.078109999999995</v>
      </c>
      <c r="N422" s="6">
        <f t="shared" si="71"/>
        <v>6.5</v>
      </c>
      <c r="O422" s="6">
        <f t="shared" si="69"/>
        <v>-71.237426999999997</v>
      </c>
    </row>
    <row r="423" spans="2:15" x14ac:dyDescent="0.25">
      <c r="B423">
        <v>6000000000</v>
      </c>
      <c r="C423">
        <v>-93.703331000000006</v>
      </c>
      <c r="D423">
        <v>-86.889076000000003</v>
      </c>
      <c r="F423" s="6">
        <f t="shared" si="70"/>
        <v>7</v>
      </c>
      <c r="G423" s="6">
        <f t="shared" si="68"/>
        <v>-82.923430999999994</v>
      </c>
      <c r="J423">
        <v>6000000000</v>
      </c>
      <c r="K423">
        <v>-91.228874000000005</v>
      </c>
      <c r="L423">
        <v>-83.029456999999994</v>
      </c>
      <c r="N423" s="6">
        <f t="shared" si="71"/>
        <v>7</v>
      </c>
      <c r="O423" s="6">
        <f t="shared" si="69"/>
        <v>-76.163466999999997</v>
      </c>
    </row>
    <row r="424" spans="2:15" x14ac:dyDescent="0.25">
      <c r="B424">
        <v>6500000000</v>
      </c>
      <c r="C424">
        <v>-107.11450000000001</v>
      </c>
      <c r="D424">
        <v>-100.24952999999999</v>
      </c>
      <c r="F424" s="6">
        <f t="shared" si="70"/>
        <v>7.5</v>
      </c>
      <c r="G424" s="6">
        <f t="shared" si="68"/>
        <v>-88.315033</v>
      </c>
      <c r="J424">
        <v>6500000000</v>
      </c>
      <c r="K424">
        <v>-89.626648000000003</v>
      </c>
      <c r="L424">
        <v>-81.351067</v>
      </c>
      <c r="N424" s="6">
        <f t="shared" si="71"/>
        <v>7.5</v>
      </c>
      <c r="O424" s="6">
        <f t="shared" si="69"/>
        <v>-69.008483999999996</v>
      </c>
    </row>
    <row r="425" spans="2:15" x14ac:dyDescent="0.25">
      <c r="B425">
        <v>7000000000</v>
      </c>
      <c r="C425">
        <v>-96.750304999999997</v>
      </c>
      <c r="D425">
        <v>-89.713195999999996</v>
      </c>
      <c r="F425" s="6">
        <f t="shared" si="70"/>
        <v>8</v>
      </c>
      <c r="G425" s="6">
        <f t="shared" si="68"/>
        <v>-85.756538000000006</v>
      </c>
      <c r="J425">
        <v>7000000000</v>
      </c>
      <c r="K425">
        <v>-103.15443999999999</v>
      </c>
      <c r="L425">
        <v>-94.420319000000006</v>
      </c>
      <c r="N425" s="6">
        <f t="shared" si="71"/>
        <v>8</v>
      </c>
      <c r="O425" s="6">
        <f t="shared" si="69"/>
        <v>-62.006813000000001</v>
      </c>
    </row>
    <row r="426" spans="2:15" x14ac:dyDescent="0.25">
      <c r="B426">
        <v>7500000000</v>
      </c>
      <c r="C426">
        <v>-114.38102000000001</v>
      </c>
      <c r="D426">
        <v>-107.29006</v>
      </c>
      <c r="F426" s="6">
        <f t="shared" si="70"/>
        <v>8.5</v>
      </c>
      <c r="G426" s="6">
        <f t="shared" si="68"/>
        <v>-80.446631999999994</v>
      </c>
      <c r="J426">
        <v>7500000000</v>
      </c>
      <c r="K426">
        <v>-94.459548999999996</v>
      </c>
      <c r="L426">
        <v>-85.361343000000005</v>
      </c>
      <c r="N426" s="6">
        <f t="shared" si="71"/>
        <v>8.5</v>
      </c>
      <c r="O426" s="6">
        <f t="shared" si="69"/>
        <v>-64.960251</v>
      </c>
    </row>
    <row r="427" spans="2:15" x14ac:dyDescent="0.25">
      <c r="B427">
        <v>8000000000</v>
      </c>
      <c r="C427">
        <v>-97.842551999999998</v>
      </c>
      <c r="D427">
        <v>-90.674248000000006</v>
      </c>
      <c r="F427" s="6">
        <f t="shared" si="70"/>
        <v>9</v>
      </c>
      <c r="G427" s="6">
        <f t="shared" si="68"/>
        <v>-76.459975999999997</v>
      </c>
      <c r="J427">
        <v>8000000000</v>
      </c>
      <c r="K427">
        <v>-97.484779000000003</v>
      </c>
      <c r="L427">
        <v>-88.084106000000006</v>
      </c>
      <c r="N427" s="6">
        <f t="shared" si="71"/>
        <v>9</v>
      </c>
      <c r="O427" s="6">
        <f t="shared" si="69"/>
        <v>-67.908362999999994</v>
      </c>
    </row>
    <row r="428" spans="2:15" x14ac:dyDescent="0.25">
      <c r="B428">
        <v>8500000000</v>
      </c>
      <c r="C428">
        <v>-89.550323000000006</v>
      </c>
      <c r="D428">
        <v>-82.323311000000004</v>
      </c>
      <c r="F428" s="6">
        <f t="shared" si="70"/>
        <v>9.5</v>
      </c>
      <c r="G428" s="6">
        <f t="shared" si="68"/>
        <v>-79.433730999999995</v>
      </c>
      <c r="J428">
        <v>8500000000</v>
      </c>
      <c r="K428">
        <v>-98.708449999999999</v>
      </c>
      <c r="L428">
        <v>-89.148185999999995</v>
      </c>
      <c r="N428" s="6">
        <f t="shared" si="71"/>
        <v>9.5</v>
      </c>
      <c r="O428" s="6">
        <f t="shared" si="69"/>
        <v>-65.018096999999997</v>
      </c>
    </row>
    <row r="429" spans="2:15" x14ac:dyDescent="0.25">
      <c r="B429">
        <v>9000000000</v>
      </c>
      <c r="C429">
        <v>-100.71766</v>
      </c>
      <c r="D429">
        <v>-93.376380999999995</v>
      </c>
      <c r="F429" s="6">
        <f t="shared" si="70"/>
        <v>10</v>
      </c>
      <c r="G429" s="6">
        <f t="shared" si="68"/>
        <v>-78.382568000000006</v>
      </c>
      <c r="J429">
        <v>9000000000</v>
      </c>
      <c r="K429">
        <v>-101.4546</v>
      </c>
      <c r="L429">
        <v>-91.841742999999994</v>
      </c>
      <c r="N429" s="6">
        <f t="shared" si="71"/>
        <v>10</v>
      </c>
      <c r="O429" s="6">
        <f t="shared" si="69"/>
        <v>-59.212502000000001</v>
      </c>
    </row>
    <row r="430" spans="2:15" x14ac:dyDescent="0.25">
      <c r="B430">
        <v>9500000000</v>
      </c>
      <c r="C430">
        <v>-98.682236000000003</v>
      </c>
      <c r="D430">
        <v>-91.180496000000005</v>
      </c>
      <c r="F430" s="6">
        <f t="shared" si="70"/>
        <v>10.5</v>
      </c>
      <c r="G430" s="6">
        <f t="shared" si="68"/>
        <v>-79.619834999999995</v>
      </c>
      <c r="J430">
        <v>9500000000</v>
      </c>
      <c r="K430">
        <v>-100.59807000000001</v>
      </c>
      <c r="L430">
        <v>-91.114104999999995</v>
      </c>
      <c r="N430" s="6">
        <f t="shared" si="71"/>
        <v>10.5</v>
      </c>
      <c r="O430" s="6">
        <f t="shared" si="69"/>
        <v>-56.200488999999997</v>
      </c>
    </row>
    <row r="431" spans="2:15" x14ac:dyDescent="0.25">
      <c r="B431">
        <v>10000000000</v>
      </c>
      <c r="C431">
        <v>-98.724357999999995</v>
      </c>
      <c r="D431">
        <v>-91.055037999999996</v>
      </c>
      <c r="F431" s="6">
        <f t="shared" si="70"/>
        <v>11</v>
      </c>
      <c r="G431" s="6">
        <f t="shared" si="68"/>
        <v>-84.211394999999996</v>
      </c>
      <c r="J431">
        <v>10000000000</v>
      </c>
      <c r="K431">
        <v>-98.994568000000001</v>
      </c>
      <c r="L431">
        <v>-89.618674999999996</v>
      </c>
      <c r="N431" s="6">
        <f t="shared" si="71"/>
        <v>11</v>
      </c>
      <c r="O431" s="6">
        <f t="shared" si="69"/>
        <v>-57.785418999999997</v>
      </c>
    </row>
    <row r="432" spans="2:15" x14ac:dyDescent="0.25">
      <c r="B432">
        <v>10500000000</v>
      </c>
      <c r="C432">
        <v>-101.34511999999999</v>
      </c>
      <c r="D432">
        <v>-93.697838000000004</v>
      </c>
      <c r="F432" s="6">
        <f t="shared" si="70"/>
        <v>11.5</v>
      </c>
      <c r="G432" s="6">
        <f t="shared" si="68"/>
        <v>-80.060271999999998</v>
      </c>
      <c r="J432">
        <v>10500000000</v>
      </c>
      <c r="K432">
        <v>-103.99351</v>
      </c>
      <c r="L432">
        <v>-94.693259999999995</v>
      </c>
      <c r="N432" s="6">
        <f t="shared" si="71"/>
        <v>11.5</v>
      </c>
      <c r="O432" s="6">
        <f t="shared" si="69"/>
        <v>-59.943497000000001</v>
      </c>
    </row>
    <row r="433" spans="2:16" x14ac:dyDescent="0.25">
      <c r="B433">
        <v>11000000000</v>
      </c>
      <c r="C433">
        <v>-110.09117000000001</v>
      </c>
      <c r="D433">
        <v>-102.30549999999999</v>
      </c>
      <c r="F433" s="6">
        <f t="shared" si="70"/>
        <v>12</v>
      </c>
      <c r="G433" s="6">
        <f t="shared" si="68"/>
        <v>-81.336212000000003</v>
      </c>
      <c r="J433">
        <v>11000000000</v>
      </c>
      <c r="K433">
        <v>-111.06844</v>
      </c>
      <c r="L433">
        <v>-101.94501</v>
      </c>
      <c r="N433" s="6">
        <f t="shared" si="71"/>
        <v>12</v>
      </c>
      <c r="O433" s="6">
        <f t="shared" si="69"/>
        <v>-62.43927</v>
      </c>
    </row>
    <row r="434" spans="2:16" x14ac:dyDescent="0.25">
      <c r="B434">
        <v>11500000000</v>
      </c>
      <c r="C434">
        <v>-97.108635000000007</v>
      </c>
      <c r="D434">
        <v>-89.271216999999993</v>
      </c>
      <c r="F434" s="6" t="s">
        <v>21</v>
      </c>
      <c r="J434">
        <v>11500000000</v>
      </c>
      <c r="K434">
        <v>-96.352233999999996</v>
      </c>
      <c r="L434">
        <v>-87.319694999999996</v>
      </c>
      <c r="N434" s="6" t="s">
        <v>21</v>
      </c>
    </row>
    <row r="435" spans="2:16" x14ac:dyDescent="0.25">
      <c r="B435">
        <v>12000000000</v>
      </c>
      <c r="C435">
        <v>-104.01485</v>
      </c>
      <c r="D435">
        <v>-96.254005000000006</v>
      </c>
      <c r="J435">
        <v>12000000000</v>
      </c>
      <c r="K435">
        <v>-98.671843999999993</v>
      </c>
      <c r="L435">
        <v>-89.547386000000003</v>
      </c>
    </row>
    <row r="436" spans="2:16" x14ac:dyDescent="0.25">
      <c r="B436" t="s">
        <v>21</v>
      </c>
      <c r="J436" t="s">
        <v>21</v>
      </c>
    </row>
    <row r="437" spans="2:16" x14ac:dyDescent="0.25">
      <c r="F437" s="6" t="s">
        <v>61</v>
      </c>
      <c r="N437" s="6" t="s">
        <v>61</v>
      </c>
    </row>
    <row r="438" spans="2:16" ht="15.75" x14ac:dyDescent="0.25">
      <c r="F438" s="6" t="s">
        <v>19</v>
      </c>
      <c r="G438" s="6" t="str">
        <f t="shared" ref="G438:G457" si="72">D464</f>
        <v>4Ix5L dBc Log Mag(dB)</v>
      </c>
      <c r="H438" s="35">
        <v>4</v>
      </c>
      <c r="N438" s="6" t="s">
        <v>19</v>
      </c>
      <c r="O438" s="6" t="str">
        <f t="shared" ref="O438:O457" si="73">L464</f>
        <v>4Ix5L dBc Log Mag(dB)</v>
      </c>
      <c r="P438" s="35">
        <v>4</v>
      </c>
    </row>
    <row r="439" spans="2:16" ht="15.75" x14ac:dyDescent="0.25">
      <c r="B439" t="s">
        <v>59</v>
      </c>
      <c r="F439" s="6">
        <f t="shared" ref="F439:F457" si="74">B465/1000000000</f>
        <v>8.4559999999999995</v>
      </c>
      <c r="G439" s="6">
        <f t="shared" si="72"/>
        <v>-82.248565999999997</v>
      </c>
      <c r="H439" s="36">
        <f>ABS(AVERAGE(G439:G457)-(H438-1)*10)</f>
        <v>118.42324752631581</v>
      </c>
      <c r="J439" t="s">
        <v>59</v>
      </c>
      <c r="N439" s="6">
        <f t="shared" ref="N439:N457" si="75">J465/1000000000</f>
        <v>8.4559999999999995</v>
      </c>
      <c r="O439" s="6">
        <f t="shared" si="73"/>
        <v>-99.129311000000001</v>
      </c>
      <c r="P439" s="36">
        <f>ABS(AVERAGE(O439:O457)-(P438-1)*10)</f>
        <v>123.04231826315791</v>
      </c>
    </row>
    <row r="440" spans="2:16" x14ac:dyDescent="0.25">
      <c r="B440" t="s">
        <v>19</v>
      </c>
      <c r="C440" t="s">
        <v>162</v>
      </c>
      <c r="D440" t="s">
        <v>88</v>
      </c>
      <c r="F440" s="6">
        <f t="shared" si="74"/>
        <v>8.6528888888889011</v>
      </c>
      <c r="G440" s="6">
        <f t="shared" si="72"/>
        <v>-82.102729999999994</v>
      </c>
      <c r="J440" t="s">
        <v>19</v>
      </c>
      <c r="K440" t="s">
        <v>162</v>
      </c>
      <c r="L440" t="s">
        <v>88</v>
      </c>
      <c r="N440" s="6">
        <f t="shared" si="75"/>
        <v>8.6528888888889011</v>
      </c>
      <c r="O440" s="6">
        <f t="shared" si="73"/>
        <v>-94.590393000000006</v>
      </c>
    </row>
    <row r="441" spans="2:16" x14ac:dyDescent="0.25">
      <c r="B441">
        <v>3000000000</v>
      </c>
      <c r="C441">
        <v>-88.259124999999997</v>
      </c>
      <c r="D441">
        <v>-82.327575999999993</v>
      </c>
      <c r="F441" s="6">
        <f t="shared" si="74"/>
        <v>8.8497777777777991</v>
      </c>
      <c r="G441" s="6">
        <f t="shared" si="72"/>
        <v>-91.182609999999997</v>
      </c>
      <c r="J441">
        <v>3000000000</v>
      </c>
      <c r="K441">
        <v>-83.018387000000004</v>
      </c>
      <c r="L441">
        <v>-76.410431000000003</v>
      </c>
      <c r="N441" s="6">
        <f t="shared" si="75"/>
        <v>8.8497777777777991</v>
      </c>
      <c r="O441" s="6">
        <f t="shared" si="73"/>
        <v>-98.829926</v>
      </c>
    </row>
    <row r="442" spans="2:16" x14ac:dyDescent="0.25">
      <c r="B442">
        <v>3500000000</v>
      </c>
      <c r="C442">
        <v>-89.013915999999995</v>
      </c>
      <c r="D442">
        <v>-82.449684000000005</v>
      </c>
      <c r="F442" s="6">
        <f t="shared" si="74"/>
        <v>9.0466666666667006</v>
      </c>
      <c r="G442" s="6">
        <f t="shared" si="72"/>
        <v>-89.715866000000005</v>
      </c>
      <c r="J442">
        <v>3500000000</v>
      </c>
      <c r="K442">
        <v>-78.061729</v>
      </c>
      <c r="L442">
        <v>-70.220398000000003</v>
      </c>
      <c r="N442" s="6">
        <f t="shared" si="75"/>
        <v>9.0466666666667006</v>
      </c>
      <c r="O442" s="6">
        <f t="shared" si="73"/>
        <v>-88.273430000000005</v>
      </c>
    </row>
    <row r="443" spans="2:16" x14ac:dyDescent="0.25">
      <c r="B443">
        <v>4000000000</v>
      </c>
      <c r="C443">
        <v>-82.317077999999995</v>
      </c>
      <c r="D443">
        <v>-75.518242000000001</v>
      </c>
      <c r="F443" s="6">
        <f t="shared" si="74"/>
        <v>9.2435555555555986</v>
      </c>
      <c r="G443" s="6">
        <f t="shared" si="72"/>
        <v>-86.172043000000002</v>
      </c>
      <c r="J443">
        <v>4000000000</v>
      </c>
      <c r="K443">
        <v>-79.624352000000002</v>
      </c>
      <c r="L443">
        <v>-71.315948000000006</v>
      </c>
      <c r="N443" s="6">
        <f t="shared" si="75"/>
        <v>9.2435555555555986</v>
      </c>
      <c r="O443" s="6">
        <f t="shared" si="73"/>
        <v>-94.301697000000004</v>
      </c>
    </row>
    <row r="444" spans="2:16" x14ac:dyDescent="0.25">
      <c r="B444">
        <v>4500000000</v>
      </c>
      <c r="C444">
        <v>-81.489006000000003</v>
      </c>
      <c r="D444">
        <v>-74.821181999999993</v>
      </c>
      <c r="F444" s="6">
        <f t="shared" si="74"/>
        <v>9.4404444444444007</v>
      </c>
      <c r="G444" s="6">
        <f t="shared" si="72"/>
        <v>-81.142593000000005</v>
      </c>
      <c r="J444">
        <v>4500000000</v>
      </c>
      <c r="K444">
        <v>-78.191879</v>
      </c>
      <c r="L444">
        <v>-70.007628999999994</v>
      </c>
      <c r="N444" s="6">
        <f t="shared" si="75"/>
        <v>9.4404444444444007</v>
      </c>
      <c r="O444" s="6">
        <f t="shared" si="73"/>
        <v>-92.699669</v>
      </c>
    </row>
    <row r="445" spans="2:16" x14ac:dyDescent="0.25">
      <c r="B445">
        <v>5000000000</v>
      </c>
      <c r="C445">
        <v>-82.275810000000007</v>
      </c>
      <c r="D445">
        <v>-75.588982000000001</v>
      </c>
      <c r="F445" s="6">
        <f t="shared" si="74"/>
        <v>9.6373333333333004</v>
      </c>
      <c r="G445" s="6">
        <f t="shared" si="72"/>
        <v>-86.003715999999997</v>
      </c>
      <c r="J445">
        <v>5000000000</v>
      </c>
      <c r="K445">
        <v>-77.623856000000004</v>
      </c>
      <c r="L445">
        <v>-69.445740000000001</v>
      </c>
      <c r="N445" s="6">
        <f t="shared" si="75"/>
        <v>9.6373333333333004</v>
      </c>
      <c r="O445" s="6">
        <f t="shared" si="73"/>
        <v>-87.549683000000002</v>
      </c>
    </row>
    <row r="446" spans="2:16" x14ac:dyDescent="0.25">
      <c r="B446">
        <v>5500000000</v>
      </c>
      <c r="C446">
        <v>-88.350539999999995</v>
      </c>
      <c r="D446">
        <v>-81.559730999999999</v>
      </c>
      <c r="F446" s="6">
        <f t="shared" si="74"/>
        <v>9.8342222222222002</v>
      </c>
      <c r="G446" s="6">
        <f t="shared" si="72"/>
        <v>-85.354186999999996</v>
      </c>
      <c r="J446">
        <v>5500000000</v>
      </c>
      <c r="K446">
        <v>-88.415947000000003</v>
      </c>
      <c r="L446">
        <v>-80.220427999999998</v>
      </c>
      <c r="N446" s="6">
        <f t="shared" si="75"/>
        <v>9.8342222222222002</v>
      </c>
      <c r="O446" s="6">
        <f t="shared" si="73"/>
        <v>-90.973502999999994</v>
      </c>
    </row>
    <row r="447" spans="2:16" x14ac:dyDescent="0.25">
      <c r="B447">
        <v>6000000000</v>
      </c>
      <c r="C447">
        <v>-88.300064000000006</v>
      </c>
      <c r="D447">
        <v>-81.485816999999997</v>
      </c>
      <c r="F447" s="6">
        <f t="shared" si="74"/>
        <v>10.031111111111001</v>
      </c>
      <c r="G447" s="6">
        <f t="shared" si="72"/>
        <v>-96.540543</v>
      </c>
      <c r="J447">
        <v>6000000000</v>
      </c>
      <c r="K447">
        <v>-85.065742</v>
      </c>
      <c r="L447">
        <v>-76.866325000000003</v>
      </c>
      <c r="N447" s="6">
        <f t="shared" si="75"/>
        <v>10.031111111111001</v>
      </c>
      <c r="O447" s="6">
        <f t="shared" si="73"/>
        <v>-88.199959000000007</v>
      </c>
    </row>
    <row r="448" spans="2:16" x14ac:dyDescent="0.25">
      <c r="B448">
        <v>6500000000</v>
      </c>
      <c r="C448">
        <v>-84.325294</v>
      </c>
      <c r="D448">
        <v>-77.460319999999996</v>
      </c>
      <c r="F448" s="6">
        <f t="shared" si="74"/>
        <v>10.228</v>
      </c>
      <c r="G448" s="6">
        <f t="shared" si="72"/>
        <v>-89.548950000000005</v>
      </c>
      <c r="J448">
        <v>6500000000</v>
      </c>
      <c r="K448">
        <v>-79.513007999999999</v>
      </c>
      <c r="L448">
        <v>-71.237426999999997</v>
      </c>
      <c r="N448" s="6">
        <f t="shared" si="75"/>
        <v>10.228</v>
      </c>
      <c r="O448" s="6">
        <f t="shared" si="73"/>
        <v>-93.997574</v>
      </c>
    </row>
    <row r="449" spans="2:16" x14ac:dyDescent="0.25">
      <c r="B449">
        <v>7000000000</v>
      </c>
      <c r="C449">
        <v>-89.960541000000006</v>
      </c>
      <c r="D449">
        <v>-82.923430999999994</v>
      </c>
      <c r="F449" s="6">
        <f t="shared" si="74"/>
        <v>10.424888888889001</v>
      </c>
      <c r="G449" s="6">
        <f t="shared" si="72"/>
        <v>-89.476898000000006</v>
      </c>
      <c r="J449">
        <v>7000000000</v>
      </c>
      <c r="K449">
        <v>-84.897591000000006</v>
      </c>
      <c r="L449">
        <v>-76.163466999999997</v>
      </c>
      <c r="N449" s="6">
        <f t="shared" si="75"/>
        <v>10.424888888889001</v>
      </c>
      <c r="O449" s="6">
        <f t="shared" si="73"/>
        <v>-93.137114999999994</v>
      </c>
    </row>
    <row r="450" spans="2:16" x14ac:dyDescent="0.25">
      <c r="B450">
        <v>7500000000</v>
      </c>
      <c r="C450">
        <v>-95.405991</v>
      </c>
      <c r="D450">
        <v>-88.315033</v>
      </c>
      <c r="F450" s="6">
        <f t="shared" si="74"/>
        <v>10.621777777778</v>
      </c>
      <c r="G450" s="6">
        <f t="shared" si="72"/>
        <v>-89.715698000000003</v>
      </c>
      <c r="J450">
        <v>7500000000</v>
      </c>
      <c r="K450">
        <v>-78.106689000000003</v>
      </c>
      <c r="L450">
        <v>-69.008483999999996</v>
      </c>
      <c r="N450" s="6">
        <f t="shared" si="75"/>
        <v>10.621777777778</v>
      </c>
      <c r="O450" s="6">
        <f t="shared" si="73"/>
        <v>-96.539085</v>
      </c>
    </row>
    <row r="451" spans="2:16" x14ac:dyDescent="0.25">
      <c r="B451">
        <v>8000000000</v>
      </c>
      <c r="C451">
        <v>-92.924842999999996</v>
      </c>
      <c r="D451">
        <v>-85.756538000000006</v>
      </c>
      <c r="F451" s="6">
        <f t="shared" si="74"/>
        <v>10.818666666666999</v>
      </c>
      <c r="G451" s="6">
        <f t="shared" si="72"/>
        <v>-99.809494000000001</v>
      </c>
      <c r="J451">
        <v>8000000000</v>
      </c>
      <c r="K451">
        <v>-71.407494</v>
      </c>
      <c r="L451">
        <v>-62.006813000000001</v>
      </c>
      <c r="N451" s="6">
        <f t="shared" si="75"/>
        <v>10.818666666666999</v>
      </c>
      <c r="O451" s="6">
        <f t="shared" si="73"/>
        <v>-94.872078000000002</v>
      </c>
    </row>
    <row r="452" spans="2:16" x14ac:dyDescent="0.25">
      <c r="B452">
        <v>8500000000</v>
      </c>
      <c r="C452">
        <v>-87.673644999999993</v>
      </c>
      <c r="D452">
        <v>-80.446631999999994</v>
      </c>
      <c r="F452" s="6">
        <f t="shared" si="74"/>
        <v>11.015555555556</v>
      </c>
      <c r="G452" s="6">
        <f t="shared" si="72"/>
        <v>-95.531418000000002</v>
      </c>
      <c r="J452">
        <v>8500000000</v>
      </c>
      <c r="K452">
        <v>-74.520515000000003</v>
      </c>
      <c r="L452">
        <v>-64.960251</v>
      </c>
      <c r="N452" s="6">
        <f t="shared" si="75"/>
        <v>11.015555555556</v>
      </c>
      <c r="O452" s="6">
        <f t="shared" si="73"/>
        <v>-89.911643999999995</v>
      </c>
    </row>
    <row r="453" spans="2:16" x14ac:dyDescent="0.25">
      <c r="B453">
        <v>9000000000</v>
      </c>
      <c r="C453">
        <v>-83.801254</v>
      </c>
      <c r="D453">
        <v>-76.459975999999997</v>
      </c>
      <c r="F453" s="6">
        <f t="shared" si="74"/>
        <v>11.212444444443999</v>
      </c>
      <c r="G453" s="6">
        <f t="shared" si="72"/>
        <v>-84.767432999999997</v>
      </c>
      <c r="J453">
        <v>9000000000</v>
      </c>
      <c r="K453">
        <v>-77.521216999999993</v>
      </c>
      <c r="L453">
        <v>-67.908362999999994</v>
      </c>
      <c r="N453" s="6">
        <f t="shared" si="75"/>
        <v>11.212444444443999</v>
      </c>
      <c r="O453" s="6">
        <f t="shared" si="73"/>
        <v>-90.544471999999999</v>
      </c>
    </row>
    <row r="454" spans="2:16" x14ac:dyDescent="0.25">
      <c r="B454">
        <v>9500000000</v>
      </c>
      <c r="C454">
        <v>-86.935471000000007</v>
      </c>
      <c r="D454">
        <v>-79.433730999999995</v>
      </c>
      <c r="F454" s="6">
        <f t="shared" si="74"/>
        <v>11.409333333333</v>
      </c>
      <c r="G454" s="6">
        <f t="shared" si="72"/>
        <v>-99.237578999999997</v>
      </c>
      <c r="J454">
        <v>9500000000</v>
      </c>
      <c r="K454">
        <v>-74.50206</v>
      </c>
      <c r="L454">
        <v>-65.018096999999997</v>
      </c>
      <c r="N454" s="6">
        <f t="shared" si="75"/>
        <v>11.409333333333</v>
      </c>
      <c r="O454" s="6">
        <f t="shared" si="73"/>
        <v>-92.923987999999994</v>
      </c>
    </row>
    <row r="455" spans="2:16" x14ac:dyDescent="0.25">
      <c r="B455">
        <v>10000000000</v>
      </c>
      <c r="C455">
        <v>-86.051888000000005</v>
      </c>
      <c r="D455">
        <v>-78.382568000000006</v>
      </c>
      <c r="F455" s="6">
        <f t="shared" si="74"/>
        <v>11.606222222222</v>
      </c>
      <c r="G455" s="6">
        <f t="shared" si="72"/>
        <v>-80.428016999999997</v>
      </c>
      <c r="J455">
        <v>10000000000</v>
      </c>
      <c r="K455">
        <v>-68.588393999999994</v>
      </c>
      <c r="L455">
        <v>-59.212502000000001</v>
      </c>
      <c r="N455" s="6">
        <f t="shared" si="75"/>
        <v>11.606222222222</v>
      </c>
      <c r="O455" s="6">
        <f t="shared" si="73"/>
        <v>-93.806381000000002</v>
      </c>
    </row>
    <row r="456" spans="2:16" x14ac:dyDescent="0.25">
      <c r="B456">
        <v>10500000000</v>
      </c>
      <c r="C456">
        <v>-87.267120000000006</v>
      </c>
      <c r="D456">
        <v>-79.619834999999995</v>
      </c>
      <c r="F456" s="6">
        <f t="shared" si="74"/>
        <v>11.803111111111001</v>
      </c>
      <c r="G456" s="6">
        <f t="shared" si="72"/>
        <v>-83.772987000000001</v>
      </c>
      <c r="J456">
        <v>10500000000</v>
      </c>
      <c r="K456">
        <v>-65.500731999999999</v>
      </c>
      <c r="L456">
        <v>-56.200488999999997</v>
      </c>
      <c r="N456" s="6">
        <f t="shared" si="75"/>
        <v>11.803111111111001</v>
      </c>
      <c r="O456" s="6">
        <f t="shared" si="73"/>
        <v>-93.233542999999997</v>
      </c>
    </row>
    <row r="457" spans="2:16" x14ac:dyDescent="0.25">
      <c r="B457">
        <v>11000000000</v>
      </c>
      <c r="C457">
        <v>-91.997069999999994</v>
      </c>
      <c r="D457">
        <v>-84.211394999999996</v>
      </c>
      <c r="F457" s="6">
        <f t="shared" si="74"/>
        <v>12</v>
      </c>
      <c r="G457" s="6">
        <f t="shared" si="72"/>
        <v>-87.290374999999997</v>
      </c>
      <c r="J457">
        <v>11000000000</v>
      </c>
      <c r="K457">
        <v>-66.908851999999996</v>
      </c>
      <c r="L457">
        <v>-57.785418999999997</v>
      </c>
      <c r="N457" s="6">
        <f t="shared" si="75"/>
        <v>12</v>
      </c>
      <c r="O457" s="6">
        <f t="shared" si="73"/>
        <v>-94.290595999999994</v>
      </c>
    </row>
    <row r="458" spans="2:16" x14ac:dyDescent="0.25">
      <c r="B458">
        <v>11500000000</v>
      </c>
      <c r="C458">
        <v>-87.897689999999997</v>
      </c>
      <c r="D458">
        <v>-80.060271999999998</v>
      </c>
      <c r="F458" s="6" t="s">
        <v>21</v>
      </c>
      <c r="J458">
        <v>11500000000</v>
      </c>
      <c r="K458">
        <v>-68.976027999999999</v>
      </c>
      <c r="L458">
        <v>-59.943497000000001</v>
      </c>
      <c r="N458" s="6" t="s">
        <v>21</v>
      </c>
    </row>
    <row r="459" spans="2:16" x14ac:dyDescent="0.25">
      <c r="B459">
        <v>12000000000</v>
      </c>
      <c r="C459">
        <v>-89.097054</v>
      </c>
      <c r="D459">
        <v>-81.336212000000003</v>
      </c>
      <c r="J459">
        <v>12000000000</v>
      </c>
      <c r="K459">
        <v>-71.563727999999998</v>
      </c>
      <c r="L459">
        <v>-62.43927</v>
      </c>
    </row>
    <row r="460" spans="2:16" x14ac:dyDescent="0.25">
      <c r="B460" t="s">
        <v>21</v>
      </c>
      <c r="J460" t="s">
        <v>21</v>
      </c>
    </row>
    <row r="461" spans="2:16" x14ac:dyDescent="0.25">
      <c r="F461" s="6" t="s">
        <v>63</v>
      </c>
      <c r="N461" s="6" t="s">
        <v>63</v>
      </c>
    </row>
    <row r="462" spans="2:16" ht="15.75" x14ac:dyDescent="0.25">
      <c r="F462" s="6" t="s">
        <v>19</v>
      </c>
      <c r="G462" s="6" t="str">
        <f t="shared" ref="G462:G481" si="76">D488</f>
        <v>5Ix1L dBc Log Mag(dB)</v>
      </c>
      <c r="H462" s="35">
        <v>5</v>
      </c>
      <c r="N462" s="6" t="s">
        <v>19</v>
      </c>
      <c r="O462" s="6" t="str">
        <f t="shared" ref="O462:O481" si="77">L488</f>
        <v>5Ix1L dBc Log Mag(dB)</v>
      </c>
      <c r="P462" s="35">
        <v>5</v>
      </c>
    </row>
    <row r="463" spans="2:16" ht="15.75" x14ac:dyDescent="0.25">
      <c r="B463" t="s">
        <v>61</v>
      </c>
      <c r="F463" s="6">
        <f t="shared" ref="F463:F481" si="78">B489/1000000000</f>
        <v>3</v>
      </c>
      <c r="G463" s="6">
        <f t="shared" si="76"/>
        <v>-59.559040000000003</v>
      </c>
      <c r="H463" s="36">
        <f>ABS(AVERAGE(G463:G481)-(H462-1)*10)</f>
        <v>111.6101457368421</v>
      </c>
      <c r="J463" t="s">
        <v>61</v>
      </c>
      <c r="N463" s="6">
        <f t="shared" ref="N463:N481" si="79">J489/1000000000</f>
        <v>3</v>
      </c>
      <c r="O463" s="6">
        <f t="shared" si="77"/>
        <v>-67.314826999999994</v>
      </c>
      <c r="P463" s="36">
        <f>ABS(AVERAGE(O463:O481)-(P462-1)*10)</f>
        <v>114.43466863157893</v>
      </c>
    </row>
    <row r="464" spans="2:16" x14ac:dyDescent="0.25">
      <c r="B464" t="s">
        <v>19</v>
      </c>
      <c r="C464" t="s">
        <v>163</v>
      </c>
      <c r="D464" t="s">
        <v>89</v>
      </c>
      <c r="F464" s="6">
        <f t="shared" si="78"/>
        <v>3.4747222222222001</v>
      </c>
      <c r="G464" s="6">
        <f t="shared" si="76"/>
        <v>-60.209442000000003</v>
      </c>
      <c r="J464" t="s">
        <v>19</v>
      </c>
      <c r="K464" t="s">
        <v>163</v>
      </c>
      <c r="L464" t="s">
        <v>89</v>
      </c>
      <c r="N464" s="6">
        <f t="shared" si="79"/>
        <v>3.4747222222222001</v>
      </c>
      <c r="O464" s="6">
        <f t="shared" si="77"/>
        <v>-70.732819000000006</v>
      </c>
    </row>
    <row r="465" spans="2:15" x14ac:dyDescent="0.25">
      <c r="B465">
        <v>8456000000</v>
      </c>
      <c r="C465">
        <v>-88.180115000000001</v>
      </c>
      <c r="D465">
        <v>-82.248565999999997</v>
      </c>
      <c r="F465" s="6">
        <f t="shared" si="78"/>
        <v>3.9494444444443997</v>
      </c>
      <c r="G465" s="6">
        <f t="shared" si="76"/>
        <v>-66.666533999999999</v>
      </c>
      <c r="J465">
        <v>8456000000</v>
      </c>
      <c r="K465">
        <v>-105.73727</v>
      </c>
      <c r="L465">
        <v>-99.129311000000001</v>
      </c>
      <c r="N465" s="6">
        <f t="shared" si="79"/>
        <v>3.9494444444443997</v>
      </c>
      <c r="O465" s="6">
        <f t="shared" si="77"/>
        <v>-70.794562999999997</v>
      </c>
    </row>
    <row r="466" spans="2:15" x14ac:dyDescent="0.25">
      <c r="B466">
        <v>8652888888.8889008</v>
      </c>
      <c r="C466">
        <v>-88.666961999999998</v>
      </c>
      <c r="D466">
        <v>-82.102729999999994</v>
      </c>
      <c r="F466" s="6">
        <f t="shared" si="78"/>
        <v>4.4241666666667001</v>
      </c>
      <c r="G466" s="6">
        <f t="shared" si="76"/>
        <v>-95.964950999999999</v>
      </c>
      <c r="J466">
        <v>8652888888.8889008</v>
      </c>
      <c r="K466">
        <v>-102.43172</v>
      </c>
      <c r="L466">
        <v>-94.590393000000006</v>
      </c>
      <c r="N466" s="6">
        <f t="shared" si="79"/>
        <v>4.4241666666667001</v>
      </c>
      <c r="O466" s="6">
        <f t="shared" si="77"/>
        <v>-78.383635999999996</v>
      </c>
    </row>
    <row r="467" spans="2:15" x14ac:dyDescent="0.25">
      <c r="B467">
        <v>8849777777.7777996</v>
      </c>
      <c r="C467">
        <v>-97.981444999999994</v>
      </c>
      <c r="D467">
        <v>-91.182609999999997</v>
      </c>
      <c r="F467" s="6">
        <f t="shared" si="78"/>
        <v>4.8988888888888997</v>
      </c>
      <c r="G467" s="6">
        <f t="shared" si="76"/>
        <v>-71.027061000000003</v>
      </c>
      <c r="J467">
        <v>8849777777.7777996</v>
      </c>
      <c r="K467">
        <v>-107.13831999999999</v>
      </c>
      <c r="L467">
        <v>-98.829926</v>
      </c>
      <c r="N467" s="6">
        <f t="shared" si="79"/>
        <v>4.8988888888888997</v>
      </c>
      <c r="O467" s="6">
        <f t="shared" si="77"/>
        <v>-71.609650000000002</v>
      </c>
    </row>
    <row r="468" spans="2:15" x14ac:dyDescent="0.25">
      <c r="B468">
        <v>9046666666.6667004</v>
      </c>
      <c r="C468">
        <v>-96.383690000000001</v>
      </c>
      <c r="D468">
        <v>-89.715866000000005</v>
      </c>
      <c r="F468" s="6">
        <f t="shared" si="78"/>
        <v>5.3736111111111002</v>
      </c>
      <c r="G468" s="6">
        <f t="shared" si="76"/>
        <v>-81.676238999999995</v>
      </c>
      <c r="J468">
        <v>9046666666.6667004</v>
      </c>
      <c r="K468">
        <v>-96.457679999999996</v>
      </c>
      <c r="L468">
        <v>-88.273430000000005</v>
      </c>
      <c r="N468" s="6">
        <f t="shared" si="79"/>
        <v>5.3736111111111002</v>
      </c>
      <c r="O468" s="6">
        <f t="shared" si="77"/>
        <v>-63.429381999999997</v>
      </c>
    </row>
    <row r="469" spans="2:15" x14ac:dyDescent="0.25">
      <c r="B469">
        <v>9243555555.5555992</v>
      </c>
      <c r="C469">
        <v>-92.858870999999994</v>
      </c>
      <c r="D469">
        <v>-86.172043000000002</v>
      </c>
      <c r="F469" s="6">
        <f t="shared" si="78"/>
        <v>5.8483333333332999</v>
      </c>
      <c r="G469" s="6">
        <f t="shared" si="76"/>
        <v>-72.871673999999999</v>
      </c>
      <c r="J469">
        <v>9243555555.5555992</v>
      </c>
      <c r="K469">
        <v>-102.47981</v>
      </c>
      <c r="L469">
        <v>-94.301697000000004</v>
      </c>
      <c r="N469" s="6">
        <f t="shared" si="79"/>
        <v>5.8483333333332999</v>
      </c>
      <c r="O469" s="6">
        <f t="shared" si="77"/>
        <v>-77.501746999999995</v>
      </c>
    </row>
    <row r="470" spans="2:15" x14ac:dyDescent="0.25">
      <c r="B470">
        <v>9440444444.4444008</v>
      </c>
      <c r="C470">
        <v>-87.933395000000004</v>
      </c>
      <c r="D470">
        <v>-81.142593000000005</v>
      </c>
      <c r="F470" s="6">
        <f t="shared" si="78"/>
        <v>6.3230555555555998</v>
      </c>
      <c r="G470" s="6">
        <f t="shared" si="76"/>
        <v>-69.554100000000005</v>
      </c>
      <c r="J470">
        <v>9440444444.4444008</v>
      </c>
      <c r="K470">
        <v>-100.89518</v>
      </c>
      <c r="L470">
        <v>-92.699669</v>
      </c>
      <c r="N470" s="6">
        <f t="shared" si="79"/>
        <v>6.3230555555555998</v>
      </c>
      <c r="O470" s="6">
        <f t="shared" si="77"/>
        <v>-70.168648000000005</v>
      </c>
    </row>
    <row r="471" spans="2:15" x14ac:dyDescent="0.25">
      <c r="B471">
        <v>9637333333.3332996</v>
      </c>
      <c r="C471">
        <v>-92.817970000000003</v>
      </c>
      <c r="D471">
        <v>-86.003715999999997</v>
      </c>
      <c r="F471" s="6">
        <f t="shared" si="78"/>
        <v>6.7977777777777995</v>
      </c>
      <c r="G471" s="6">
        <f t="shared" si="76"/>
        <v>-77.636398</v>
      </c>
      <c r="J471">
        <v>9637333333.3332996</v>
      </c>
      <c r="K471">
        <v>-95.749099999999999</v>
      </c>
      <c r="L471">
        <v>-87.549683000000002</v>
      </c>
      <c r="N471" s="6">
        <f t="shared" si="79"/>
        <v>6.7977777777777995</v>
      </c>
      <c r="O471" s="6">
        <f t="shared" si="77"/>
        <v>-72.972328000000005</v>
      </c>
    </row>
    <row r="472" spans="2:15" x14ac:dyDescent="0.25">
      <c r="B472">
        <v>9834222222.2222004</v>
      </c>
      <c r="C472">
        <v>-92.219161999999997</v>
      </c>
      <c r="D472">
        <v>-85.354186999999996</v>
      </c>
      <c r="F472" s="6">
        <f t="shared" si="78"/>
        <v>7.2725</v>
      </c>
      <c r="G472" s="6">
        <f t="shared" si="76"/>
        <v>-69.363204999999994</v>
      </c>
      <c r="J472">
        <v>9834222222.2222004</v>
      </c>
      <c r="K472">
        <v>-99.249077</v>
      </c>
      <c r="L472">
        <v>-90.973502999999994</v>
      </c>
      <c r="N472" s="6">
        <f t="shared" si="79"/>
        <v>7.2725</v>
      </c>
      <c r="O472" s="6">
        <f t="shared" si="77"/>
        <v>-79.640038000000004</v>
      </c>
    </row>
    <row r="473" spans="2:15" x14ac:dyDescent="0.25">
      <c r="B473">
        <v>10031111111.111</v>
      </c>
      <c r="C473">
        <v>-103.57765000000001</v>
      </c>
      <c r="D473">
        <v>-96.540543</v>
      </c>
      <c r="F473" s="6">
        <f t="shared" si="78"/>
        <v>7.7472222222222005</v>
      </c>
      <c r="G473" s="6">
        <f t="shared" si="76"/>
        <v>-75.051208000000003</v>
      </c>
      <c r="J473">
        <v>10031111111.111</v>
      </c>
      <c r="K473">
        <v>-96.934082000000004</v>
      </c>
      <c r="L473">
        <v>-88.199959000000007</v>
      </c>
      <c r="N473" s="6">
        <f t="shared" si="79"/>
        <v>7.7472222222222005</v>
      </c>
      <c r="O473" s="6">
        <f t="shared" si="77"/>
        <v>-72.744101999999998</v>
      </c>
    </row>
    <row r="474" spans="2:15" x14ac:dyDescent="0.25">
      <c r="B474">
        <v>10228000000</v>
      </c>
      <c r="C474">
        <v>-96.639908000000005</v>
      </c>
      <c r="D474">
        <v>-89.548950000000005</v>
      </c>
      <c r="F474" s="6">
        <f t="shared" si="78"/>
        <v>8.2219444444444001</v>
      </c>
      <c r="G474" s="6">
        <f t="shared" si="76"/>
        <v>-70.770981000000006</v>
      </c>
      <c r="J474">
        <v>10228000000</v>
      </c>
      <c r="K474">
        <v>-103.09578</v>
      </c>
      <c r="L474">
        <v>-93.997574</v>
      </c>
      <c r="N474" s="6">
        <f t="shared" si="79"/>
        <v>8.2219444444444001</v>
      </c>
      <c r="O474" s="6">
        <f t="shared" si="77"/>
        <v>-78.770218</v>
      </c>
    </row>
    <row r="475" spans="2:15" x14ac:dyDescent="0.25">
      <c r="B475">
        <v>10424888888.889</v>
      </c>
      <c r="C475">
        <v>-96.645202999999995</v>
      </c>
      <c r="D475">
        <v>-89.476898000000006</v>
      </c>
      <c r="F475" s="6">
        <f t="shared" si="78"/>
        <v>8.696666666666701</v>
      </c>
      <c r="G475" s="6">
        <f t="shared" si="76"/>
        <v>-74.974525</v>
      </c>
      <c r="J475">
        <v>10424888888.889</v>
      </c>
      <c r="K475">
        <v>-102.53779</v>
      </c>
      <c r="L475">
        <v>-93.137114999999994</v>
      </c>
      <c r="N475" s="6">
        <f t="shared" si="79"/>
        <v>8.696666666666701</v>
      </c>
      <c r="O475" s="6">
        <f t="shared" si="77"/>
        <v>-73.961608999999996</v>
      </c>
    </row>
    <row r="476" spans="2:15" x14ac:dyDescent="0.25">
      <c r="B476">
        <v>10621777777.778</v>
      </c>
      <c r="C476">
        <v>-96.942718999999997</v>
      </c>
      <c r="D476">
        <v>-89.715698000000003</v>
      </c>
      <c r="F476" s="6">
        <f t="shared" si="78"/>
        <v>9.1713888888889006</v>
      </c>
      <c r="G476" s="6">
        <f t="shared" si="76"/>
        <v>-68.772521999999995</v>
      </c>
      <c r="J476">
        <v>10621777777.778</v>
      </c>
      <c r="K476">
        <v>-106.09935</v>
      </c>
      <c r="L476">
        <v>-96.539085</v>
      </c>
      <c r="N476" s="6">
        <f t="shared" si="79"/>
        <v>9.1713888888889006</v>
      </c>
      <c r="O476" s="6">
        <f t="shared" si="77"/>
        <v>-89.549460999999994</v>
      </c>
    </row>
    <row r="477" spans="2:15" x14ac:dyDescent="0.25">
      <c r="B477">
        <v>10818666666.667</v>
      </c>
      <c r="C477">
        <v>-107.15076999999999</v>
      </c>
      <c r="D477">
        <v>-99.809494000000001</v>
      </c>
      <c r="F477" s="6">
        <f t="shared" si="78"/>
        <v>9.6461111111110984</v>
      </c>
      <c r="G477" s="6">
        <f t="shared" si="76"/>
        <v>-66.858765000000005</v>
      </c>
      <c r="J477">
        <v>10818666666.667</v>
      </c>
      <c r="K477">
        <v>-104.48492</v>
      </c>
      <c r="L477">
        <v>-94.872078000000002</v>
      </c>
      <c r="N477" s="6">
        <f t="shared" si="79"/>
        <v>9.6461111111110984</v>
      </c>
      <c r="O477" s="6">
        <f t="shared" si="77"/>
        <v>-79.352676000000002</v>
      </c>
    </row>
    <row r="478" spans="2:15" x14ac:dyDescent="0.25">
      <c r="B478">
        <v>11015555555.556</v>
      </c>
      <c r="C478">
        <v>-103.03316</v>
      </c>
      <c r="D478">
        <v>-95.531418000000002</v>
      </c>
      <c r="F478" s="6">
        <f t="shared" si="78"/>
        <v>10.120833333333</v>
      </c>
      <c r="G478" s="6">
        <f t="shared" si="76"/>
        <v>-68.122017</v>
      </c>
      <c r="J478">
        <v>11015555555.556</v>
      </c>
      <c r="K478">
        <v>-99.395615000000006</v>
      </c>
      <c r="L478">
        <v>-89.911643999999995</v>
      </c>
      <c r="N478" s="6">
        <f t="shared" si="79"/>
        <v>10.120833333333</v>
      </c>
      <c r="O478" s="6">
        <f t="shared" si="77"/>
        <v>-68.468390999999997</v>
      </c>
    </row>
    <row r="479" spans="2:15" x14ac:dyDescent="0.25">
      <c r="B479">
        <v>11212444444.444</v>
      </c>
      <c r="C479">
        <v>-92.436751999999998</v>
      </c>
      <c r="D479">
        <v>-84.767432999999997</v>
      </c>
      <c r="F479" s="6">
        <f t="shared" si="78"/>
        <v>10.595555555556</v>
      </c>
      <c r="G479" s="6">
        <f t="shared" si="76"/>
        <v>-67.993454</v>
      </c>
      <c r="J479">
        <v>11212444444.444</v>
      </c>
      <c r="K479">
        <v>-99.920372</v>
      </c>
      <c r="L479">
        <v>-90.544471999999999</v>
      </c>
      <c r="N479" s="6">
        <f t="shared" si="79"/>
        <v>10.595555555556</v>
      </c>
      <c r="O479" s="6">
        <f t="shared" si="77"/>
        <v>-90.125541999999996</v>
      </c>
    </row>
    <row r="480" spans="2:15" x14ac:dyDescent="0.25">
      <c r="B480">
        <v>11409333333.333</v>
      </c>
      <c r="C480">
        <v>-106.88486</v>
      </c>
      <c r="D480">
        <v>-99.237578999999997</v>
      </c>
      <c r="F480" s="6">
        <f t="shared" si="78"/>
        <v>11.070277777777999</v>
      </c>
      <c r="G480" s="6">
        <f t="shared" si="76"/>
        <v>-73.054366999999999</v>
      </c>
      <c r="J480">
        <v>11409333333.333</v>
      </c>
      <c r="K480">
        <v>-102.22423999999999</v>
      </c>
      <c r="L480">
        <v>-92.923987999999994</v>
      </c>
      <c r="N480" s="6">
        <f t="shared" si="79"/>
        <v>11.070277777777999</v>
      </c>
      <c r="O480" s="6">
        <f t="shared" si="77"/>
        <v>-66.556145000000001</v>
      </c>
    </row>
    <row r="481" spans="2:16" x14ac:dyDescent="0.25">
      <c r="B481">
        <v>11606222222.222</v>
      </c>
      <c r="C481">
        <v>-88.213691999999995</v>
      </c>
      <c r="D481">
        <v>-80.428016999999997</v>
      </c>
      <c r="F481" s="6">
        <f t="shared" si="78"/>
        <v>11.545</v>
      </c>
      <c r="G481" s="6">
        <f t="shared" si="76"/>
        <v>-70.466285999999997</v>
      </c>
      <c r="J481">
        <v>11606222222.222</v>
      </c>
      <c r="K481">
        <v>-102.9298</v>
      </c>
      <c r="L481">
        <v>-93.806381000000002</v>
      </c>
      <c r="N481" s="6">
        <f t="shared" si="79"/>
        <v>11.545</v>
      </c>
      <c r="O481" s="6">
        <f t="shared" si="77"/>
        <v>-72.182922000000005</v>
      </c>
    </row>
    <row r="482" spans="2:16" x14ac:dyDescent="0.25">
      <c r="B482">
        <v>11803111111.111</v>
      </c>
      <c r="C482">
        <v>-91.610405</v>
      </c>
      <c r="D482">
        <v>-83.772987000000001</v>
      </c>
      <c r="F482" s="6" t="s">
        <v>21</v>
      </c>
      <c r="J482">
        <v>11803111111.111</v>
      </c>
      <c r="K482">
        <v>-102.26608</v>
      </c>
      <c r="L482">
        <v>-93.233542999999997</v>
      </c>
      <c r="N482" s="6" t="s">
        <v>21</v>
      </c>
    </row>
    <row r="483" spans="2:16" x14ac:dyDescent="0.25">
      <c r="B483">
        <v>12000000000</v>
      </c>
      <c r="C483">
        <v>-95.051215999999997</v>
      </c>
      <c r="D483">
        <v>-87.290374999999997</v>
      </c>
      <c r="J483">
        <v>12000000000</v>
      </c>
      <c r="K483">
        <v>-103.41506</v>
      </c>
      <c r="L483">
        <v>-94.290595999999994</v>
      </c>
    </row>
    <row r="484" spans="2:16" x14ac:dyDescent="0.25">
      <c r="B484" t="s">
        <v>21</v>
      </c>
      <c r="J484" t="s">
        <v>21</v>
      </c>
    </row>
    <row r="485" spans="2:16" x14ac:dyDescent="0.25">
      <c r="F485" s="6" t="s">
        <v>64</v>
      </c>
      <c r="N485" s="6" t="s">
        <v>64</v>
      </c>
    </row>
    <row r="486" spans="2:16" ht="15.75" x14ac:dyDescent="0.25">
      <c r="F486" s="6" t="s">
        <v>19</v>
      </c>
      <c r="G486" s="6" t="str">
        <f t="shared" ref="G486:G505" si="80">D512</f>
        <v>5Ix2L dBc Log Mag(dB)</v>
      </c>
      <c r="H486" s="35">
        <v>5</v>
      </c>
      <c r="N486" s="6" t="s">
        <v>19</v>
      </c>
      <c r="O486" s="6" t="str">
        <f t="shared" ref="O486:O505" si="81">L512</f>
        <v>5Ix2L dBc Log Mag(dB)</v>
      </c>
      <c r="P486" s="35">
        <v>5</v>
      </c>
    </row>
    <row r="487" spans="2:16" ht="15.75" x14ac:dyDescent="0.25">
      <c r="B487" t="s">
        <v>63</v>
      </c>
      <c r="F487" s="6">
        <f t="shared" ref="F487:F505" si="82">B513/1000000000</f>
        <v>5.5670000000000002</v>
      </c>
      <c r="G487" s="6">
        <f t="shared" si="80"/>
        <v>-65.797791000000004</v>
      </c>
      <c r="H487" s="36">
        <f>ABS(AVERAGE(G487:G505)-(H486-1)*10)</f>
        <v>123.62548663157895</v>
      </c>
      <c r="J487" t="s">
        <v>63</v>
      </c>
      <c r="N487" s="6">
        <f t="shared" ref="N487:N505" si="83">J513/1000000000</f>
        <v>5.5670000000000002</v>
      </c>
      <c r="O487" s="6">
        <f t="shared" si="81"/>
        <v>-93.710769999999997</v>
      </c>
      <c r="P487" s="36">
        <f>ABS(AVERAGE(O487:O505)-(P486-1)*10)</f>
        <v>133.18462263157892</v>
      </c>
    </row>
    <row r="488" spans="2:16" x14ac:dyDescent="0.25">
      <c r="B488" t="s">
        <v>19</v>
      </c>
      <c r="C488" t="s">
        <v>164</v>
      </c>
      <c r="D488" t="s">
        <v>90</v>
      </c>
      <c r="F488" s="6">
        <f t="shared" si="82"/>
        <v>5.9243888888888998</v>
      </c>
      <c r="G488" s="6">
        <f t="shared" si="80"/>
        <v>-65.946624999999997</v>
      </c>
      <c r="J488" t="s">
        <v>19</v>
      </c>
      <c r="K488" t="s">
        <v>164</v>
      </c>
      <c r="L488" t="s">
        <v>90</v>
      </c>
      <c r="N488" s="6">
        <f t="shared" si="83"/>
        <v>5.9243888888888998</v>
      </c>
      <c r="O488" s="6">
        <f t="shared" si="81"/>
        <v>-97.855362</v>
      </c>
    </row>
    <row r="489" spans="2:16" x14ac:dyDescent="0.25">
      <c r="B489">
        <v>3000000000</v>
      </c>
      <c r="C489">
        <v>-65.490584999999996</v>
      </c>
      <c r="D489">
        <v>-59.559040000000003</v>
      </c>
      <c r="F489" s="6">
        <f t="shared" si="82"/>
        <v>6.2817777777777994</v>
      </c>
      <c r="G489" s="6">
        <f t="shared" si="80"/>
        <v>-75.102440000000001</v>
      </c>
      <c r="J489">
        <v>3000000000</v>
      </c>
      <c r="K489">
        <v>-73.922782999999995</v>
      </c>
      <c r="L489">
        <v>-67.314826999999994</v>
      </c>
      <c r="N489" s="6">
        <f t="shared" si="83"/>
        <v>6.2817777777777994</v>
      </c>
      <c r="O489" s="6">
        <f t="shared" si="81"/>
        <v>-100.08768000000001</v>
      </c>
    </row>
    <row r="490" spans="2:16" x14ac:dyDescent="0.25">
      <c r="B490">
        <v>3474722222.2221999</v>
      </c>
      <c r="C490">
        <v>-66.773674</v>
      </c>
      <c r="D490">
        <v>-60.209442000000003</v>
      </c>
      <c r="F490" s="6">
        <f t="shared" si="82"/>
        <v>6.6391666666667</v>
      </c>
      <c r="G490" s="6">
        <f t="shared" si="80"/>
        <v>-83.949753000000001</v>
      </c>
      <c r="J490">
        <v>3474722222.2221999</v>
      </c>
      <c r="K490">
        <v>-78.574150000000003</v>
      </c>
      <c r="L490">
        <v>-70.732819000000006</v>
      </c>
      <c r="N490" s="6">
        <f t="shared" si="83"/>
        <v>6.6391666666667</v>
      </c>
      <c r="O490" s="6">
        <f t="shared" si="81"/>
        <v>-97.386047000000005</v>
      </c>
    </row>
    <row r="491" spans="2:16" x14ac:dyDescent="0.25">
      <c r="B491">
        <v>3949444444.4443998</v>
      </c>
      <c r="C491">
        <v>-73.465369999999993</v>
      </c>
      <c r="D491">
        <v>-66.666533999999999</v>
      </c>
      <c r="F491" s="6">
        <f t="shared" si="82"/>
        <v>6.9965555555556005</v>
      </c>
      <c r="G491" s="6">
        <f t="shared" si="80"/>
        <v>-94.562056999999996</v>
      </c>
      <c r="J491">
        <v>3949444444.4443998</v>
      </c>
      <c r="K491">
        <v>-79.102965999999995</v>
      </c>
      <c r="L491">
        <v>-70.794562999999997</v>
      </c>
      <c r="N491" s="6">
        <f t="shared" si="83"/>
        <v>6.9965555555556005</v>
      </c>
      <c r="O491" s="6">
        <f t="shared" si="81"/>
        <v>-86.627028999999993</v>
      </c>
    </row>
    <row r="492" spans="2:16" x14ac:dyDescent="0.25">
      <c r="B492">
        <v>4424166666.6667004</v>
      </c>
      <c r="C492">
        <v>-102.63276999999999</v>
      </c>
      <c r="D492">
        <v>-95.964950999999999</v>
      </c>
      <c r="F492" s="6">
        <f t="shared" si="82"/>
        <v>7.3539444444443998</v>
      </c>
      <c r="G492" s="6">
        <f t="shared" si="80"/>
        <v>-84.540558000000004</v>
      </c>
      <c r="J492">
        <v>4424166666.6667004</v>
      </c>
      <c r="K492">
        <v>-86.567886000000001</v>
      </c>
      <c r="L492">
        <v>-78.383635999999996</v>
      </c>
      <c r="N492" s="6">
        <f t="shared" si="83"/>
        <v>7.3539444444443998</v>
      </c>
      <c r="O492" s="6">
        <f t="shared" si="81"/>
        <v>-85.416199000000006</v>
      </c>
    </row>
    <row r="493" spans="2:16" x14ac:dyDescent="0.25">
      <c r="B493">
        <v>4898888888.8888998</v>
      </c>
      <c r="C493">
        <v>-77.713890000000006</v>
      </c>
      <c r="D493">
        <v>-71.027061000000003</v>
      </c>
      <c r="F493" s="6">
        <f t="shared" si="82"/>
        <v>7.7113333333332994</v>
      </c>
      <c r="G493" s="6">
        <f t="shared" si="80"/>
        <v>-82.465369999999993</v>
      </c>
      <c r="J493">
        <v>4898888888.8888998</v>
      </c>
      <c r="K493">
        <v>-79.787766000000005</v>
      </c>
      <c r="L493">
        <v>-71.609650000000002</v>
      </c>
      <c r="N493" s="6">
        <f t="shared" si="83"/>
        <v>7.7113333333332994</v>
      </c>
      <c r="O493" s="6">
        <f t="shared" si="81"/>
        <v>-105.21384</v>
      </c>
    </row>
    <row r="494" spans="2:16" x14ac:dyDescent="0.25">
      <c r="B494">
        <v>5373611111.1111002</v>
      </c>
      <c r="C494">
        <v>-88.467040999999995</v>
      </c>
      <c r="D494">
        <v>-81.676238999999995</v>
      </c>
      <c r="F494" s="6">
        <f t="shared" si="82"/>
        <v>8.0687222222222008</v>
      </c>
      <c r="G494" s="6">
        <f t="shared" si="80"/>
        <v>-89.102469999999997</v>
      </c>
      <c r="J494">
        <v>5373611111.1111002</v>
      </c>
      <c r="K494">
        <v>-71.624893</v>
      </c>
      <c r="L494">
        <v>-63.429381999999997</v>
      </c>
      <c r="N494" s="6">
        <f t="shared" si="83"/>
        <v>8.0687222222222008</v>
      </c>
      <c r="O494" s="6">
        <f t="shared" si="81"/>
        <v>-83.387816999999998</v>
      </c>
    </row>
    <row r="495" spans="2:16" x14ac:dyDescent="0.25">
      <c r="B495">
        <v>5848333333.3332996</v>
      </c>
      <c r="C495">
        <v>-79.685920999999993</v>
      </c>
      <c r="D495">
        <v>-72.871673999999999</v>
      </c>
      <c r="F495" s="6">
        <f t="shared" si="82"/>
        <v>8.4261111111110996</v>
      </c>
      <c r="G495" s="6">
        <f t="shared" si="80"/>
        <v>-89.045569999999998</v>
      </c>
      <c r="J495">
        <v>5848333333.3332996</v>
      </c>
      <c r="K495">
        <v>-85.701172</v>
      </c>
      <c r="L495">
        <v>-77.501746999999995</v>
      </c>
      <c r="N495" s="6">
        <f t="shared" si="83"/>
        <v>8.4261111111110996</v>
      </c>
      <c r="O495" s="6">
        <f t="shared" si="81"/>
        <v>-100.65257</v>
      </c>
    </row>
    <row r="496" spans="2:16" x14ac:dyDescent="0.25">
      <c r="B496">
        <v>6323055555.5556002</v>
      </c>
      <c r="C496">
        <v>-76.419083000000001</v>
      </c>
      <c r="D496">
        <v>-69.554100000000005</v>
      </c>
      <c r="F496" s="6">
        <f t="shared" si="82"/>
        <v>8.7835000000000001</v>
      </c>
      <c r="G496" s="6">
        <f t="shared" si="80"/>
        <v>-88.370338000000004</v>
      </c>
      <c r="J496">
        <v>6323055555.5556002</v>
      </c>
      <c r="K496">
        <v>-78.444229000000007</v>
      </c>
      <c r="L496">
        <v>-70.168648000000005</v>
      </c>
      <c r="N496" s="6">
        <f t="shared" si="83"/>
        <v>8.7835000000000001</v>
      </c>
      <c r="O496" s="6">
        <f t="shared" si="81"/>
        <v>-90.076331999999994</v>
      </c>
    </row>
    <row r="497" spans="2:16" x14ac:dyDescent="0.25">
      <c r="B497">
        <v>6797777777.7777996</v>
      </c>
      <c r="C497">
        <v>-84.673507999999998</v>
      </c>
      <c r="D497">
        <v>-77.636398</v>
      </c>
      <c r="F497" s="6">
        <f t="shared" si="82"/>
        <v>9.1408888888889006</v>
      </c>
      <c r="G497" s="6">
        <f t="shared" si="80"/>
        <v>-79.597144999999998</v>
      </c>
      <c r="J497">
        <v>6797777777.7777996</v>
      </c>
      <c r="K497">
        <v>-81.706451000000001</v>
      </c>
      <c r="L497">
        <v>-72.972328000000005</v>
      </c>
      <c r="N497" s="6">
        <f t="shared" si="83"/>
        <v>9.1408888888889006</v>
      </c>
      <c r="O497" s="6">
        <f t="shared" si="81"/>
        <v>-95.832534999999993</v>
      </c>
    </row>
    <row r="498" spans="2:16" x14ac:dyDescent="0.25">
      <c r="B498">
        <v>7272500000</v>
      </c>
      <c r="C498">
        <v>-76.454162999999994</v>
      </c>
      <c r="D498">
        <v>-69.363204999999994</v>
      </c>
      <c r="F498" s="6">
        <f t="shared" si="82"/>
        <v>9.4982777777777994</v>
      </c>
      <c r="G498" s="6">
        <f t="shared" si="80"/>
        <v>-83.875495999999998</v>
      </c>
      <c r="J498">
        <v>7272500000</v>
      </c>
      <c r="K498">
        <v>-88.738242999999997</v>
      </c>
      <c r="L498">
        <v>-79.640038000000004</v>
      </c>
      <c r="N498" s="6">
        <f t="shared" si="83"/>
        <v>9.4982777777777994</v>
      </c>
      <c r="O498" s="6">
        <f t="shared" si="81"/>
        <v>-89.584557000000004</v>
      </c>
    </row>
    <row r="499" spans="2:16" x14ac:dyDescent="0.25">
      <c r="B499">
        <v>7747222222.2222004</v>
      </c>
      <c r="C499">
        <v>-82.219504999999998</v>
      </c>
      <c r="D499">
        <v>-75.051208000000003</v>
      </c>
      <c r="F499" s="6">
        <f t="shared" si="82"/>
        <v>9.8556666666666999</v>
      </c>
      <c r="G499" s="6">
        <f t="shared" si="80"/>
        <v>-98.284499999999994</v>
      </c>
      <c r="J499">
        <v>7747222222.2222004</v>
      </c>
      <c r="K499">
        <v>-82.144783000000004</v>
      </c>
      <c r="L499">
        <v>-72.744101999999998</v>
      </c>
      <c r="N499" s="6">
        <f t="shared" si="83"/>
        <v>9.8556666666666999</v>
      </c>
      <c r="O499" s="6">
        <f t="shared" si="81"/>
        <v>-88.641059999999996</v>
      </c>
    </row>
    <row r="500" spans="2:16" x14ac:dyDescent="0.25">
      <c r="B500">
        <v>8221944444.4443998</v>
      </c>
      <c r="C500">
        <v>-77.997992999999994</v>
      </c>
      <c r="D500">
        <v>-70.770981000000006</v>
      </c>
      <c r="F500" s="6">
        <f t="shared" si="82"/>
        <v>10.213055555556</v>
      </c>
      <c r="G500" s="6">
        <f t="shared" si="80"/>
        <v>-86.315697</v>
      </c>
      <c r="J500">
        <v>8221944444.4443998</v>
      </c>
      <c r="K500">
        <v>-88.330482000000003</v>
      </c>
      <c r="L500">
        <v>-78.770218</v>
      </c>
      <c r="N500" s="6">
        <f t="shared" si="83"/>
        <v>10.213055555556</v>
      </c>
      <c r="O500" s="6">
        <f t="shared" si="81"/>
        <v>-94.876555999999994</v>
      </c>
    </row>
    <row r="501" spans="2:16" x14ac:dyDescent="0.25">
      <c r="B501">
        <v>8696666666.6667004</v>
      </c>
      <c r="C501">
        <v>-82.315804</v>
      </c>
      <c r="D501">
        <v>-74.974525</v>
      </c>
      <c r="F501" s="6">
        <f t="shared" si="82"/>
        <v>10.570444444444</v>
      </c>
      <c r="G501" s="6">
        <f t="shared" si="80"/>
        <v>-84.439650999999998</v>
      </c>
      <c r="J501">
        <v>8696666666.6667004</v>
      </c>
      <c r="K501">
        <v>-83.574462999999994</v>
      </c>
      <c r="L501">
        <v>-73.961608999999996</v>
      </c>
      <c r="N501" s="6">
        <f t="shared" si="83"/>
        <v>10.570444444444</v>
      </c>
      <c r="O501" s="6">
        <f t="shared" si="81"/>
        <v>-89.762810000000002</v>
      </c>
    </row>
    <row r="502" spans="2:16" x14ac:dyDescent="0.25">
      <c r="B502">
        <v>9171388888.8889008</v>
      </c>
      <c r="C502">
        <v>-76.274260999999996</v>
      </c>
      <c r="D502">
        <v>-68.772521999999995</v>
      </c>
      <c r="F502" s="6">
        <f t="shared" si="82"/>
        <v>10.927833333333</v>
      </c>
      <c r="G502" s="6">
        <f t="shared" si="80"/>
        <v>-84.001022000000006</v>
      </c>
      <c r="J502">
        <v>9171388888.8889008</v>
      </c>
      <c r="K502">
        <v>-99.033432000000005</v>
      </c>
      <c r="L502">
        <v>-89.549460999999994</v>
      </c>
      <c r="N502" s="6">
        <f t="shared" si="83"/>
        <v>10.927833333333</v>
      </c>
      <c r="O502" s="6">
        <f t="shared" si="81"/>
        <v>-96.438850000000002</v>
      </c>
    </row>
    <row r="503" spans="2:16" x14ac:dyDescent="0.25">
      <c r="B503">
        <v>9646111111.1110992</v>
      </c>
      <c r="C503">
        <v>-74.528075999999999</v>
      </c>
      <c r="D503">
        <v>-66.858765000000005</v>
      </c>
      <c r="F503" s="6">
        <f t="shared" si="82"/>
        <v>11.285222222222</v>
      </c>
      <c r="G503" s="6">
        <f t="shared" si="80"/>
        <v>-90.299132999999998</v>
      </c>
      <c r="J503">
        <v>9646111111.1110992</v>
      </c>
      <c r="K503">
        <v>-88.728568999999993</v>
      </c>
      <c r="L503">
        <v>-79.352676000000002</v>
      </c>
      <c r="N503" s="6">
        <f t="shared" si="83"/>
        <v>11.285222222222</v>
      </c>
      <c r="O503" s="6">
        <f t="shared" si="81"/>
        <v>-90.966933999999995</v>
      </c>
    </row>
    <row r="504" spans="2:16" x14ac:dyDescent="0.25">
      <c r="B504">
        <v>10120833333.333</v>
      </c>
      <c r="C504">
        <v>-75.769301999999996</v>
      </c>
      <c r="D504">
        <v>-68.122017</v>
      </c>
      <c r="F504" s="6">
        <f t="shared" si="82"/>
        <v>11.642611111111</v>
      </c>
      <c r="G504" s="6">
        <f t="shared" si="80"/>
        <v>-79.659760000000006</v>
      </c>
      <c r="J504">
        <v>10120833333.333</v>
      </c>
      <c r="K504">
        <v>-77.768638999999993</v>
      </c>
      <c r="L504">
        <v>-68.468390999999997</v>
      </c>
      <c r="N504" s="6">
        <f t="shared" si="83"/>
        <v>11.642611111111</v>
      </c>
      <c r="O504" s="6">
        <f t="shared" si="81"/>
        <v>-89.860313000000005</v>
      </c>
    </row>
    <row r="505" spans="2:16" x14ac:dyDescent="0.25">
      <c r="B505">
        <v>10595555555.556</v>
      </c>
      <c r="C505">
        <v>-75.779128999999998</v>
      </c>
      <c r="D505">
        <v>-67.993454</v>
      </c>
      <c r="F505" s="6">
        <f t="shared" si="82"/>
        <v>12</v>
      </c>
      <c r="G505" s="6">
        <f t="shared" si="80"/>
        <v>-83.528869999999998</v>
      </c>
      <c r="J505">
        <v>10595555555.556</v>
      </c>
      <c r="K505">
        <v>-99.24897</v>
      </c>
      <c r="L505">
        <v>-90.125541999999996</v>
      </c>
      <c r="N505" s="6">
        <f t="shared" si="83"/>
        <v>12</v>
      </c>
      <c r="O505" s="6">
        <f t="shared" si="81"/>
        <v>-94.130568999999994</v>
      </c>
    </row>
    <row r="506" spans="2:16" x14ac:dyDescent="0.25">
      <c r="B506">
        <v>11070277777.778</v>
      </c>
      <c r="C506">
        <v>-80.891784999999999</v>
      </c>
      <c r="D506">
        <v>-73.054366999999999</v>
      </c>
      <c r="F506" s="6" t="s">
        <v>21</v>
      </c>
      <c r="J506">
        <v>11070277777.778</v>
      </c>
      <c r="K506">
        <v>-75.588684000000001</v>
      </c>
      <c r="L506">
        <v>-66.556145000000001</v>
      </c>
      <c r="N506" s="6" t="s">
        <v>21</v>
      </c>
    </row>
    <row r="507" spans="2:16" x14ac:dyDescent="0.25">
      <c r="B507">
        <v>11545000000</v>
      </c>
      <c r="C507">
        <v>-78.227126999999996</v>
      </c>
      <c r="D507">
        <v>-70.466285999999997</v>
      </c>
      <c r="J507">
        <v>11545000000</v>
      </c>
      <c r="K507">
        <v>-81.307381000000007</v>
      </c>
      <c r="L507">
        <v>-72.182922000000005</v>
      </c>
    </row>
    <row r="508" spans="2:16" x14ac:dyDescent="0.25">
      <c r="B508" t="s">
        <v>21</v>
      </c>
      <c r="J508" t="s">
        <v>21</v>
      </c>
    </row>
    <row r="509" spans="2:16" x14ac:dyDescent="0.25">
      <c r="F509" s="6" t="s">
        <v>66</v>
      </c>
      <c r="N509" s="6" t="s">
        <v>66</v>
      </c>
    </row>
    <row r="510" spans="2:16" ht="15.75" x14ac:dyDescent="0.25">
      <c r="F510" s="6" t="s">
        <v>19</v>
      </c>
      <c r="G510" s="6" t="str">
        <f t="shared" ref="G510:G529" si="84">D536</f>
        <v>5Ix3L dBc Log Mag(dB)</v>
      </c>
      <c r="H510" s="35">
        <v>5</v>
      </c>
      <c r="N510" s="6" t="s">
        <v>19</v>
      </c>
      <c r="O510" s="6" t="str">
        <f t="shared" ref="O510:O529" si="85">L536</f>
        <v>5Ix3L dBc Log Mag(dB)</v>
      </c>
      <c r="P510" s="35">
        <v>5</v>
      </c>
    </row>
    <row r="511" spans="2:16" ht="15.75" x14ac:dyDescent="0.25">
      <c r="B511" t="s">
        <v>64</v>
      </c>
      <c r="F511" s="6">
        <f t="shared" ref="F511:F529" si="86">B537/1000000000</f>
        <v>3</v>
      </c>
      <c r="G511" s="6">
        <f t="shared" si="84"/>
        <v>-77.084496000000001</v>
      </c>
      <c r="H511" s="36">
        <f>ABS(AVERAGE(G511:G529)-(H510-1)*10)</f>
        <v>117.88308552631578</v>
      </c>
      <c r="J511" t="s">
        <v>64</v>
      </c>
      <c r="N511" s="6">
        <f t="shared" ref="N511:N529" si="87">J537/1000000000</f>
        <v>3</v>
      </c>
      <c r="O511" s="6">
        <f t="shared" si="85"/>
        <v>-76.409721000000005</v>
      </c>
      <c r="P511" s="36">
        <f>ABS(AVERAGE(O511:O529)-(P510-1)*10)</f>
        <v>127.31404526315791</v>
      </c>
    </row>
    <row r="512" spans="2:16" x14ac:dyDescent="0.25">
      <c r="B512" t="s">
        <v>19</v>
      </c>
      <c r="C512" t="s">
        <v>165</v>
      </c>
      <c r="D512" t="s">
        <v>91</v>
      </c>
      <c r="F512" s="6">
        <f t="shared" si="86"/>
        <v>3.5</v>
      </c>
      <c r="G512" s="6">
        <f t="shared" si="84"/>
        <v>-82.146286000000003</v>
      </c>
      <c r="J512" t="s">
        <v>19</v>
      </c>
      <c r="K512" t="s">
        <v>165</v>
      </c>
      <c r="L512" t="s">
        <v>91</v>
      </c>
      <c r="N512" s="6">
        <f t="shared" si="87"/>
        <v>3.5</v>
      </c>
      <c r="O512" s="6">
        <f t="shared" si="85"/>
        <v>-78.377173999999997</v>
      </c>
    </row>
    <row r="513" spans="2:15" x14ac:dyDescent="0.25">
      <c r="B513">
        <v>5567000000</v>
      </c>
      <c r="C513">
        <v>-71.729339999999993</v>
      </c>
      <c r="D513">
        <v>-65.797791000000004</v>
      </c>
      <c r="F513" s="6">
        <f t="shared" si="86"/>
        <v>4</v>
      </c>
      <c r="G513" s="6">
        <f t="shared" si="84"/>
        <v>-82.425422999999995</v>
      </c>
      <c r="J513">
        <v>5567000000</v>
      </c>
      <c r="K513">
        <v>-100.31873</v>
      </c>
      <c r="L513">
        <v>-93.710769999999997</v>
      </c>
      <c r="N513" s="6">
        <f t="shared" si="87"/>
        <v>4</v>
      </c>
      <c r="O513" s="6">
        <f t="shared" si="85"/>
        <v>-79.796394000000006</v>
      </c>
    </row>
    <row r="514" spans="2:15" x14ac:dyDescent="0.25">
      <c r="B514">
        <v>5924388888.8888998</v>
      </c>
      <c r="C514">
        <v>-72.510857000000001</v>
      </c>
      <c r="D514">
        <v>-65.946624999999997</v>
      </c>
      <c r="F514" s="6">
        <f t="shared" si="86"/>
        <v>4.5</v>
      </c>
      <c r="G514" s="6">
        <f t="shared" si="84"/>
        <v>-75.543030000000002</v>
      </c>
      <c r="J514">
        <v>5924388888.8888998</v>
      </c>
      <c r="K514">
        <v>-105.69670000000001</v>
      </c>
      <c r="L514">
        <v>-97.855362</v>
      </c>
      <c r="N514" s="6">
        <f t="shared" si="87"/>
        <v>4.5</v>
      </c>
      <c r="O514" s="6">
        <f t="shared" si="85"/>
        <v>-104.14906999999999</v>
      </c>
    </row>
    <row r="515" spans="2:15" x14ac:dyDescent="0.25">
      <c r="B515">
        <v>6281777777.7777996</v>
      </c>
      <c r="C515">
        <v>-81.901275999999996</v>
      </c>
      <c r="D515">
        <v>-75.102440000000001</v>
      </c>
      <c r="F515" s="6">
        <f t="shared" si="86"/>
        <v>5</v>
      </c>
      <c r="G515" s="6">
        <f t="shared" si="84"/>
        <v>-73.651122999999998</v>
      </c>
      <c r="J515">
        <v>6281777777.7777996</v>
      </c>
      <c r="K515">
        <v>-108.39608</v>
      </c>
      <c r="L515">
        <v>-100.08768000000001</v>
      </c>
      <c r="N515" s="6">
        <f t="shared" si="87"/>
        <v>5</v>
      </c>
      <c r="O515" s="6">
        <f t="shared" si="85"/>
        <v>-92.249649000000005</v>
      </c>
    </row>
    <row r="516" spans="2:15" x14ac:dyDescent="0.25">
      <c r="B516">
        <v>6639166666.6667004</v>
      </c>
      <c r="C516">
        <v>-90.617576999999997</v>
      </c>
      <c r="D516">
        <v>-83.949753000000001</v>
      </c>
      <c r="F516" s="6">
        <f t="shared" si="86"/>
        <v>5.5</v>
      </c>
      <c r="G516" s="6">
        <f t="shared" si="84"/>
        <v>-75.970389999999995</v>
      </c>
      <c r="J516">
        <v>6639166666.6667004</v>
      </c>
      <c r="K516">
        <v>-105.5703</v>
      </c>
      <c r="L516">
        <v>-97.386047000000005</v>
      </c>
      <c r="N516" s="6">
        <f t="shared" si="87"/>
        <v>5.5</v>
      </c>
      <c r="O516" s="6">
        <f t="shared" si="85"/>
        <v>-90.506523000000001</v>
      </c>
    </row>
    <row r="517" spans="2:15" x14ac:dyDescent="0.25">
      <c r="B517">
        <v>6996555555.5556002</v>
      </c>
      <c r="C517">
        <v>-101.24889</v>
      </c>
      <c r="D517">
        <v>-94.562056999999996</v>
      </c>
      <c r="F517" s="6">
        <f t="shared" si="86"/>
        <v>6</v>
      </c>
      <c r="G517" s="6">
        <f t="shared" si="84"/>
        <v>-80.463959000000003</v>
      </c>
      <c r="J517">
        <v>6996555555.5556002</v>
      </c>
      <c r="K517">
        <v>-94.805144999999996</v>
      </c>
      <c r="L517">
        <v>-86.627028999999993</v>
      </c>
      <c r="N517" s="6">
        <f t="shared" si="87"/>
        <v>6</v>
      </c>
      <c r="O517" s="6">
        <f t="shared" si="85"/>
        <v>-91.608390999999997</v>
      </c>
    </row>
    <row r="518" spans="2:15" x14ac:dyDescent="0.25">
      <c r="B518">
        <v>7353944444.4443998</v>
      </c>
      <c r="C518">
        <v>-91.331367</v>
      </c>
      <c r="D518">
        <v>-84.540558000000004</v>
      </c>
      <c r="F518" s="6">
        <f t="shared" si="86"/>
        <v>6.5</v>
      </c>
      <c r="G518" s="6">
        <f t="shared" si="84"/>
        <v>-77.646675000000002</v>
      </c>
      <c r="J518">
        <v>7353944444.4443998</v>
      </c>
      <c r="K518">
        <v>-93.611710000000002</v>
      </c>
      <c r="L518">
        <v>-85.416199000000006</v>
      </c>
      <c r="N518" s="6">
        <f t="shared" si="87"/>
        <v>6.5</v>
      </c>
      <c r="O518" s="6">
        <f t="shared" si="85"/>
        <v>-100.48882</v>
      </c>
    </row>
    <row r="519" spans="2:15" x14ac:dyDescent="0.25">
      <c r="B519">
        <v>7711333333.3332996</v>
      </c>
      <c r="C519">
        <v>-89.279617000000002</v>
      </c>
      <c r="D519">
        <v>-82.465369999999993</v>
      </c>
      <c r="F519" s="6">
        <f t="shared" si="86"/>
        <v>7</v>
      </c>
      <c r="G519" s="6">
        <f t="shared" si="84"/>
        <v>-76.685173000000006</v>
      </c>
      <c r="J519">
        <v>7711333333.3332996</v>
      </c>
      <c r="K519">
        <v>-113.41325999999999</v>
      </c>
      <c r="L519">
        <v>-105.21384</v>
      </c>
      <c r="N519" s="6">
        <f t="shared" si="87"/>
        <v>7</v>
      </c>
      <c r="O519" s="6">
        <f t="shared" si="85"/>
        <v>-84.168564000000003</v>
      </c>
    </row>
    <row r="520" spans="2:15" x14ac:dyDescent="0.25">
      <c r="B520">
        <v>8068722222.2222004</v>
      </c>
      <c r="C520">
        <v>-95.967453000000006</v>
      </c>
      <c r="D520">
        <v>-89.102469999999997</v>
      </c>
      <c r="F520" s="6">
        <f t="shared" si="86"/>
        <v>7.5</v>
      </c>
      <c r="G520" s="6">
        <f t="shared" si="84"/>
        <v>-82.000450000000001</v>
      </c>
      <c r="J520">
        <v>8068722222.2222004</v>
      </c>
      <c r="K520">
        <v>-91.663398999999998</v>
      </c>
      <c r="L520">
        <v>-83.387816999999998</v>
      </c>
      <c r="N520" s="6">
        <f t="shared" si="87"/>
        <v>7.5</v>
      </c>
      <c r="O520" s="6">
        <f t="shared" si="85"/>
        <v>-87.953368999999995</v>
      </c>
    </row>
    <row r="521" spans="2:15" x14ac:dyDescent="0.25">
      <c r="B521">
        <v>8426111111.1111002</v>
      </c>
      <c r="C521">
        <v>-96.082672000000002</v>
      </c>
      <c r="D521">
        <v>-89.045569999999998</v>
      </c>
      <c r="F521" s="6">
        <f t="shared" si="86"/>
        <v>8</v>
      </c>
      <c r="G521" s="6">
        <f t="shared" si="84"/>
        <v>-81.995621</v>
      </c>
      <c r="J521">
        <v>8426111111.1111002</v>
      </c>
      <c r="K521">
        <v>-109.38669</v>
      </c>
      <c r="L521">
        <v>-100.65257</v>
      </c>
      <c r="N521" s="6">
        <f t="shared" si="87"/>
        <v>8</v>
      </c>
      <c r="O521" s="6">
        <f t="shared" si="85"/>
        <v>-88.779007000000007</v>
      </c>
    </row>
    <row r="522" spans="2:15" x14ac:dyDescent="0.25">
      <c r="B522">
        <v>8783500000</v>
      </c>
      <c r="C522">
        <v>-95.461296000000004</v>
      </c>
      <c r="D522">
        <v>-88.370338000000004</v>
      </c>
      <c r="F522" s="6">
        <f t="shared" si="86"/>
        <v>8.5</v>
      </c>
      <c r="G522" s="6">
        <f t="shared" si="84"/>
        <v>-79.538223000000002</v>
      </c>
      <c r="J522">
        <v>8783500000</v>
      </c>
      <c r="K522">
        <v>-99.174537999999998</v>
      </c>
      <c r="L522">
        <v>-90.076331999999994</v>
      </c>
      <c r="N522" s="6">
        <f t="shared" si="87"/>
        <v>8.5</v>
      </c>
      <c r="O522" s="6">
        <f t="shared" si="85"/>
        <v>-82.768485999999996</v>
      </c>
    </row>
    <row r="523" spans="2:15" x14ac:dyDescent="0.25">
      <c r="B523">
        <v>9140888888.8889008</v>
      </c>
      <c r="C523">
        <v>-86.765441999999993</v>
      </c>
      <c r="D523">
        <v>-79.597144999999998</v>
      </c>
      <c r="F523" s="6">
        <f t="shared" si="86"/>
        <v>9</v>
      </c>
      <c r="G523" s="6">
        <f t="shared" si="84"/>
        <v>-77.734451000000007</v>
      </c>
      <c r="J523">
        <v>9140888888.8889008</v>
      </c>
      <c r="K523">
        <v>-105.23321</v>
      </c>
      <c r="L523">
        <v>-95.832534999999993</v>
      </c>
      <c r="N523" s="6">
        <f t="shared" si="87"/>
        <v>9</v>
      </c>
      <c r="O523" s="6">
        <f t="shared" si="85"/>
        <v>-85.436286999999993</v>
      </c>
    </row>
    <row r="524" spans="2:15" x14ac:dyDescent="0.25">
      <c r="B524">
        <v>9498277777.7777996</v>
      </c>
      <c r="C524">
        <v>-91.102508999999998</v>
      </c>
      <c r="D524">
        <v>-83.875495999999998</v>
      </c>
      <c r="F524" s="6">
        <f t="shared" si="86"/>
        <v>9.5</v>
      </c>
      <c r="G524" s="6">
        <f t="shared" si="84"/>
        <v>-74.200676000000001</v>
      </c>
      <c r="J524">
        <v>9498277777.7777996</v>
      </c>
      <c r="K524">
        <v>-99.144820999999993</v>
      </c>
      <c r="L524">
        <v>-89.584557000000004</v>
      </c>
      <c r="N524" s="6">
        <f t="shared" si="87"/>
        <v>9.5</v>
      </c>
      <c r="O524" s="6">
        <f t="shared" si="85"/>
        <v>-88.748572999999993</v>
      </c>
    </row>
    <row r="525" spans="2:15" x14ac:dyDescent="0.25">
      <c r="B525">
        <v>9855666666.6667004</v>
      </c>
      <c r="C525">
        <v>-105.62578000000001</v>
      </c>
      <c r="D525">
        <v>-98.284499999999994</v>
      </c>
      <c r="F525" s="6">
        <f t="shared" si="86"/>
        <v>10</v>
      </c>
      <c r="G525" s="6">
        <f t="shared" si="84"/>
        <v>-76.763617999999994</v>
      </c>
      <c r="J525">
        <v>9855666666.6667004</v>
      </c>
      <c r="K525">
        <v>-98.253906000000001</v>
      </c>
      <c r="L525">
        <v>-88.641059999999996</v>
      </c>
      <c r="N525" s="6">
        <f t="shared" si="87"/>
        <v>10</v>
      </c>
      <c r="O525" s="6">
        <f t="shared" si="85"/>
        <v>-82.187820000000002</v>
      </c>
    </row>
    <row r="526" spans="2:15" x14ac:dyDescent="0.25">
      <c r="B526">
        <v>10213055555.556</v>
      </c>
      <c r="C526">
        <v>-93.817443999999995</v>
      </c>
      <c r="D526">
        <v>-86.315697</v>
      </c>
      <c r="F526" s="6">
        <f t="shared" si="86"/>
        <v>10.5</v>
      </c>
      <c r="G526" s="6">
        <f t="shared" si="84"/>
        <v>-74.596290999999994</v>
      </c>
      <c r="J526">
        <v>10213055555.556</v>
      </c>
      <c r="K526">
        <v>-104.36053</v>
      </c>
      <c r="L526">
        <v>-94.876555999999994</v>
      </c>
      <c r="N526" s="6">
        <f t="shared" si="87"/>
        <v>10.5</v>
      </c>
      <c r="O526" s="6">
        <f t="shared" si="85"/>
        <v>-88.014235999999997</v>
      </c>
    </row>
    <row r="527" spans="2:15" x14ac:dyDescent="0.25">
      <c r="B527">
        <v>10570444444.444</v>
      </c>
      <c r="C527">
        <v>-92.108970999999997</v>
      </c>
      <c r="D527">
        <v>-84.439650999999998</v>
      </c>
      <c r="F527" s="6">
        <f t="shared" si="86"/>
        <v>11</v>
      </c>
      <c r="G527" s="6">
        <f t="shared" si="84"/>
        <v>-74.224402999999995</v>
      </c>
      <c r="J527">
        <v>10570444444.444</v>
      </c>
      <c r="K527">
        <v>-99.138710000000003</v>
      </c>
      <c r="L527">
        <v>-89.762810000000002</v>
      </c>
      <c r="N527" s="6">
        <f t="shared" si="87"/>
        <v>11</v>
      </c>
      <c r="O527" s="6">
        <f t="shared" si="85"/>
        <v>-91.789314000000005</v>
      </c>
    </row>
    <row r="528" spans="2:15" x14ac:dyDescent="0.25">
      <c r="B528">
        <v>10927833333.333</v>
      </c>
      <c r="C528">
        <v>-91.648308</v>
      </c>
      <c r="D528">
        <v>-84.001022000000006</v>
      </c>
      <c r="F528" s="6">
        <f t="shared" si="86"/>
        <v>11.5</v>
      </c>
      <c r="G528" s="6">
        <f t="shared" si="84"/>
        <v>-77.913062999999994</v>
      </c>
      <c r="J528">
        <v>10927833333.333</v>
      </c>
      <c r="K528">
        <v>-105.73909999999999</v>
      </c>
      <c r="L528">
        <v>-96.438850000000002</v>
      </c>
      <c r="N528" s="6">
        <f t="shared" si="87"/>
        <v>11.5</v>
      </c>
      <c r="O528" s="6">
        <f t="shared" si="85"/>
        <v>-83.762375000000006</v>
      </c>
    </row>
    <row r="529" spans="2:16" x14ac:dyDescent="0.25">
      <c r="B529">
        <v>11285222222.222</v>
      </c>
      <c r="C529">
        <v>-98.084816000000004</v>
      </c>
      <c r="D529">
        <v>-90.299132999999998</v>
      </c>
      <c r="F529" s="6">
        <f t="shared" si="86"/>
        <v>12</v>
      </c>
      <c r="G529" s="6">
        <f t="shared" si="84"/>
        <v>-79.195273999999998</v>
      </c>
      <c r="J529">
        <v>11285222222.222</v>
      </c>
      <c r="K529">
        <v>-100.09036</v>
      </c>
      <c r="L529">
        <v>-90.966933999999995</v>
      </c>
      <c r="N529" s="6">
        <f t="shared" si="87"/>
        <v>12</v>
      </c>
      <c r="O529" s="6">
        <f t="shared" si="85"/>
        <v>-81.773087000000004</v>
      </c>
    </row>
    <row r="530" spans="2:16" x14ac:dyDescent="0.25">
      <c r="B530">
        <v>11642611111.111</v>
      </c>
      <c r="C530">
        <v>-87.497176999999994</v>
      </c>
      <c r="D530">
        <v>-79.659760000000006</v>
      </c>
      <c r="F530" s="6" t="s">
        <v>21</v>
      </c>
      <c r="J530">
        <v>11642611111.111</v>
      </c>
      <c r="K530">
        <v>-98.892844999999994</v>
      </c>
      <c r="L530">
        <v>-89.860313000000005</v>
      </c>
      <c r="N530" s="6" t="s">
        <v>21</v>
      </c>
    </row>
    <row r="531" spans="2:16" x14ac:dyDescent="0.25">
      <c r="B531">
        <v>12000000000</v>
      </c>
      <c r="C531">
        <v>-91.289710999999997</v>
      </c>
      <c r="D531">
        <v>-83.528869999999998</v>
      </c>
      <c r="J531">
        <v>12000000000</v>
      </c>
      <c r="K531">
        <v>-103.25503999999999</v>
      </c>
      <c r="L531">
        <v>-94.130568999999994</v>
      </c>
    </row>
    <row r="532" spans="2:16" x14ac:dyDescent="0.25">
      <c r="B532" t="s">
        <v>21</v>
      </c>
      <c r="J532" t="s">
        <v>21</v>
      </c>
    </row>
    <row r="533" spans="2:16" x14ac:dyDescent="0.25">
      <c r="F533" s="6" t="s">
        <v>68</v>
      </c>
      <c r="N533" s="6" t="s">
        <v>68</v>
      </c>
    </row>
    <row r="534" spans="2:16" ht="15.75" x14ac:dyDescent="0.25">
      <c r="F534" s="6" t="s">
        <v>19</v>
      </c>
      <c r="G534" s="6" t="str">
        <f t="shared" ref="G534:G553" si="88">D560</f>
        <v>5Ix4L dBc Log Mag(dB)</v>
      </c>
      <c r="H534" s="35">
        <v>5</v>
      </c>
      <c r="N534" s="6" t="s">
        <v>19</v>
      </c>
      <c r="O534" s="6" t="str">
        <f t="shared" ref="O534:O553" si="89">L560</f>
        <v>5Ix4L dBc Log Mag(dB)</v>
      </c>
      <c r="P534" s="35">
        <v>5</v>
      </c>
    </row>
    <row r="535" spans="2:16" ht="15.75" x14ac:dyDescent="0.25">
      <c r="B535" t="s">
        <v>66</v>
      </c>
      <c r="F535" s="6">
        <f t="shared" ref="F535:F553" si="90">B561/1000000000</f>
        <v>3</v>
      </c>
      <c r="G535" s="6">
        <f t="shared" si="88"/>
        <v>-84.820946000000006</v>
      </c>
      <c r="H535" s="36">
        <f>ABS(AVERAGE(G535:G553)-(H534-1)*10)</f>
        <v>129.68097257894738</v>
      </c>
      <c r="J535" t="s">
        <v>66</v>
      </c>
      <c r="N535" s="6">
        <f t="shared" ref="N535:N553" si="91">J561/1000000000</f>
        <v>3</v>
      </c>
      <c r="O535" s="6">
        <f t="shared" si="89"/>
        <v>-91.420340999999993</v>
      </c>
      <c r="P535" s="36">
        <f>ABS(AVERAGE(O535:O553)-(P534-1)*10)</f>
        <v>131.23751357894736</v>
      </c>
    </row>
    <row r="536" spans="2:16" x14ac:dyDescent="0.25">
      <c r="B536" t="s">
        <v>19</v>
      </c>
      <c r="C536" t="s">
        <v>166</v>
      </c>
      <c r="D536" t="s">
        <v>92</v>
      </c>
      <c r="F536" s="6">
        <f t="shared" si="90"/>
        <v>3.5</v>
      </c>
      <c r="G536" s="6">
        <f t="shared" si="88"/>
        <v>-81.280685000000005</v>
      </c>
      <c r="J536" t="s">
        <v>19</v>
      </c>
      <c r="K536" t="s">
        <v>166</v>
      </c>
      <c r="L536" t="s">
        <v>92</v>
      </c>
      <c r="N536" s="6">
        <f t="shared" si="91"/>
        <v>3.5</v>
      </c>
      <c r="O536" s="6">
        <f t="shared" si="89"/>
        <v>-83.354408000000006</v>
      </c>
    </row>
    <row r="537" spans="2:16" x14ac:dyDescent="0.25">
      <c r="B537">
        <v>3000000000</v>
      </c>
      <c r="C537">
        <v>-83.016045000000005</v>
      </c>
      <c r="D537">
        <v>-77.084496000000001</v>
      </c>
      <c r="F537" s="6">
        <f t="shared" si="90"/>
        <v>4</v>
      </c>
      <c r="G537" s="6">
        <f t="shared" si="88"/>
        <v>-76.691231000000002</v>
      </c>
      <c r="J537">
        <v>3000000000</v>
      </c>
      <c r="K537">
        <v>-83.017677000000006</v>
      </c>
      <c r="L537">
        <v>-76.409721000000005</v>
      </c>
      <c r="N537" s="6">
        <f t="shared" si="91"/>
        <v>4</v>
      </c>
      <c r="O537" s="6">
        <f t="shared" si="89"/>
        <v>-97.535599000000005</v>
      </c>
    </row>
    <row r="538" spans="2:16" x14ac:dyDescent="0.25">
      <c r="B538">
        <v>3500000000</v>
      </c>
      <c r="C538">
        <v>-88.710517999999993</v>
      </c>
      <c r="D538">
        <v>-82.146286000000003</v>
      </c>
      <c r="F538" s="6">
        <f t="shared" si="90"/>
        <v>4.5</v>
      </c>
      <c r="G538" s="6">
        <f t="shared" si="88"/>
        <v>-80.417716999999996</v>
      </c>
      <c r="J538">
        <v>3500000000</v>
      </c>
      <c r="K538">
        <v>-86.218506000000005</v>
      </c>
      <c r="L538">
        <v>-78.377173999999997</v>
      </c>
      <c r="N538" s="6">
        <f t="shared" si="91"/>
        <v>4.5</v>
      </c>
      <c r="O538" s="6">
        <f t="shared" si="89"/>
        <v>-85.613418999999993</v>
      </c>
    </row>
    <row r="539" spans="2:16" x14ac:dyDescent="0.25">
      <c r="B539">
        <v>4000000000</v>
      </c>
      <c r="C539">
        <v>-89.224266</v>
      </c>
      <c r="D539">
        <v>-82.425422999999995</v>
      </c>
      <c r="F539" s="6">
        <f t="shared" si="90"/>
        <v>5</v>
      </c>
      <c r="G539" s="6">
        <f t="shared" si="88"/>
        <v>-82.893683999999993</v>
      </c>
      <c r="J539">
        <v>4000000000</v>
      </c>
      <c r="K539">
        <v>-88.104797000000005</v>
      </c>
      <c r="L539">
        <v>-79.796394000000006</v>
      </c>
      <c r="N539" s="6">
        <f t="shared" si="91"/>
        <v>5</v>
      </c>
      <c r="O539" s="6">
        <f t="shared" si="89"/>
        <v>-88.115761000000006</v>
      </c>
    </row>
    <row r="540" spans="2:16" x14ac:dyDescent="0.25">
      <c r="B540">
        <v>4500000000</v>
      </c>
      <c r="C540">
        <v>-82.210853999999998</v>
      </c>
      <c r="D540">
        <v>-75.543030000000002</v>
      </c>
      <c r="F540" s="6">
        <f t="shared" si="90"/>
        <v>5.5</v>
      </c>
      <c r="G540" s="6">
        <f t="shared" si="88"/>
        <v>-86.061447000000001</v>
      </c>
      <c r="J540">
        <v>4500000000</v>
      </c>
      <c r="K540">
        <v>-112.33332</v>
      </c>
      <c r="L540">
        <v>-104.14906999999999</v>
      </c>
      <c r="N540" s="6">
        <f t="shared" si="91"/>
        <v>5.5</v>
      </c>
      <c r="O540" s="6">
        <f t="shared" si="89"/>
        <v>-94.971717999999996</v>
      </c>
    </row>
    <row r="541" spans="2:16" x14ac:dyDescent="0.25">
      <c r="B541">
        <v>5000000000</v>
      </c>
      <c r="C541">
        <v>-80.337952000000001</v>
      </c>
      <c r="D541">
        <v>-73.651122999999998</v>
      </c>
      <c r="F541" s="6">
        <f t="shared" si="90"/>
        <v>6</v>
      </c>
      <c r="G541" s="6">
        <f t="shared" si="88"/>
        <v>-85.195106999999993</v>
      </c>
      <c r="J541">
        <v>5000000000</v>
      </c>
      <c r="K541">
        <v>-100.42776000000001</v>
      </c>
      <c r="L541">
        <v>-92.249649000000005</v>
      </c>
      <c r="N541" s="6">
        <f t="shared" si="91"/>
        <v>6</v>
      </c>
      <c r="O541" s="6">
        <f t="shared" si="89"/>
        <v>-92.413414000000003</v>
      </c>
    </row>
    <row r="542" spans="2:16" x14ac:dyDescent="0.25">
      <c r="B542">
        <v>5500000000</v>
      </c>
      <c r="C542">
        <v>-82.761200000000002</v>
      </c>
      <c r="D542">
        <v>-75.970389999999995</v>
      </c>
      <c r="F542" s="6">
        <f t="shared" si="90"/>
        <v>6.5</v>
      </c>
      <c r="G542" s="6">
        <f t="shared" si="88"/>
        <v>-88.309867999999994</v>
      </c>
      <c r="J542">
        <v>5500000000</v>
      </c>
      <c r="K542">
        <v>-98.702042000000006</v>
      </c>
      <c r="L542">
        <v>-90.506523000000001</v>
      </c>
      <c r="N542" s="6">
        <f t="shared" si="91"/>
        <v>6.5</v>
      </c>
      <c r="O542" s="6">
        <f t="shared" si="89"/>
        <v>-87.486014999999995</v>
      </c>
    </row>
    <row r="543" spans="2:16" x14ac:dyDescent="0.25">
      <c r="B543">
        <v>6000000000</v>
      </c>
      <c r="C543">
        <v>-87.278214000000006</v>
      </c>
      <c r="D543">
        <v>-80.463959000000003</v>
      </c>
      <c r="F543" s="6">
        <f t="shared" si="90"/>
        <v>7</v>
      </c>
      <c r="G543" s="6">
        <f t="shared" si="88"/>
        <v>-88.650527999999994</v>
      </c>
      <c r="J543">
        <v>6000000000</v>
      </c>
      <c r="K543">
        <v>-99.807807999999994</v>
      </c>
      <c r="L543">
        <v>-91.608390999999997</v>
      </c>
      <c r="N543" s="6">
        <f t="shared" si="91"/>
        <v>7</v>
      </c>
      <c r="O543" s="6">
        <f t="shared" si="89"/>
        <v>-82.010513000000003</v>
      </c>
    </row>
    <row r="544" spans="2:16" x14ac:dyDescent="0.25">
      <c r="B544">
        <v>6500000000</v>
      </c>
      <c r="C544">
        <v>-84.511650000000003</v>
      </c>
      <c r="D544">
        <v>-77.646675000000002</v>
      </c>
      <c r="F544" s="6">
        <f t="shared" si="90"/>
        <v>7.5</v>
      </c>
      <c r="G544" s="6">
        <f t="shared" si="88"/>
        <v>-98.221664000000004</v>
      </c>
      <c r="J544">
        <v>6500000000</v>
      </c>
      <c r="K544">
        <v>-108.76439999999999</v>
      </c>
      <c r="L544">
        <v>-100.48882</v>
      </c>
      <c r="N544" s="6">
        <f t="shared" si="91"/>
        <v>7.5</v>
      </c>
      <c r="O544" s="6">
        <f t="shared" si="89"/>
        <v>-81.620186000000004</v>
      </c>
    </row>
    <row r="545" spans="2:16" x14ac:dyDescent="0.25">
      <c r="B545">
        <v>7000000000</v>
      </c>
      <c r="C545">
        <v>-83.722282000000007</v>
      </c>
      <c r="D545">
        <v>-76.685173000000006</v>
      </c>
      <c r="F545" s="6">
        <f t="shared" si="90"/>
        <v>8</v>
      </c>
      <c r="G545" s="6">
        <f t="shared" si="88"/>
        <v>-100.31251</v>
      </c>
      <c r="J545">
        <v>7000000000</v>
      </c>
      <c r="K545">
        <v>-92.902687</v>
      </c>
      <c r="L545">
        <v>-84.168564000000003</v>
      </c>
      <c r="N545" s="6">
        <f t="shared" si="91"/>
        <v>8</v>
      </c>
      <c r="O545" s="6">
        <f t="shared" si="89"/>
        <v>-85.194571999999994</v>
      </c>
    </row>
    <row r="546" spans="2:16" x14ac:dyDescent="0.25">
      <c r="B546">
        <v>7500000000</v>
      </c>
      <c r="C546">
        <v>-89.091408000000001</v>
      </c>
      <c r="D546">
        <v>-82.000450000000001</v>
      </c>
      <c r="F546" s="6">
        <f t="shared" si="90"/>
        <v>8.5</v>
      </c>
      <c r="G546" s="6">
        <f t="shared" si="88"/>
        <v>-91.944419999999994</v>
      </c>
      <c r="J546">
        <v>7500000000</v>
      </c>
      <c r="K546">
        <v>-97.051575</v>
      </c>
      <c r="L546">
        <v>-87.953368999999995</v>
      </c>
      <c r="N546" s="6">
        <f t="shared" si="91"/>
        <v>8.5</v>
      </c>
      <c r="O546" s="6">
        <f t="shared" si="89"/>
        <v>-96.556235999999998</v>
      </c>
    </row>
    <row r="547" spans="2:16" x14ac:dyDescent="0.25">
      <c r="B547">
        <v>8000000000</v>
      </c>
      <c r="C547">
        <v>-89.163925000000006</v>
      </c>
      <c r="D547">
        <v>-81.995621</v>
      </c>
      <c r="F547" s="6">
        <f t="shared" si="90"/>
        <v>9</v>
      </c>
      <c r="G547" s="6">
        <f t="shared" si="88"/>
        <v>-95.321044999999998</v>
      </c>
      <c r="J547">
        <v>8000000000</v>
      </c>
      <c r="K547">
        <v>-98.179687999999999</v>
      </c>
      <c r="L547">
        <v>-88.779007000000007</v>
      </c>
      <c r="N547" s="6">
        <f t="shared" si="91"/>
        <v>9</v>
      </c>
      <c r="O547" s="6">
        <f t="shared" si="89"/>
        <v>-116.63547</v>
      </c>
    </row>
    <row r="548" spans="2:16" x14ac:dyDescent="0.25">
      <c r="B548">
        <v>8500000000</v>
      </c>
      <c r="C548">
        <v>-86.765236000000002</v>
      </c>
      <c r="D548">
        <v>-79.538223000000002</v>
      </c>
      <c r="F548" s="6">
        <f t="shared" si="90"/>
        <v>9.5</v>
      </c>
      <c r="G548" s="6">
        <f t="shared" si="88"/>
        <v>-98.263596000000007</v>
      </c>
      <c r="J548">
        <v>8500000000</v>
      </c>
      <c r="K548">
        <v>-92.328750999999997</v>
      </c>
      <c r="L548">
        <v>-82.768485999999996</v>
      </c>
      <c r="N548" s="6">
        <f t="shared" si="91"/>
        <v>9.5</v>
      </c>
      <c r="O548" s="6">
        <f t="shared" si="89"/>
        <v>-87.708106999999998</v>
      </c>
    </row>
    <row r="549" spans="2:16" x14ac:dyDescent="0.25">
      <c r="B549">
        <v>9000000000</v>
      </c>
      <c r="C549">
        <v>-85.075728999999995</v>
      </c>
      <c r="D549">
        <v>-77.734451000000007</v>
      </c>
      <c r="F549" s="6">
        <f t="shared" si="90"/>
        <v>10</v>
      </c>
      <c r="G549" s="6">
        <f t="shared" si="88"/>
        <v>-94.699898000000005</v>
      </c>
      <c r="J549">
        <v>9000000000</v>
      </c>
      <c r="K549">
        <v>-95.049141000000006</v>
      </c>
      <c r="L549">
        <v>-85.436286999999993</v>
      </c>
      <c r="N549" s="6">
        <f t="shared" si="91"/>
        <v>10</v>
      </c>
      <c r="O549" s="6">
        <f t="shared" si="89"/>
        <v>-96.131409000000005</v>
      </c>
    </row>
    <row r="550" spans="2:16" x14ac:dyDescent="0.25">
      <c r="B550">
        <v>9500000000</v>
      </c>
      <c r="C550">
        <v>-81.702422999999996</v>
      </c>
      <c r="D550">
        <v>-74.200676000000001</v>
      </c>
      <c r="F550" s="6">
        <f t="shared" si="90"/>
        <v>10.5</v>
      </c>
      <c r="G550" s="6">
        <f t="shared" si="88"/>
        <v>-99.652175999999997</v>
      </c>
      <c r="J550">
        <v>9500000000</v>
      </c>
      <c r="K550">
        <v>-98.232544000000004</v>
      </c>
      <c r="L550">
        <v>-88.748572999999993</v>
      </c>
      <c r="N550" s="6">
        <f t="shared" si="91"/>
        <v>10.5</v>
      </c>
      <c r="O550" s="6">
        <f t="shared" si="89"/>
        <v>-95.536552</v>
      </c>
    </row>
    <row r="551" spans="2:16" x14ac:dyDescent="0.25">
      <c r="B551">
        <v>10000000000</v>
      </c>
      <c r="C551">
        <v>-84.432937999999993</v>
      </c>
      <c r="D551">
        <v>-76.763617999999994</v>
      </c>
      <c r="F551" s="6">
        <f t="shared" si="90"/>
        <v>11</v>
      </c>
      <c r="G551" s="6">
        <f t="shared" si="88"/>
        <v>-88.580887000000004</v>
      </c>
      <c r="J551">
        <v>10000000000</v>
      </c>
      <c r="K551">
        <v>-91.563713000000007</v>
      </c>
      <c r="L551">
        <v>-82.187820000000002</v>
      </c>
      <c r="N551" s="6">
        <f t="shared" si="91"/>
        <v>11</v>
      </c>
      <c r="O551" s="6">
        <f t="shared" si="89"/>
        <v>-88.681831000000003</v>
      </c>
    </row>
    <row r="552" spans="2:16" x14ac:dyDescent="0.25">
      <c r="B552">
        <v>10500000000</v>
      </c>
      <c r="C552">
        <v>-82.243576000000004</v>
      </c>
      <c r="D552">
        <v>-74.596290999999994</v>
      </c>
      <c r="F552" s="6">
        <f t="shared" si="90"/>
        <v>11.5</v>
      </c>
      <c r="G552" s="6">
        <f t="shared" si="88"/>
        <v>-90.926147</v>
      </c>
      <c r="J552">
        <v>10500000000</v>
      </c>
      <c r="K552">
        <v>-97.314483999999993</v>
      </c>
      <c r="L552">
        <v>-88.014235999999997</v>
      </c>
      <c r="N552" s="6">
        <f t="shared" si="91"/>
        <v>11.5</v>
      </c>
      <c r="O552" s="6">
        <f t="shared" si="89"/>
        <v>-90.774215999999996</v>
      </c>
    </row>
    <row r="553" spans="2:16" x14ac:dyDescent="0.25">
      <c r="B553">
        <v>11000000000</v>
      </c>
      <c r="C553">
        <v>-82.010077999999993</v>
      </c>
      <c r="D553">
        <v>-74.224402999999995</v>
      </c>
      <c r="F553" s="6">
        <f t="shared" si="90"/>
        <v>12</v>
      </c>
      <c r="G553" s="6">
        <f t="shared" si="88"/>
        <v>-91.694923000000003</v>
      </c>
      <c r="J553">
        <v>11000000000</v>
      </c>
      <c r="K553">
        <v>-100.91274</v>
      </c>
      <c r="L553">
        <v>-91.789314000000005</v>
      </c>
      <c r="N553" s="6">
        <f t="shared" si="91"/>
        <v>12</v>
      </c>
      <c r="O553" s="6">
        <f t="shared" si="89"/>
        <v>-91.752990999999994</v>
      </c>
    </row>
    <row r="554" spans="2:16" x14ac:dyDescent="0.25">
      <c r="B554">
        <v>11500000000</v>
      </c>
      <c r="C554">
        <v>-85.750480999999994</v>
      </c>
      <c r="D554">
        <v>-77.913062999999994</v>
      </c>
      <c r="F554" s="6" t="s">
        <v>21</v>
      </c>
      <c r="J554">
        <v>11500000000</v>
      </c>
      <c r="K554">
        <v>-92.794906999999995</v>
      </c>
      <c r="L554">
        <v>-83.762375000000006</v>
      </c>
      <c r="N554" s="6" t="s">
        <v>21</v>
      </c>
    </row>
    <row r="555" spans="2:16" x14ac:dyDescent="0.25">
      <c r="B555">
        <v>12000000000</v>
      </c>
      <c r="C555">
        <v>-86.956123000000005</v>
      </c>
      <c r="D555">
        <v>-79.195273999999998</v>
      </c>
      <c r="J555">
        <v>12000000000</v>
      </c>
      <c r="K555">
        <v>-90.897552000000005</v>
      </c>
      <c r="L555">
        <v>-81.773087000000004</v>
      </c>
    </row>
    <row r="556" spans="2:16" x14ac:dyDescent="0.25">
      <c r="B556" t="s">
        <v>21</v>
      </c>
      <c r="J556" t="s">
        <v>21</v>
      </c>
    </row>
    <row r="557" spans="2:16" x14ac:dyDescent="0.25">
      <c r="F557" s="6" t="s">
        <v>70</v>
      </c>
      <c r="N557" s="6" t="s">
        <v>70</v>
      </c>
    </row>
    <row r="558" spans="2:16" ht="15.75" x14ac:dyDescent="0.25">
      <c r="F558" s="6" t="s">
        <v>19</v>
      </c>
      <c r="G558" s="6" t="str">
        <f t="shared" ref="G558:G577" si="92">D584</f>
        <v>5Ix5L dBc Log Mag(dB)</v>
      </c>
      <c r="H558" s="35">
        <v>5</v>
      </c>
      <c r="N558" s="6" t="s">
        <v>19</v>
      </c>
      <c r="O558" s="6" t="str">
        <f t="shared" ref="O558:O577" si="93">L584</f>
        <v>5Ix5L dBc Log Mag(dB)</v>
      </c>
      <c r="P558" s="35">
        <v>5</v>
      </c>
    </row>
    <row r="559" spans="2:16" ht="15.75" x14ac:dyDescent="0.25">
      <c r="B559" t="s">
        <v>68</v>
      </c>
      <c r="F559" s="6">
        <f t="shared" ref="F559:F577" si="94">B585/1000000000</f>
        <v>3</v>
      </c>
      <c r="G559" s="6">
        <f t="shared" si="92"/>
        <v>-67.264617999999999</v>
      </c>
      <c r="H559" s="36">
        <f>ABS(AVERAGE(G559:G577)-(H558-1)*10)</f>
        <v>108.89026226315791</v>
      </c>
      <c r="J559" t="s">
        <v>68</v>
      </c>
      <c r="N559" s="6">
        <f t="shared" ref="N559:N577" si="95">J585/1000000000</f>
        <v>3</v>
      </c>
      <c r="O559" s="6">
        <f t="shared" si="93"/>
        <v>-66.248649999999998</v>
      </c>
      <c r="P559" s="36">
        <f>ABS(AVERAGE(O559:O577)-(P558-1)*10)</f>
        <v>109.61809873684211</v>
      </c>
    </row>
    <row r="560" spans="2:16" x14ac:dyDescent="0.25">
      <c r="B560" t="s">
        <v>19</v>
      </c>
      <c r="C560" t="s">
        <v>167</v>
      </c>
      <c r="D560" t="s">
        <v>93</v>
      </c>
      <c r="F560" s="6">
        <f t="shared" si="94"/>
        <v>3.5</v>
      </c>
      <c r="G560" s="6">
        <f t="shared" si="92"/>
        <v>-63.763699000000003</v>
      </c>
      <c r="J560" t="s">
        <v>19</v>
      </c>
      <c r="K560" t="s">
        <v>167</v>
      </c>
      <c r="L560" t="s">
        <v>93</v>
      </c>
      <c r="N560" s="6">
        <f t="shared" si="95"/>
        <v>3.5</v>
      </c>
      <c r="O560" s="6">
        <f t="shared" si="93"/>
        <v>-67.392632000000006</v>
      </c>
    </row>
    <row r="561" spans="2:15" x14ac:dyDescent="0.25">
      <c r="B561">
        <v>3000000000</v>
      </c>
      <c r="C561">
        <v>-90.752494999999996</v>
      </c>
      <c r="D561">
        <v>-84.820946000000006</v>
      </c>
      <c r="F561" s="6">
        <f t="shared" si="94"/>
        <v>4</v>
      </c>
      <c r="G561" s="6">
        <f t="shared" si="92"/>
        <v>-68.034049999999993</v>
      </c>
      <c r="J561">
        <v>3000000000</v>
      </c>
      <c r="K561">
        <v>-98.028296999999995</v>
      </c>
      <c r="L561">
        <v>-91.420340999999993</v>
      </c>
      <c r="N561" s="6">
        <f t="shared" si="95"/>
        <v>4</v>
      </c>
      <c r="O561" s="6">
        <f t="shared" si="93"/>
        <v>-68.713318000000001</v>
      </c>
    </row>
    <row r="562" spans="2:15" x14ac:dyDescent="0.25">
      <c r="B562">
        <v>3500000000</v>
      </c>
      <c r="C562">
        <v>-87.844916999999995</v>
      </c>
      <c r="D562">
        <v>-81.280685000000005</v>
      </c>
      <c r="F562" s="6">
        <f t="shared" si="94"/>
        <v>4.5</v>
      </c>
      <c r="G562" s="6">
        <f t="shared" si="92"/>
        <v>-68.223549000000006</v>
      </c>
      <c r="J562">
        <v>3500000000</v>
      </c>
      <c r="K562">
        <v>-91.195740000000001</v>
      </c>
      <c r="L562">
        <v>-83.354408000000006</v>
      </c>
      <c r="N562" s="6">
        <f t="shared" si="95"/>
        <v>4.5</v>
      </c>
      <c r="O562" s="6">
        <f t="shared" si="93"/>
        <v>-70.415062000000006</v>
      </c>
    </row>
    <row r="563" spans="2:15" x14ac:dyDescent="0.25">
      <c r="B563">
        <v>4000000000</v>
      </c>
      <c r="C563">
        <v>-83.490066999999996</v>
      </c>
      <c r="D563">
        <v>-76.691231000000002</v>
      </c>
      <c r="F563" s="6">
        <f t="shared" si="94"/>
        <v>5</v>
      </c>
      <c r="G563" s="6">
        <f t="shared" si="92"/>
        <v>-65.034805000000006</v>
      </c>
      <c r="J563">
        <v>4000000000</v>
      </c>
      <c r="K563">
        <v>-105.84399000000001</v>
      </c>
      <c r="L563">
        <v>-97.535599000000005</v>
      </c>
      <c r="N563" s="6">
        <f t="shared" si="95"/>
        <v>5</v>
      </c>
      <c r="O563" s="6">
        <f t="shared" si="93"/>
        <v>-74.564216999999999</v>
      </c>
    </row>
    <row r="564" spans="2:15" x14ac:dyDescent="0.25">
      <c r="B564">
        <v>4500000000</v>
      </c>
      <c r="C564">
        <v>-87.085541000000006</v>
      </c>
      <c r="D564">
        <v>-80.417716999999996</v>
      </c>
      <c r="F564" s="6">
        <f t="shared" si="94"/>
        <v>5.5</v>
      </c>
      <c r="G564" s="6">
        <f t="shared" si="92"/>
        <v>-69.546524000000005</v>
      </c>
      <c r="J564">
        <v>4500000000</v>
      </c>
      <c r="K564">
        <v>-93.797668000000002</v>
      </c>
      <c r="L564">
        <v>-85.613418999999993</v>
      </c>
      <c r="N564" s="6">
        <f t="shared" si="95"/>
        <v>5.5</v>
      </c>
      <c r="O564" s="6">
        <f t="shared" si="93"/>
        <v>-73.966896000000006</v>
      </c>
    </row>
    <row r="565" spans="2:15" x14ac:dyDescent="0.25">
      <c r="B565">
        <v>5000000000</v>
      </c>
      <c r="C565">
        <v>-89.580512999999996</v>
      </c>
      <c r="D565">
        <v>-82.893683999999993</v>
      </c>
      <c r="F565" s="6">
        <f t="shared" si="94"/>
        <v>6</v>
      </c>
      <c r="G565" s="6">
        <f t="shared" si="92"/>
        <v>-71.947158999999999</v>
      </c>
      <c r="J565">
        <v>5000000000</v>
      </c>
      <c r="K565">
        <v>-96.293884000000006</v>
      </c>
      <c r="L565">
        <v>-88.115761000000006</v>
      </c>
      <c r="N565" s="6">
        <f t="shared" si="95"/>
        <v>6</v>
      </c>
      <c r="O565" s="6">
        <f t="shared" si="93"/>
        <v>-72.500709999999998</v>
      </c>
    </row>
    <row r="566" spans="2:15" x14ac:dyDescent="0.25">
      <c r="B566">
        <v>5500000000</v>
      </c>
      <c r="C566">
        <v>-92.852256999999994</v>
      </c>
      <c r="D566">
        <v>-86.061447000000001</v>
      </c>
      <c r="F566" s="6">
        <f t="shared" si="94"/>
        <v>6.5</v>
      </c>
      <c r="G566" s="6">
        <f t="shared" si="92"/>
        <v>-68.893883000000002</v>
      </c>
      <c r="J566">
        <v>5500000000</v>
      </c>
      <c r="K566">
        <v>-103.16724000000001</v>
      </c>
      <c r="L566">
        <v>-94.971717999999996</v>
      </c>
      <c r="N566" s="6">
        <f t="shared" si="95"/>
        <v>6.5</v>
      </c>
      <c r="O566" s="6">
        <f t="shared" si="93"/>
        <v>-73.534064999999998</v>
      </c>
    </row>
    <row r="567" spans="2:15" x14ac:dyDescent="0.25">
      <c r="B567">
        <v>6000000000</v>
      </c>
      <c r="C567">
        <v>-92.009360999999998</v>
      </c>
      <c r="D567">
        <v>-85.195106999999993</v>
      </c>
      <c r="F567" s="6">
        <f t="shared" si="94"/>
        <v>7</v>
      </c>
      <c r="G567" s="6">
        <f t="shared" si="92"/>
        <v>-65.630668999999997</v>
      </c>
      <c r="J567">
        <v>6000000000</v>
      </c>
      <c r="K567">
        <v>-100.61283</v>
      </c>
      <c r="L567">
        <v>-92.413414000000003</v>
      </c>
      <c r="N567" s="6">
        <f t="shared" si="95"/>
        <v>7</v>
      </c>
      <c r="O567" s="6">
        <f t="shared" si="93"/>
        <v>-81.184119999999993</v>
      </c>
    </row>
    <row r="568" spans="2:15" x14ac:dyDescent="0.25">
      <c r="B568">
        <v>6500000000</v>
      </c>
      <c r="C568">
        <v>-95.174850000000006</v>
      </c>
      <c r="D568">
        <v>-88.309867999999994</v>
      </c>
      <c r="F568" s="6">
        <f t="shared" si="94"/>
        <v>7.5</v>
      </c>
      <c r="G568" s="6">
        <f t="shared" si="92"/>
        <v>-71.705085999999994</v>
      </c>
      <c r="J568">
        <v>6500000000</v>
      </c>
      <c r="K568">
        <v>-95.761596999999995</v>
      </c>
      <c r="L568">
        <v>-87.486014999999995</v>
      </c>
      <c r="N568" s="6">
        <f t="shared" si="95"/>
        <v>7.5</v>
      </c>
      <c r="O568" s="6">
        <f t="shared" si="93"/>
        <v>-80.634765999999999</v>
      </c>
    </row>
    <row r="569" spans="2:15" x14ac:dyDescent="0.25">
      <c r="B569">
        <v>7000000000</v>
      </c>
      <c r="C569">
        <v>-95.687636999999995</v>
      </c>
      <c r="D569">
        <v>-88.650527999999994</v>
      </c>
      <c r="F569" s="6">
        <f t="shared" si="94"/>
        <v>8</v>
      </c>
      <c r="G569" s="6">
        <f t="shared" si="92"/>
        <v>-78.651176000000007</v>
      </c>
      <c r="J569">
        <v>7000000000</v>
      </c>
      <c r="K569">
        <v>-90.744636999999997</v>
      </c>
      <c r="L569">
        <v>-82.010513000000003</v>
      </c>
      <c r="N569" s="6">
        <f t="shared" si="95"/>
        <v>8</v>
      </c>
      <c r="O569" s="6">
        <f t="shared" si="93"/>
        <v>-76.679192</v>
      </c>
    </row>
    <row r="570" spans="2:15" x14ac:dyDescent="0.25">
      <c r="B570">
        <v>7500000000</v>
      </c>
      <c r="C570">
        <v>-105.31262</v>
      </c>
      <c r="D570">
        <v>-98.221664000000004</v>
      </c>
      <c r="F570" s="6">
        <f t="shared" si="94"/>
        <v>8.5</v>
      </c>
      <c r="G570" s="6">
        <f t="shared" si="92"/>
        <v>-70.764945999999995</v>
      </c>
      <c r="J570">
        <v>7500000000</v>
      </c>
      <c r="K570">
        <v>-90.718390999999997</v>
      </c>
      <c r="L570">
        <v>-81.620186000000004</v>
      </c>
      <c r="N570" s="6">
        <f t="shared" si="95"/>
        <v>8.5</v>
      </c>
      <c r="O570" s="6">
        <f t="shared" si="93"/>
        <v>-70.744583000000006</v>
      </c>
    </row>
    <row r="571" spans="2:15" x14ac:dyDescent="0.25">
      <c r="B571">
        <v>8000000000</v>
      </c>
      <c r="C571">
        <v>-107.48081000000001</v>
      </c>
      <c r="D571">
        <v>-100.31251</v>
      </c>
      <c r="F571" s="6">
        <f t="shared" si="94"/>
        <v>9</v>
      </c>
      <c r="G571" s="6">
        <f t="shared" si="92"/>
        <v>-65.027237</v>
      </c>
      <c r="J571">
        <v>8000000000</v>
      </c>
      <c r="K571">
        <v>-94.595245000000006</v>
      </c>
      <c r="L571">
        <v>-85.194571999999994</v>
      </c>
      <c r="N571" s="6">
        <f t="shared" si="95"/>
        <v>9</v>
      </c>
      <c r="O571" s="6">
        <f t="shared" si="93"/>
        <v>-63.403267</v>
      </c>
    </row>
    <row r="572" spans="2:15" x14ac:dyDescent="0.25">
      <c r="B572">
        <v>8500000000</v>
      </c>
      <c r="C572">
        <v>-99.171431999999996</v>
      </c>
      <c r="D572">
        <v>-91.944419999999994</v>
      </c>
      <c r="F572" s="6">
        <f t="shared" si="94"/>
        <v>9.5</v>
      </c>
      <c r="G572" s="6">
        <f t="shared" si="92"/>
        <v>-65.788460000000001</v>
      </c>
      <c r="J572">
        <v>8500000000</v>
      </c>
      <c r="K572">
        <v>-106.1165</v>
      </c>
      <c r="L572">
        <v>-96.556235999999998</v>
      </c>
      <c r="N572" s="6">
        <f t="shared" si="95"/>
        <v>9.5</v>
      </c>
      <c r="O572" s="6">
        <f t="shared" si="93"/>
        <v>-61.963844000000002</v>
      </c>
    </row>
    <row r="573" spans="2:15" x14ac:dyDescent="0.25">
      <c r="B573">
        <v>9000000000</v>
      </c>
      <c r="C573">
        <v>-102.66231999999999</v>
      </c>
      <c r="D573">
        <v>-95.321044999999998</v>
      </c>
      <c r="F573" s="6">
        <f t="shared" si="94"/>
        <v>10</v>
      </c>
      <c r="G573" s="6">
        <f t="shared" si="92"/>
        <v>-70.090919</v>
      </c>
      <c r="J573">
        <v>9000000000</v>
      </c>
      <c r="K573">
        <v>-126.24832000000001</v>
      </c>
      <c r="L573">
        <v>-116.63547</v>
      </c>
      <c r="N573" s="6">
        <f t="shared" si="95"/>
        <v>10</v>
      </c>
      <c r="O573" s="6">
        <f t="shared" si="93"/>
        <v>-64.116935999999995</v>
      </c>
    </row>
    <row r="574" spans="2:15" x14ac:dyDescent="0.25">
      <c r="B574">
        <v>9500000000</v>
      </c>
      <c r="C574">
        <v>-105.76533999999999</v>
      </c>
      <c r="D574">
        <v>-98.263596000000007</v>
      </c>
      <c r="F574" s="6">
        <f t="shared" si="94"/>
        <v>10.5</v>
      </c>
      <c r="G574" s="6">
        <f t="shared" si="92"/>
        <v>-70.828559999999996</v>
      </c>
      <c r="J574">
        <v>9500000000</v>
      </c>
      <c r="K574">
        <v>-97.192070000000001</v>
      </c>
      <c r="L574">
        <v>-87.708106999999998</v>
      </c>
      <c r="N574" s="6">
        <f t="shared" si="95"/>
        <v>10.5</v>
      </c>
      <c r="O574" s="6">
        <f t="shared" si="93"/>
        <v>-61.736201999999999</v>
      </c>
    </row>
    <row r="575" spans="2:15" x14ac:dyDescent="0.25">
      <c r="B575">
        <v>10000000000</v>
      </c>
      <c r="C575">
        <v>-102.36922</v>
      </c>
      <c r="D575">
        <v>-94.699898000000005</v>
      </c>
      <c r="F575" s="6">
        <f t="shared" si="94"/>
        <v>11</v>
      </c>
      <c r="G575" s="6">
        <f t="shared" si="92"/>
        <v>-67.828452999999996</v>
      </c>
      <c r="J575">
        <v>10000000000</v>
      </c>
      <c r="K575">
        <v>-105.5073</v>
      </c>
      <c r="L575">
        <v>-96.131409000000005</v>
      </c>
      <c r="N575" s="6">
        <f t="shared" si="95"/>
        <v>11</v>
      </c>
      <c r="O575" s="6">
        <f t="shared" si="93"/>
        <v>-61.855441999999996</v>
      </c>
    </row>
    <row r="576" spans="2:15" x14ac:dyDescent="0.25">
      <c r="B576">
        <v>10500000000</v>
      </c>
      <c r="C576">
        <v>-107.29946</v>
      </c>
      <c r="D576">
        <v>-99.652175999999997</v>
      </c>
      <c r="F576" s="6">
        <f t="shared" si="94"/>
        <v>11.5</v>
      </c>
      <c r="G576" s="6">
        <f t="shared" si="92"/>
        <v>-68.801513999999997</v>
      </c>
      <c r="J576">
        <v>10500000000</v>
      </c>
      <c r="K576">
        <v>-104.8368</v>
      </c>
      <c r="L576">
        <v>-95.536552</v>
      </c>
      <c r="N576" s="6">
        <f t="shared" si="95"/>
        <v>11.5</v>
      </c>
      <c r="O576" s="6">
        <f t="shared" si="93"/>
        <v>-65.033828999999997</v>
      </c>
    </row>
    <row r="577" spans="2:15" x14ac:dyDescent="0.25">
      <c r="B577">
        <v>11000000000</v>
      </c>
      <c r="C577">
        <v>-96.366562000000002</v>
      </c>
      <c r="D577">
        <v>-88.580887000000004</v>
      </c>
      <c r="F577" s="6">
        <f t="shared" si="94"/>
        <v>12</v>
      </c>
      <c r="G577" s="6">
        <f t="shared" si="92"/>
        <v>-71.089675999999997</v>
      </c>
      <c r="J577">
        <v>11000000000</v>
      </c>
      <c r="K577">
        <v>-97.805260000000004</v>
      </c>
      <c r="L577">
        <v>-88.681831000000003</v>
      </c>
      <c r="N577" s="6">
        <f t="shared" si="95"/>
        <v>12</v>
      </c>
      <c r="O577" s="6">
        <f t="shared" si="93"/>
        <v>-68.056145000000001</v>
      </c>
    </row>
    <row r="578" spans="2:15" x14ac:dyDescent="0.25">
      <c r="B578">
        <v>11500000000</v>
      </c>
      <c r="C578">
        <v>-98.763565</v>
      </c>
      <c r="D578">
        <v>-90.926147</v>
      </c>
      <c r="F578" s="6" t="s">
        <v>21</v>
      </c>
      <c r="J578">
        <v>11500000000</v>
      </c>
      <c r="K578">
        <v>-99.806747000000001</v>
      </c>
      <c r="L578">
        <v>-90.774215999999996</v>
      </c>
      <c r="N578" s="6" t="s">
        <v>21</v>
      </c>
    </row>
    <row r="579" spans="2:15" x14ac:dyDescent="0.25">
      <c r="B579">
        <v>12000000000</v>
      </c>
      <c r="C579">
        <v>-99.455765</v>
      </c>
      <c r="D579">
        <v>-91.694923000000003</v>
      </c>
      <c r="J579">
        <v>12000000000</v>
      </c>
      <c r="K579">
        <v>-100.87745</v>
      </c>
      <c r="L579">
        <v>-91.752990999999994</v>
      </c>
    </row>
    <row r="580" spans="2:15" x14ac:dyDescent="0.25">
      <c r="B580" t="s">
        <v>21</v>
      </c>
      <c r="J580" t="s">
        <v>21</v>
      </c>
    </row>
    <row r="583" spans="2:15" x14ac:dyDescent="0.25">
      <c r="B583" t="s">
        <v>70</v>
      </c>
      <c r="J583" t="s">
        <v>70</v>
      </c>
    </row>
    <row r="584" spans="2:15" x14ac:dyDescent="0.25">
      <c r="B584" t="s">
        <v>19</v>
      </c>
      <c r="C584" t="s">
        <v>168</v>
      </c>
      <c r="D584" t="s">
        <v>94</v>
      </c>
      <c r="J584" t="s">
        <v>19</v>
      </c>
      <c r="K584" t="s">
        <v>168</v>
      </c>
      <c r="L584" t="s">
        <v>94</v>
      </c>
    </row>
    <row r="585" spans="2:15" x14ac:dyDescent="0.25">
      <c r="B585">
        <v>3000000000</v>
      </c>
      <c r="C585">
        <v>-73.196167000000003</v>
      </c>
      <c r="D585">
        <v>-67.264617999999999</v>
      </c>
      <c r="J585">
        <v>3000000000</v>
      </c>
      <c r="K585">
        <v>-72.856605999999999</v>
      </c>
      <c r="L585">
        <v>-66.248649999999998</v>
      </c>
    </row>
    <row r="586" spans="2:15" x14ac:dyDescent="0.25">
      <c r="B586">
        <v>3500000000</v>
      </c>
      <c r="C586">
        <v>-70.327933999999999</v>
      </c>
      <c r="D586">
        <v>-63.763699000000003</v>
      </c>
      <c r="J586">
        <v>3500000000</v>
      </c>
      <c r="K586">
        <v>-75.233970999999997</v>
      </c>
      <c r="L586">
        <v>-67.392632000000006</v>
      </c>
    </row>
    <row r="587" spans="2:15" x14ac:dyDescent="0.25">
      <c r="B587">
        <v>4000000000</v>
      </c>
      <c r="C587">
        <v>-74.832886000000002</v>
      </c>
      <c r="D587">
        <v>-68.034049999999993</v>
      </c>
      <c r="J587">
        <v>4000000000</v>
      </c>
      <c r="K587">
        <v>-77.021720999999999</v>
      </c>
      <c r="L587">
        <v>-68.713318000000001</v>
      </c>
    </row>
    <row r="588" spans="2:15" x14ac:dyDescent="0.25">
      <c r="B588">
        <v>4500000000</v>
      </c>
      <c r="C588">
        <v>-74.891373000000002</v>
      </c>
      <c r="D588">
        <v>-68.223549000000006</v>
      </c>
      <c r="J588">
        <v>4500000000</v>
      </c>
      <c r="K588">
        <v>-78.599311999999998</v>
      </c>
      <c r="L588">
        <v>-70.415062000000006</v>
      </c>
    </row>
    <row r="589" spans="2:15" x14ac:dyDescent="0.25">
      <c r="B589">
        <v>5000000000</v>
      </c>
      <c r="C589">
        <v>-71.721633999999995</v>
      </c>
      <c r="D589">
        <v>-65.034805000000006</v>
      </c>
      <c r="J589">
        <v>5000000000</v>
      </c>
      <c r="K589">
        <v>-82.742332000000005</v>
      </c>
      <c r="L589">
        <v>-74.564216999999999</v>
      </c>
    </row>
    <row r="590" spans="2:15" x14ac:dyDescent="0.25">
      <c r="B590">
        <v>5500000000</v>
      </c>
      <c r="C590">
        <v>-76.337333999999998</v>
      </c>
      <c r="D590">
        <v>-69.546524000000005</v>
      </c>
      <c r="J590">
        <v>5500000000</v>
      </c>
      <c r="K590">
        <v>-82.162414999999996</v>
      </c>
      <c r="L590">
        <v>-73.966896000000006</v>
      </c>
    </row>
    <row r="591" spans="2:15" x14ac:dyDescent="0.25">
      <c r="B591">
        <v>6000000000</v>
      </c>
      <c r="C591">
        <v>-78.761414000000002</v>
      </c>
      <c r="D591">
        <v>-71.947158999999999</v>
      </c>
      <c r="J591">
        <v>6000000000</v>
      </c>
      <c r="K591">
        <v>-80.700126999999995</v>
      </c>
      <c r="L591">
        <v>-72.500709999999998</v>
      </c>
    </row>
    <row r="592" spans="2:15" x14ac:dyDescent="0.25">
      <c r="B592">
        <v>6500000000</v>
      </c>
      <c r="C592">
        <v>-75.758858000000004</v>
      </c>
      <c r="D592">
        <v>-68.893883000000002</v>
      </c>
      <c r="J592">
        <v>6500000000</v>
      </c>
      <c r="K592">
        <v>-81.809639000000004</v>
      </c>
      <c r="L592">
        <v>-73.534064999999998</v>
      </c>
    </row>
    <row r="593" spans="2:12" x14ac:dyDescent="0.25">
      <c r="B593">
        <v>7000000000</v>
      </c>
      <c r="C593">
        <v>-72.667777999999998</v>
      </c>
      <c r="D593">
        <v>-65.630668999999997</v>
      </c>
      <c r="J593">
        <v>7000000000</v>
      </c>
      <c r="K593">
        <v>-89.918243000000004</v>
      </c>
      <c r="L593">
        <v>-81.184119999999993</v>
      </c>
    </row>
    <row r="594" spans="2:12" x14ac:dyDescent="0.25">
      <c r="B594">
        <v>7500000000</v>
      </c>
      <c r="C594">
        <v>-78.796042999999997</v>
      </c>
      <c r="D594">
        <v>-71.705085999999994</v>
      </c>
      <c r="J594">
        <v>7500000000</v>
      </c>
      <c r="K594">
        <v>-89.732971000000006</v>
      </c>
      <c r="L594">
        <v>-80.634765999999999</v>
      </c>
    </row>
    <row r="595" spans="2:12" x14ac:dyDescent="0.25">
      <c r="B595">
        <v>8000000000</v>
      </c>
      <c r="C595">
        <v>-85.819480999999996</v>
      </c>
      <c r="D595">
        <v>-78.651176000000007</v>
      </c>
      <c r="J595">
        <v>8000000000</v>
      </c>
      <c r="K595">
        <v>-86.079871999999995</v>
      </c>
      <c r="L595">
        <v>-76.679192</v>
      </c>
    </row>
    <row r="596" spans="2:12" x14ac:dyDescent="0.25">
      <c r="B596">
        <v>8500000000</v>
      </c>
      <c r="C596">
        <v>-77.991958999999994</v>
      </c>
      <c r="D596">
        <v>-70.764945999999995</v>
      </c>
      <c r="J596">
        <v>8500000000</v>
      </c>
      <c r="K596">
        <v>-80.304848000000007</v>
      </c>
      <c r="L596">
        <v>-70.744583000000006</v>
      </c>
    </row>
    <row r="597" spans="2:12" x14ac:dyDescent="0.25">
      <c r="B597">
        <v>9000000000</v>
      </c>
      <c r="C597">
        <v>-72.368515000000002</v>
      </c>
      <c r="D597">
        <v>-65.027237</v>
      </c>
      <c r="J597">
        <v>9000000000</v>
      </c>
      <c r="K597">
        <v>-73.016120999999998</v>
      </c>
      <c r="L597">
        <v>-63.403267</v>
      </c>
    </row>
    <row r="598" spans="2:12" x14ac:dyDescent="0.25">
      <c r="B598">
        <v>9500000000</v>
      </c>
      <c r="C598">
        <v>-73.290199000000001</v>
      </c>
      <c r="D598">
        <v>-65.788460000000001</v>
      </c>
      <c r="J598">
        <v>9500000000</v>
      </c>
      <c r="K598">
        <v>-71.447815000000006</v>
      </c>
      <c r="L598">
        <v>-61.963844000000002</v>
      </c>
    </row>
    <row r="599" spans="2:12" x14ac:dyDescent="0.25">
      <c r="B599">
        <v>10000000000</v>
      </c>
      <c r="C599">
        <v>-77.760238999999999</v>
      </c>
      <c r="D599">
        <v>-70.090919</v>
      </c>
      <c r="J599">
        <v>10000000000</v>
      </c>
      <c r="K599">
        <v>-73.492828000000003</v>
      </c>
      <c r="L599">
        <v>-64.116935999999995</v>
      </c>
    </row>
    <row r="600" spans="2:12" x14ac:dyDescent="0.25">
      <c r="B600">
        <v>10500000000</v>
      </c>
      <c r="C600">
        <v>-78.475845000000007</v>
      </c>
      <c r="D600">
        <v>-70.828559999999996</v>
      </c>
      <c r="J600">
        <v>10500000000</v>
      </c>
      <c r="K600">
        <v>-71.036445999999998</v>
      </c>
      <c r="L600">
        <v>-61.736201999999999</v>
      </c>
    </row>
    <row r="601" spans="2:12" x14ac:dyDescent="0.25">
      <c r="B601">
        <v>11000000000</v>
      </c>
      <c r="C601">
        <v>-75.614136000000002</v>
      </c>
      <c r="D601">
        <v>-67.828452999999996</v>
      </c>
      <c r="J601">
        <v>11000000000</v>
      </c>
      <c r="K601">
        <v>-70.978866999999994</v>
      </c>
      <c r="L601">
        <v>-61.855441999999996</v>
      </c>
    </row>
    <row r="602" spans="2:12" x14ac:dyDescent="0.25">
      <c r="B602">
        <v>11500000000</v>
      </c>
      <c r="C602">
        <v>-76.638938999999993</v>
      </c>
      <c r="D602">
        <v>-68.801513999999997</v>
      </c>
      <c r="J602">
        <v>11500000000</v>
      </c>
      <c r="K602">
        <v>-74.066360000000003</v>
      </c>
      <c r="L602">
        <v>-65.033828999999997</v>
      </c>
    </row>
    <row r="603" spans="2:12" x14ac:dyDescent="0.25">
      <c r="B603">
        <v>12000000000</v>
      </c>
      <c r="C603">
        <v>-78.850525000000005</v>
      </c>
      <c r="D603">
        <v>-71.089675999999997</v>
      </c>
      <c r="J603">
        <v>12000000000</v>
      </c>
      <c r="K603">
        <v>-77.180603000000005</v>
      </c>
      <c r="L603">
        <v>-68.056145000000001</v>
      </c>
    </row>
    <row r="604" spans="2:12" x14ac:dyDescent="0.25">
      <c r="B604" t="s">
        <v>21</v>
      </c>
      <c r="J604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F97A1-0383-43A3-8C55-EEE540E02A89}">
  <dimension ref="A2:AC35"/>
  <sheetViews>
    <sheetView tabSelected="1" workbookViewId="0">
      <selection activeCell="A2" sqref="A2"/>
    </sheetView>
  </sheetViews>
  <sheetFormatPr defaultRowHeight="15" x14ac:dyDescent="0.25"/>
  <sheetData>
    <row r="2" spans="1:29" x14ac:dyDescent="0.25">
      <c r="A2" t="s">
        <v>347</v>
      </c>
    </row>
    <row r="3" spans="1:29" x14ac:dyDescent="0.25">
      <c r="A3" t="s">
        <v>311</v>
      </c>
    </row>
    <row r="4" spans="1:29" x14ac:dyDescent="0.25">
      <c r="A4" t="s">
        <v>312</v>
      </c>
    </row>
    <row r="5" spans="1:29" x14ac:dyDescent="0.25">
      <c r="A5" t="s">
        <v>313</v>
      </c>
    </row>
    <row r="8" spans="1:29" x14ac:dyDescent="0.25">
      <c r="A8" s="88" t="s">
        <v>314</v>
      </c>
      <c r="K8" s="88" t="s">
        <v>315</v>
      </c>
      <c r="U8" s="88" t="s">
        <v>316</v>
      </c>
    </row>
    <row r="9" spans="1:29" x14ac:dyDescent="0.25">
      <c r="A9" s="88" t="s">
        <v>317</v>
      </c>
      <c r="B9">
        <v>2</v>
      </c>
      <c r="K9" s="88" t="s">
        <v>317</v>
      </c>
      <c r="L9">
        <v>2</v>
      </c>
      <c r="U9" s="88" t="s">
        <v>317</v>
      </c>
      <c r="V9">
        <v>2</v>
      </c>
    </row>
    <row r="10" spans="1:29" x14ac:dyDescent="0.25">
      <c r="A10" s="88" t="s">
        <v>318</v>
      </c>
      <c r="B10" s="88" t="s">
        <v>319</v>
      </c>
      <c r="C10" s="88" t="s">
        <v>320</v>
      </c>
      <c r="D10" s="88" t="s">
        <v>321</v>
      </c>
      <c r="E10" s="88" t="s">
        <v>322</v>
      </c>
      <c r="F10" s="88" t="s">
        <v>319</v>
      </c>
      <c r="G10" s="88" t="s">
        <v>323</v>
      </c>
      <c r="H10" s="88" t="s">
        <v>321</v>
      </c>
      <c r="I10" s="88" t="s">
        <v>322</v>
      </c>
      <c r="K10" s="88" t="s">
        <v>318</v>
      </c>
      <c r="L10" s="88" t="s">
        <v>319</v>
      </c>
      <c r="M10" s="88" t="s">
        <v>320</v>
      </c>
      <c r="N10" s="88" t="s">
        <v>321</v>
      </c>
      <c r="O10" s="88" t="s">
        <v>322</v>
      </c>
      <c r="P10" s="88" t="s">
        <v>319</v>
      </c>
      <c r="Q10" s="88" t="s">
        <v>323</v>
      </c>
      <c r="R10" s="88" t="s">
        <v>321</v>
      </c>
      <c r="S10" s="88" t="s">
        <v>322</v>
      </c>
      <c r="U10" s="88" t="s">
        <v>318</v>
      </c>
      <c r="V10" s="88" t="s">
        <v>319</v>
      </c>
      <c r="W10" s="88" t="s">
        <v>320</v>
      </c>
      <c r="X10" s="88" t="s">
        <v>321</v>
      </c>
      <c r="Y10" s="88" t="s">
        <v>322</v>
      </c>
      <c r="Z10" s="88" t="s">
        <v>319</v>
      </c>
      <c r="AA10" s="88" t="s">
        <v>323</v>
      </c>
      <c r="AB10" s="88" t="s">
        <v>321</v>
      </c>
      <c r="AC10" s="88" t="s">
        <v>322</v>
      </c>
    </row>
    <row r="11" spans="1:29" x14ac:dyDescent="0.25">
      <c r="A11" t="s">
        <v>324</v>
      </c>
      <c r="B11" t="s">
        <v>325</v>
      </c>
      <c r="C11" t="s">
        <v>326</v>
      </c>
      <c r="D11">
        <v>4</v>
      </c>
      <c r="E11">
        <v>204</v>
      </c>
      <c r="F11" t="s">
        <v>325</v>
      </c>
      <c r="G11" t="s">
        <v>327</v>
      </c>
      <c r="H11">
        <v>4</v>
      </c>
      <c r="I11">
        <v>204</v>
      </c>
      <c r="K11" t="s">
        <v>324</v>
      </c>
      <c r="L11" t="s">
        <v>328</v>
      </c>
      <c r="M11" t="s">
        <v>327</v>
      </c>
      <c r="N11">
        <v>5</v>
      </c>
      <c r="O11">
        <v>103</v>
      </c>
      <c r="P11" t="s">
        <v>328</v>
      </c>
      <c r="Q11" t="s">
        <v>329</v>
      </c>
      <c r="R11">
        <v>5</v>
      </c>
      <c r="S11">
        <v>103</v>
      </c>
      <c r="U11" t="s">
        <v>324</v>
      </c>
      <c r="V11" t="s">
        <v>330</v>
      </c>
      <c r="W11" t="s">
        <v>331</v>
      </c>
      <c r="X11">
        <v>5</v>
      </c>
      <c r="Y11">
        <v>205</v>
      </c>
      <c r="Z11" t="s">
        <v>330</v>
      </c>
      <c r="AA11" t="s">
        <v>332</v>
      </c>
      <c r="AB11">
        <v>5</v>
      </c>
      <c r="AC11">
        <v>205</v>
      </c>
    </row>
    <row r="12" spans="1:29" x14ac:dyDescent="0.25">
      <c r="A12" t="s">
        <v>333</v>
      </c>
      <c r="B12" t="s">
        <v>325</v>
      </c>
      <c r="C12" t="s">
        <v>326</v>
      </c>
      <c r="D12">
        <v>4</v>
      </c>
      <c r="E12">
        <v>204</v>
      </c>
      <c r="F12" t="s">
        <v>325</v>
      </c>
      <c r="G12" t="s">
        <v>334</v>
      </c>
      <c r="H12">
        <v>4</v>
      </c>
      <c r="I12">
        <v>204</v>
      </c>
      <c r="K12" t="s">
        <v>333</v>
      </c>
      <c r="L12" t="s">
        <v>328</v>
      </c>
      <c r="M12" t="s">
        <v>327</v>
      </c>
      <c r="N12">
        <v>5</v>
      </c>
      <c r="O12">
        <v>103</v>
      </c>
      <c r="P12" t="s">
        <v>328</v>
      </c>
      <c r="Q12" t="s">
        <v>335</v>
      </c>
      <c r="R12">
        <v>5</v>
      </c>
      <c r="S12">
        <v>103</v>
      </c>
      <c r="U12" t="s">
        <v>333</v>
      </c>
      <c r="V12" t="s">
        <v>330</v>
      </c>
      <c r="W12" t="s">
        <v>331</v>
      </c>
      <c r="X12">
        <v>5</v>
      </c>
      <c r="Y12">
        <v>205</v>
      </c>
      <c r="Z12" t="s">
        <v>330</v>
      </c>
      <c r="AA12" t="s">
        <v>336</v>
      </c>
      <c r="AB12">
        <v>5</v>
      </c>
      <c r="AC12">
        <v>205</v>
      </c>
    </row>
    <row r="18" spans="1:29" x14ac:dyDescent="0.25">
      <c r="A18" s="88" t="s">
        <v>337</v>
      </c>
      <c r="K18" s="88" t="s">
        <v>338</v>
      </c>
      <c r="U18" s="88" t="s">
        <v>339</v>
      </c>
    </row>
    <row r="19" spans="1:29" x14ac:dyDescent="0.25">
      <c r="A19" s="88" t="s">
        <v>317</v>
      </c>
      <c r="B19">
        <v>2</v>
      </c>
      <c r="K19" s="88" t="s">
        <v>317</v>
      </c>
      <c r="L19">
        <v>2</v>
      </c>
      <c r="U19" s="88" t="s">
        <v>317</v>
      </c>
      <c r="V19">
        <v>2</v>
      </c>
    </row>
    <row r="20" spans="1:29" x14ac:dyDescent="0.25">
      <c r="A20" s="88" t="s">
        <v>318</v>
      </c>
      <c r="B20" s="88" t="s">
        <v>319</v>
      </c>
      <c r="C20" s="88" t="s">
        <v>320</v>
      </c>
      <c r="D20" s="88" t="s">
        <v>321</v>
      </c>
      <c r="E20" s="88" t="s">
        <v>322</v>
      </c>
      <c r="F20" s="88" t="s">
        <v>319</v>
      </c>
      <c r="G20" s="88" t="s">
        <v>323</v>
      </c>
      <c r="H20" s="88" t="s">
        <v>321</v>
      </c>
      <c r="I20" s="88" t="s">
        <v>322</v>
      </c>
      <c r="K20" s="88" t="s">
        <v>318</v>
      </c>
      <c r="L20" s="88" t="s">
        <v>319</v>
      </c>
      <c r="M20" s="88" t="s">
        <v>320</v>
      </c>
      <c r="N20" s="88" t="s">
        <v>321</v>
      </c>
      <c r="O20" s="88" t="s">
        <v>322</v>
      </c>
      <c r="P20" s="88" t="s">
        <v>319</v>
      </c>
      <c r="Q20" s="88" t="s">
        <v>323</v>
      </c>
      <c r="R20" s="88" t="s">
        <v>321</v>
      </c>
      <c r="S20" s="88" t="s">
        <v>322</v>
      </c>
      <c r="U20" s="88" t="s">
        <v>318</v>
      </c>
      <c r="V20" s="88" t="s">
        <v>319</v>
      </c>
      <c r="W20" s="88" t="s">
        <v>320</v>
      </c>
      <c r="X20" s="88" t="s">
        <v>321</v>
      </c>
      <c r="Y20" s="88" t="s">
        <v>322</v>
      </c>
      <c r="Z20" s="88" t="s">
        <v>319</v>
      </c>
      <c r="AA20" s="88" t="s">
        <v>323</v>
      </c>
      <c r="AB20" s="88" t="s">
        <v>321</v>
      </c>
      <c r="AC20" s="88" t="s">
        <v>322</v>
      </c>
    </row>
    <row r="21" spans="1:29" x14ac:dyDescent="0.25">
      <c r="A21" t="s">
        <v>324</v>
      </c>
      <c r="B21" t="s">
        <v>330</v>
      </c>
      <c r="C21" t="s">
        <v>331</v>
      </c>
      <c r="D21">
        <v>5</v>
      </c>
      <c r="E21">
        <v>205</v>
      </c>
      <c r="F21" t="s">
        <v>330</v>
      </c>
      <c r="G21" t="s">
        <v>326</v>
      </c>
      <c r="H21">
        <v>5</v>
      </c>
      <c r="I21">
        <v>205</v>
      </c>
      <c r="K21" t="s">
        <v>324</v>
      </c>
      <c r="L21" t="s">
        <v>330</v>
      </c>
      <c r="M21" t="s">
        <v>331</v>
      </c>
      <c r="N21">
        <v>5</v>
      </c>
      <c r="O21">
        <v>205</v>
      </c>
      <c r="P21" t="s">
        <v>330</v>
      </c>
      <c r="Q21" t="s">
        <v>340</v>
      </c>
      <c r="R21">
        <v>5</v>
      </c>
      <c r="S21">
        <v>205</v>
      </c>
      <c r="U21" t="s">
        <v>324</v>
      </c>
      <c r="V21" t="s">
        <v>339</v>
      </c>
      <c r="W21" t="s">
        <v>331</v>
      </c>
      <c r="X21">
        <v>3</v>
      </c>
      <c r="Y21">
        <v>103</v>
      </c>
      <c r="Z21" t="s">
        <v>339</v>
      </c>
      <c r="AA21" t="s">
        <v>341</v>
      </c>
      <c r="AB21">
        <v>3</v>
      </c>
      <c r="AC21">
        <v>103</v>
      </c>
    </row>
    <row r="22" spans="1:29" x14ac:dyDescent="0.25">
      <c r="A22" t="s">
        <v>333</v>
      </c>
      <c r="B22" t="s">
        <v>330</v>
      </c>
      <c r="C22" t="s">
        <v>331</v>
      </c>
      <c r="D22">
        <v>5</v>
      </c>
      <c r="E22">
        <v>205</v>
      </c>
      <c r="F22" t="s">
        <v>330</v>
      </c>
      <c r="G22" t="s">
        <v>340</v>
      </c>
      <c r="H22">
        <v>5</v>
      </c>
      <c r="I22">
        <v>205</v>
      </c>
      <c r="K22" t="s">
        <v>333</v>
      </c>
      <c r="L22" t="s">
        <v>330</v>
      </c>
      <c r="M22" t="s">
        <v>331</v>
      </c>
      <c r="N22">
        <v>5</v>
      </c>
      <c r="O22">
        <v>205</v>
      </c>
      <c r="P22" t="s">
        <v>330</v>
      </c>
      <c r="Q22" t="s">
        <v>326</v>
      </c>
      <c r="R22">
        <v>5</v>
      </c>
      <c r="S22">
        <v>205</v>
      </c>
      <c r="U22" t="s">
        <v>333</v>
      </c>
      <c r="V22" t="s">
        <v>339</v>
      </c>
      <c r="W22" t="s">
        <v>331</v>
      </c>
      <c r="X22">
        <v>3</v>
      </c>
      <c r="Y22">
        <v>103</v>
      </c>
      <c r="Z22" t="s">
        <v>339</v>
      </c>
      <c r="AA22" t="s">
        <v>342</v>
      </c>
      <c r="AB22">
        <v>3</v>
      </c>
      <c r="AC22">
        <v>103</v>
      </c>
    </row>
    <row r="28" spans="1:29" ht="15.75" thickBot="1" x14ac:dyDescent="0.3">
      <c r="A28" s="88" t="s">
        <v>343</v>
      </c>
      <c r="K28" s="88" t="s">
        <v>344</v>
      </c>
      <c r="U28" s="89"/>
      <c r="V28" s="89"/>
      <c r="W28" s="89"/>
      <c r="X28" s="90" t="s">
        <v>183</v>
      </c>
      <c r="Y28" s="89"/>
      <c r="Z28" s="89"/>
      <c r="AA28" s="89"/>
    </row>
    <row r="29" spans="1:29" ht="25.5" thickTop="1" thickBot="1" x14ac:dyDescent="0.3">
      <c r="A29" s="88" t="s">
        <v>317</v>
      </c>
      <c r="B29">
        <v>4</v>
      </c>
      <c r="K29" s="88" t="s">
        <v>317</v>
      </c>
      <c r="L29">
        <v>1</v>
      </c>
      <c r="U29" s="91" t="s">
        <v>170</v>
      </c>
      <c r="V29" s="92" t="s">
        <v>171</v>
      </c>
      <c r="W29" s="92" t="s">
        <v>172</v>
      </c>
      <c r="X29" s="92" t="s">
        <v>173</v>
      </c>
      <c r="Y29" s="92" t="s">
        <v>174</v>
      </c>
      <c r="Z29" s="92" t="s">
        <v>175</v>
      </c>
      <c r="AA29" s="93" t="s">
        <v>176</v>
      </c>
    </row>
    <row r="30" spans="1:29" ht="16.5" thickTop="1" thickBot="1" x14ac:dyDescent="0.3">
      <c r="A30" s="88" t="s">
        <v>318</v>
      </c>
      <c r="B30" s="88" t="s">
        <v>319</v>
      </c>
      <c r="C30" s="88" t="s">
        <v>320</v>
      </c>
      <c r="D30" s="88" t="s">
        <v>321</v>
      </c>
      <c r="E30" s="88" t="s">
        <v>322</v>
      </c>
      <c r="F30" s="88" t="s">
        <v>319</v>
      </c>
      <c r="G30" s="88" t="s">
        <v>323</v>
      </c>
      <c r="H30" s="88" t="s">
        <v>321</v>
      </c>
      <c r="I30" s="88" t="s">
        <v>322</v>
      </c>
      <c r="K30" s="88" t="s">
        <v>318</v>
      </c>
      <c r="L30" s="88" t="s">
        <v>319</v>
      </c>
      <c r="M30" s="88" t="s">
        <v>320</v>
      </c>
      <c r="N30" s="88" t="s">
        <v>321</v>
      </c>
      <c r="O30" s="88" t="s">
        <v>322</v>
      </c>
      <c r="P30" s="88" t="s">
        <v>319</v>
      </c>
      <c r="Q30" s="88" t="s">
        <v>323</v>
      </c>
      <c r="R30" s="88" t="s">
        <v>321</v>
      </c>
      <c r="S30" s="88" t="s">
        <v>322</v>
      </c>
      <c r="U30" s="94" t="s">
        <v>177</v>
      </c>
      <c r="V30" s="95">
        <f>'5Rx0L'!H7</f>
        <v>27.769680736842108</v>
      </c>
      <c r="W30" s="95" t="s">
        <v>178</v>
      </c>
      <c r="X30" s="95">
        <f>'5Rx5L'!H7</f>
        <v>32.721640368421056</v>
      </c>
      <c r="Y30" s="95">
        <f>'5Rx5L'!H31</f>
        <v>16.766854115789471</v>
      </c>
      <c r="Z30" s="95">
        <f>'5Rx5L'!H55</f>
        <v>34.830293263157898</v>
      </c>
      <c r="AA30" s="96">
        <f>'5Rx5L'!H79</f>
        <v>16.234828368421052</v>
      </c>
    </row>
    <row r="31" spans="1:29" ht="15.75" thickBot="1" x14ac:dyDescent="0.3">
      <c r="A31" s="97" t="s">
        <v>247</v>
      </c>
      <c r="B31" t="s">
        <v>345</v>
      </c>
      <c r="C31" t="s">
        <v>341</v>
      </c>
      <c r="D31">
        <v>5</v>
      </c>
      <c r="E31">
        <v>205</v>
      </c>
      <c r="F31" t="s">
        <v>345</v>
      </c>
      <c r="G31" t="s">
        <v>332</v>
      </c>
      <c r="H31">
        <v>5</v>
      </c>
      <c r="I31">
        <v>205</v>
      </c>
      <c r="K31" s="97" t="s">
        <v>247</v>
      </c>
      <c r="L31" t="s">
        <v>328</v>
      </c>
      <c r="M31" t="s">
        <v>327</v>
      </c>
      <c r="N31">
        <v>5</v>
      </c>
      <c r="O31">
        <v>103</v>
      </c>
      <c r="P31" t="s">
        <v>328</v>
      </c>
      <c r="Q31" t="s">
        <v>329</v>
      </c>
      <c r="R31">
        <v>5</v>
      </c>
      <c r="S31">
        <v>103</v>
      </c>
      <c r="U31" s="94" t="s">
        <v>179</v>
      </c>
      <c r="V31" s="95">
        <f>'5Rx0L'!H31</f>
        <v>75.479411052631605</v>
      </c>
      <c r="W31" s="95">
        <f>'5Rx5L'!H103</f>
        <v>62.603164052631598</v>
      </c>
      <c r="X31" s="95">
        <f>'5Rx5L'!H127</f>
        <v>74.924945263157895</v>
      </c>
      <c r="Y31" s="95">
        <f>'5Rx5L'!H151</f>
        <v>68.903303842105259</v>
      </c>
      <c r="Z31" s="95">
        <f>'5Rx5L'!H175</f>
        <v>78.394802631578941</v>
      </c>
      <c r="AA31" s="96">
        <f>'5Rx5L'!H199</f>
        <v>70.260908789473703</v>
      </c>
    </row>
    <row r="32" spans="1:29" ht="15.75" thickBot="1" x14ac:dyDescent="0.3">
      <c r="A32" s="97" t="s">
        <v>233</v>
      </c>
      <c r="B32" t="s">
        <v>345</v>
      </c>
      <c r="C32" t="s">
        <v>341</v>
      </c>
      <c r="D32">
        <v>5</v>
      </c>
      <c r="E32">
        <v>205</v>
      </c>
      <c r="F32" t="s">
        <v>345</v>
      </c>
      <c r="G32" t="s">
        <v>346</v>
      </c>
      <c r="H32">
        <v>5</v>
      </c>
      <c r="I32">
        <v>205</v>
      </c>
      <c r="K32" s="97"/>
      <c r="U32" s="94" t="s">
        <v>180</v>
      </c>
      <c r="V32" s="95">
        <f>'5Rx0L'!H55</f>
        <v>66.465284631578953</v>
      </c>
      <c r="W32" s="95">
        <f>'5Rx5L'!H223</f>
        <v>58.979320736842098</v>
      </c>
      <c r="X32" s="95">
        <f>'5Rx5L'!H247</f>
        <v>84.887757263157894</v>
      </c>
      <c r="Y32" s="95">
        <f>'5Rx5L'!H271</f>
        <v>69.409693578947355</v>
      </c>
      <c r="Z32" s="95">
        <f>'5Rx5L'!H295</f>
        <v>81.585948684210507</v>
      </c>
      <c r="AA32" s="96">
        <f>'5Rx5L'!H319</f>
        <v>63.268471947368425</v>
      </c>
    </row>
    <row r="33" spans="1:27" ht="15.75" thickBot="1" x14ac:dyDescent="0.3">
      <c r="A33" s="97" t="s">
        <v>248</v>
      </c>
      <c r="B33" t="s">
        <v>345</v>
      </c>
      <c r="C33" t="s">
        <v>341</v>
      </c>
      <c r="D33">
        <v>5</v>
      </c>
      <c r="E33">
        <v>205</v>
      </c>
      <c r="F33" t="s">
        <v>345</v>
      </c>
      <c r="G33" t="s">
        <v>326</v>
      </c>
      <c r="H33">
        <v>5</v>
      </c>
      <c r="I33">
        <v>205</v>
      </c>
      <c r="K33" s="97"/>
      <c r="U33" s="94" t="s">
        <v>181</v>
      </c>
      <c r="V33" s="95">
        <f>'5Rx0L'!H79</f>
        <v>102.64998342105264</v>
      </c>
      <c r="W33" s="95">
        <f>'5Rx5L'!H343</f>
        <v>104.57545421052632</v>
      </c>
      <c r="X33" s="95">
        <f>'5Rx5L'!H367</f>
        <v>111.69211600000001</v>
      </c>
      <c r="Y33" s="95">
        <f>'5Rx5L'!H391</f>
        <v>112.38124094736843</v>
      </c>
      <c r="Z33" s="95">
        <f>'5Rx5L'!H415</f>
        <v>116.57299410526316</v>
      </c>
      <c r="AA33" s="96">
        <f>'5Rx5L'!H439</f>
        <v>115.34749921052631</v>
      </c>
    </row>
    <row r="34" spans="1:27" ht="15.75" thickBot="1" x14ac:dyDescent="0.3">
      <c r="A34" s="97" t="s">
        <v>249</v>
      </c>
      <c r="B34" t="s">
        <v>345</v>
      </c>
      <c r="C34" t="s">
        <v>341</v>
      </c>
      <c r="D34">
        <v>5</v>
      </c>
      <c r="E34">
        <v>205</v>
      </c>
      <c r="F34" t="s">
        <v>345</v>
      </c>
      <c r="G34" t="s">
        <v>327</v>
      </c>
      <c r="H34">
        <v>5</v>
      </c>
      <c r="I34">
        <v>205</v>
      </c>
      <c r="U34" s="98" t="s">
        <v>182</v>
      </c>
      <c r="V34" s="99">
        <f>'5Rx0L'!H103</f>
        <v>20</v>
      </c>
      <c r="W34" s="99">
        <f>'5Rx5L'!H463</f>
        <v>108.70126205263158</v>
      </c>
      <c r="X34" s="99">
        <f>'5Rx5L'!H487</f>
        <v>121.7481227894737</v>
      </c>
      <c r="Y34" s="99">
        <f>'5Rx5L'!H511</f>
        <v>112.09162921052632</v>
      </c>
      <c r="Z34" s="99">
        <f>'5Rx5L'!H535</f>
        <v>123.53068457894736</v>
      </c>
      <c r="AA34" s="100">
        <f>'5Rx5L'!H559</f>
        <v>111.31280336842106</v>
      </c>
    </row>
    <row r="35" spans="1:27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28"/>
  <sheetViews>
    <sheetView zoomScaleNormal="100" workbookViewId="0">
      <selection activeCell="M1" sqref="M1:N1048576"/>
    </sheetView>
  </sheetViews>
  <sheetFormatPr defaultRowHeight="15" x14ac:dyDescent="0.25"/>
  <cols>
    <col min="1" max="1" width="13.7109375" style="40" customWidth="1"/>
    <col min="4" max="4" width="3" style="19" customWidth="1"/>
    <col min="5" max="5" width="10.7109375" style="5" customWidth="1"/>
    <col min="6" max="7" width="10.7109375" style="6" customWidth="1"/>
    <col min="8" max="8" width="10.7109375" style="5" customWidth="1"/>
    <col min="9" max="9" width="10.7109375" style="6" customWidth="1"/>
    <col min="10" max="10" width="10.7109375" style="5" customWidth="1"/>
    <col min="11" max="11" width="10.7109375" style="6" customWidth="1"/>
    <col min="12" max="12" width="13.7109375" style="40" customWidth="1"/>
    <col min="15" max="15" width="2" style="19" customWidth="1"/>
    <col min="16" max="16" width="10.7109375" style="5" customWidth="1"/>
    <col min="17" max="18" width="10.7109375" style="6" customWidth="1"/>
    <col min="19" max="19" width="10.7109375" style="5" customWidth="1"/>
    <col min="20" max="20" width="10.7109375" style="6" customWidth="1"/>
    <col min="21" max="21" width="10.7109375" style="5" customWidth="1"/>
    <col min="22" max="22" width="10.7109375" style="6" customWidth="1"/>
    <col min="23" max="23" width="2" style="19" customWidth="1"/>
    <col min="24" max="16384" width="9.140625" style="3"/>
  </cols>
  <sheetData>
    <row r="1" spans="1:23" x14ac:dyDescent="0.25">
      <c r="B1" t="s">
        <v>95</v>
      </c>
      <c r="E1" s="5" t="s">
        <v>1</v>
      </c>
      <c r="I1" s="31" t="s">
        <v>16</v>
      </c>
      <c r="M1" t="s">
        <v>95</v>
      </c>
      <c r="P1" s="5" t="s">
        <v>1</v>
      </c>
      <c r="T1" s="31" t="s">
        <v>17</v>
      </c>
    </row>
    <row r="2" spans="1:23" x14ac:dyDescent="0.25">
      <c r="A2" s="39" t="s">
        <v>106</v>
      </c>
      <c r="B2" t="s">
        <v>96</v>
      </c>
      <c r="C2" t="s">
        <v>97</v>
      </c>
      <c r="F2" s="70" t="s">
        <v>247</v>
      </c>
      <c r="G2" s="70" t="s">
        <v>233</v>
      </c>
      <c r="H2" s="70" t="s">
        <v>248</v>
      </c>
      <c r="I2" s="70" t="s">
        <v>249</v>
      </c>
      <c r="J2" s="70" t="s">
        <v>249</v>
      </c>
      <c r="K2" s="70" t="s">
        <v>250</v>
      </c>
      <c r="L2" s="39" t="s">
        <v>107</v>
      </c>
      <c r="M2" t="s">
        <v>96</v>
      </c>
      <c r="N2" t="s">
        <v>97</v>
      </c>
      <c r="Q2" s="70" t="s">
        <v>247</v>
      </c>
      <c r="R2" s="70" t="s">
        <v>233</v>
      </c>
      <c r="S2" s="70" t="s">
        <v>248</v>
      </c>
      <c r="T2" s="70" t="s">
        <v>249</v>
      </c>
      <c r="U2" s="70" t="s">
        <v>249</v>
      </c>
      <c r="V2" s="70" t="s">
        <v>250</v>
      </c>
    </row>
    <row r="3" spans="1:23" x14ac:dyDescent="0.25">
      <c r="B3" t="s">
        <v>210</v>
      </c>
      <c r="F3" s="44" t="str">
        <f>C8</f>
        <v>+15dBm CL Log Mag(dB)</v>
      </c>
      <c r="G3" s="44" t="str">
        <f>C214</f>
        <v>+13 dBm LO Log Mag(dB)</v>
      </c>
      <c r="H3" s="44" t="str">
        <f>C420</f>
        <v>+11 dBm LO Log Mag(dB)</v>
      </c>
      <c r="I3" s="44" t="str">
        <f>C626</f>
        <v>+10 dBm LO Log Mag(dB)</v>
      </c>
      <c r="J3" s="44">
        <f>C832</f>
        <v>0</v>
      </c>
      <c r="K3" s="44">
        <f>C1038</f>
        <v>0</v>
      </c>
      <c r="M3" t="s">
        <v>210</v>
      </c>
      <c r="Q3" s="44" t="str">
        <f>N8</f>
        <v>+15dBm CL Log Mag(dB)</v>
      </c>
      <c r="R3" s="44" t="str">
        <f>N214</f>
        <v>+13 dBm LO Log Mag(dB)</v>
      </c>
      <c r="S3" s="44" t="str">
        <f>N420</f>
        <v>+11 dBm LO Log Mag(dB)</v>
      </c>
      <c r="T3" s="44" t="str">
        <f>N626</f>
        <v>+10 dBm LO Log Mag(dB)</v>
      </c>
      <c r="U3" s="44">
        <f>N832</f>
        <v>0</v>
      </c>
      <c r="V3" s="44">
        <f>N1038</f>
        <v>0</v>
      </c>
    </row>
    <row r="4" spans="1:23" x14ac:dyDescent="0.25">
      <c r="B4" t="s">
        <v>278</v>
      </c>
      <c r="C4" t="s">
        <v>279</v>
      </c>
      <c r="H4" s="6"/>
      <c r="J4" s="6"/>
      <c r="M4" t="s">
        <v>278</v>
      </c>
      <c r="N4" t="s">
        <v>279</v>
      </c>
      <c r="S4" s="6"/>
      <c r="U4" s="6"/>
    </row>
    <row r="5" spans="1:23" x14ac:dyDescent="0.25">
      <c r="B5" t="s">
        <v>98</v>
      </c>
      <c r="D5" s="20"/>
      <c r="E5" s="6">
        <f t="shared" ref="E5:E68" si="0">B9/1000000000</f>
        <v>2</v>
      </c>
      <c r="F5" s="6">
        <f t="shared" ref="F5:F68" si="1">C9</f>
        <v>-61.84008</v>
      </c>
      <c r="G5" s="44">
        <f t="shared" ref="G5:G68" si="2">C215</f>
        <v>-66.456367</v>
      </c>
      <c r="H5" s="44">
        <f t="shared" ref="H5:H68" si="3">C421</f>
        <v>-64.400802999999996</v>
      </c>
      <c r="I5" s="44">
        <f t="shared" ref="I5:I68" si="4">C627</f>
        <v>-65.897857999999999</v>
      </c>
      <c r="J5" s="44">
        <f t="shared" ref="J5:J68" si="5">C833</f>
        <v>0</v>
      </c>
      <c r="K5" s="44">
        <f t="shared" ref="K5:K68" si="6">C1039</f>
        <v>0</v>
      </c>
      <c r="M5" t="s">
        <v>98</v>
      </c>
      <c r="O5" s="20"/>
      <c r="P5" s="6">
        <f>M9/1000000000</f>
        <v>2</v>
      </c>
      <c r="Q5" s="6">
        <f>N9</f>
        <v>-21.831202000000001</v>
      </c>
      <c r="R5" s="44">
        <f>N215</f>
        <v>-26.972201999999999</v>
      </c>
      <c r="S5" s="44">
        <f>N421</f>
        <v>-50.189650999999998</v>
      </c>
      <c r="T5" s="44">
        <f>N627</f>
        <v>-59.70158</v>
      </c>
      <c r="U5" s="44">
        <f>N833</f>
        <v>0</v>
      </c>
      <c r="V5" s="44">
        <f>N1039</f>
        <v>0</v>
      </c>
      <c r="W5" s="20"/>
    </row>
    <row r="6" spans="1:23" x14ac:dyDescent="0.25">
      <c r="D6" s="20"/>
      <c r="E6" s="6">
        <f t="shared" si="0"/>
        <v>2.0699999999999998</v>
      </c>
      <c r="F6" s="6">
        <f t="shared" si="1"/>
        <v>-59.050476000000003</v>
      </c>
      <c r="G6" s="44">
        <f t="shared" si="2"/>
        <v>-64.043403999999995</v>
      </c>
      <c r="H6" s="44">
        <f t="shared" si="3"/>
        <v>-65.550811999999993</v>
      </c>
      <c r="I6" s="44">
        <f t="shared" si="4"/>
        <v>-64.700210999999996</v>
      </c>
      <c r="J6" s="44">
        <f t="shared" si="5"/>
        <v>0</v>
      </c>
      <c r="K6" s="44">
        <f t="shared" si="6"/>
        <v>0</v>
      </c>
      <c r="O6" s="20"/>
      <c r="P6" s="6">
        <f t="shared" ref="P6:P69" si="7">M10/1000000000</f>
        <v>2.0699999999999998</v>
      </c>
      <c r="Q6" s="6">
        <f t="shared" ref="Q6:Q69" si="8">N10</f>
        <v>-21.143312000000002</v>
      </c>
      <c r="R6" s="44">
        <f t="shared" ref="R6:R69" si="9">N216</f>
        <v>-25.128239000000001</v>
      </c>
      <c r="S6" s="44">
        <f t="shared" ref="S6:S69" si="10">N422</f>
        <v>-43.458916000000002</v>
      </c>
      <c r="T6" s="44">
        <f t="shared" ref="T6:T69" si="11">N628</f>
        <v>-54.275928</v>
      </c>
      <c r="U6" s="44">
        <f t="shared" ref="U6:U69" si="12">N834</f>
        <v>0</v>
      </c>
      <c r="V6" s="44">
        <f t="shared" ref="V6:V69" si="13">N1040</f>
        <v>0</v>
      </c>
      <c r="W6" s="20"/>
    </row>
    <row r="7" spans="1:23" x14ac:dyDescent="0.25">
      <c r="B7" t="s">
        <v>99</v>
      </c>
      <c r="D7" s="20"/>
      <c r="E7" s="6">
        <f t="shared" si="0"/>
        <v>2.14</v>
      </c>
      <c r="F7" s="6">
        <f t="shared" si="1"/>
        <v>-52.296013000000002</v>
      </c>
      <c r="G7" s="44">
        <f t="shared" si="2"/>
        <v>-61.175834999999999</v>
      </c>
      <c r="H7" s="44">
        <f t="shared" si="3"/>
        <v>-64.193107999999995</v>
      </c>
      <c r="I7" s="44">
        <f t="shared" si="4"/>
        <v>-64.285324000000003</v>
      </c>
      <c r="J7" s="44">
        <f t="shared" si="5"/>
        <v>0</v>
      </c>
      <c r="K7" s="44">
        <f t="shared" si="6"/>
        <v>0</v>
      </c>
      <c r="M7" t="s">
        <v>99</v>
      </c>
      <c r="O7" s="20"/>
      <c r="P7" s="6">
        <f t="shared" si="7"/>
        <v>2.14</v>
      </c>
      <c r="Q7" s="6">
        <f t="shared" si="8"/>
        <v>-20.436661000000001</v>
      </c>
      <c r="R7" s="44">
        <f t="shared" si="9"/>
        <v>-23.128803000000001</v>
      </c>
      <c r="S7" s="44">
        <f t="shared" si="10"/>
        <v>-35.676338000000001</v>
      </c>
      <c r="T7" s="44">
        <f t="shared" si="11"/>
        <v>-46.107379999999999</v>
      </c>
      <c r="U7" s="44">
        <f t="shared" si="12"/>
        <v>0</v>
      </c>
      <c r="V7" s="44">
        <f t="shared" si="13"/>
        <v>0</v>
      </c>
      <c r="W7" s="20"/>
    </row>
    <row r="8" spans="1:23" x14ac:dyDescent="0.25">
      <c r="B8" t="s">
        <v>19</v>
      </c>
      <c r="C8" t="s">
        <v>245</v>
      </c>
      <c r="D8" s="20"/>
      <c r="E8" s="6">
        <f t="shared" si="0"/>
        <v>2.21</v>
      </c>
      <c r="F8" s="6">
        <f t="shared" si="1"/>
        <v>-43.307403999999998</v>
      </c>
      <c r="G8" s="44">
        <f t="shared" si="2"/>
        <v>-54.748932000000003</v>
      </c>
      <c r="H8" s="44">
        <f t="shared" si="3"/>
        <v>-62.753352999999997</v>
      </c>
      <c r="I8" s="44">
        <f t="shared" si="4"/>
        <v>-62.665588</v>
      </c>
      <c r="J8" s="44">
        <f t="shared" si="5"/>
        <v>0</v>
      </c>
      <c r="K8" s="44">
        <f t="shared" si="6"/>
        <v>0</v>
      </c>
      <c r="M8" t="s">
        <v>19</v>
      </c>
      <c r="N8" t="s">
        <v>245</v>
      </c>
      <c r="O8" s="20"/>
      <c r="P8" s="6">
        <f t="shared" si="7"/>
        <v>2.21</v>
      </c>
      <c r="Q8" s="6">
        <f t="shared" si="8"/>
        <v>-19.418903</v>
      </c>
      <c r="R8" s="44">
        <f t="shared" si="9"/>
        <v>-20.808681</v>
      </c>
      <c r="S8" s="44">
        <f t="shared" si="10"/>
        <v>-27.571688000000002</v>
      </c>
      <c r="T8" s="44">
        <f t="shared" si="11"/>
        <v>-37.242103999999998</v>
      </c>
      <c r="U8" s="44">
        <f t="shared" si="12"/>
        <v>0</v>
      </c>
      <c r="V8" s="44">
        <f t="shared" si="13"/>
        <v>0</v>
      </c>
      <c r="W8" s="20"/>
    </row>
    <row r="9" spans="1:23" x14ac:dyDescent="0.25">
      <c r="B9">
        <v>2000000000</v>
      </c>
      <c r="C9">
        <v>-61.84008</v>
      </c>
      <c r="D9" s="20"/>
      <c r="E9" s="6">
        <f t="shared" si="0"/>
        <v>2.2799999999999998</v>
      </c>
      <c r="F9" s="6">
        <f t="shared" si="1"/>
        <v>-34.365592999999997</v>
      </c>
      <c r="G9" s="44">
        <f t="shared" si="2"/>
        <v>-46.840060999999999</v>
      </c>
      <c r="H9" s="44">
        <f t="shared" si="3"/>
        <v>-59.662757999999997</v>
      </c>
      <c r="I9" s="44">
        <f t="shared" si="4"/>
        <v>-60.495071000000003</v>
      </c>
      <c r="J9" s="44">
        <f t="shared" si="5"/>
        <v>0</v>
      </c>
      <c r="K9" s="44">
        <f t="shared" si="6"/>
        <v>0</v>
      </c>
      <c r="M9">
        <v>2000000000</v>
      </c>
      <c r="N9">
        <v>-21.831202000000001</v>
      </c>
      <c r="O9" s="20"/>
      <c r="P9" s="6">
        <f t="shared" si="7"/>
        <v>2.2799999999999998</v>
      </c>
      <c r="Q9" s="6">
        <f t="shared" si="8"/>
        <v>-18.443131999999999</v>
      </c>
      <c r="R9" s="44">
        <f t="shared" si="9"/>
        <v>-19.682690000000001</v>
      </c>
      <c r="S9" s="44">
        <f t="shared" si="10"/>
        <v>-24.482465999999999</v>
      </c>
      <c r="T9" s="44">
        <f t="shared" si="11"/>
        <v>-31.124345999999999</v>
      </c>
      <c r="U9" s="44">
        <f t="shared" si="12"/>
        <v>0</v>
      </c>
      <c r="V9" s="44">
        <f t="shared" si="13"/>
        <v>0</v>
      </c>
      <c r="W9" s="20"/>
    </row>
    <row r="10" spans="1:23" x14ac:dyDescent="0.25">
      <c r="B10">
        <v>2070000000</v>
      </c>
      <c r="C10">
        <v>-59.050476000000003</v>
      </c>
      <c r="D10" s="20"/>
      <c r="E10" s="6">
        <f t="shared" si="0"/>
        <v>2.35</v>
      </c>
      <c r="F10" s="6">
        <f t="shared" si="1"/>
        <v>-25.262165</v>
      </c>
      <c r="G10" s="44">
        <f t="shared" si="2"/>
        <v>-38.252552000000001</v>
      </c>
      <c r="H10" s="44">
        <f t="shared" si="3"/>
        <v>-52.753002000000002</v>
      </c>
      <c r="I10" s="44">
        <f t="shared" si="4"/>
        <v>-56.541164000000002</v>
      </c>
      <c r="J10" s="44">
        <f t="shared" si="5"/>
        <v>0</v>
      </c>
      <c r="K10" s="44">
        <f t="shared" si="6"/>
        <v>0</v>
      </c>
      <c r="M10">
        <v>2070000000</v>
      </c>
      <c r="N10">
        <v>-21.143312000000002</v>
      </c>
      <c r="O10" s="20"/>
      <c r="P10" s="6">
        <f t="shared" si="7"/>
        <v>2.35</v>
      </c>
      <c r="Q10" s="6">
        <f t="shared" si="8"/>
        <v>-17.590568999999999</v>
      </c>
      <c r="R10" s="44">
        <f t="shared" si="9"/>
        <v>-18.679676000000001</v>
      </c>
      <c r="S10" s="44">
        <f t="shared" si="10"/>
        <v>-21.276413000000002</v>
      </c>
      <c r="T10" s="44">
        <f t="shared" si="11"/>
        <v>-24.927391</v>
      </c>
      <c r="U10" s="44">
        <f t="shared" si="12"/>
        <v>0</v>
      </c>
      <c r="V10" s="44">
        <f t="shared" si="13"/>
        <v>0</v>
      </c>
      <c r="W10" s="20"/>
    </row>
    <row r="11" spans="1:23" x14ac:dyDescent="0.25">
      <c r="B11">
        <v>2140000000</v>
      </c>
      <c r="C11">
        <v>-52.296013000000002</v>
      </c>
      <c r="D11" s="20"/>
      <c r="E11" s="6">
        <f t="shared" si="0"/>
        <v>2.42</v>
      </c>
      <c r="F11" s="6">
        <f t="shared" si="1"/>
        <v>-18.15296</v>
      </c>
      <c r="G11" s="44">
        <f t="shared" si="2"/>
        <v>-29.913547999999999</v>
      </c>
      <c r="H11" s="44">
        <f t="shared" si="3"/>
        <v>-43.147452999999999</v>
      </c>
      <c r="I11" s="44">
        <f t="shared" si="4"/>
        <v>-50.655273000000001</v>
      </c>
      <c r="J11" s="44">
        <f t="shared" si="5"/>
        <v>0</v>
      </c>
      <c r="K11" s="44">
        <f t="shared" si="6"/>
        <v>0</v>
      </c>
      <c r="M11">
        <v>2140000000</v>
      </c>
      <c r="N11">
        <v>-20.436661000000001</v>
      </c>
      <c r="O11" s="20"/>
      <c r="P11" s="6">
        <f t="shared" si="7"/>
        <v>2.42</v>
      </c>
      <c r="Q11" s="6">
        <f t="shared" si="8"/>
        <v>-16.519076999999999</v>
      </c>
      <c r="R11" s="44">
        <f t="shared" si="9"/>
        <v>-17.470047000000001</v>
      </c>
      <c r="S11" s="44">
        <f t="shared" si="10"/>
        <v>-19.103359000000001</v>
      </c>
      <c r="T11" s="44">
        <f t="shared" si="11"/>
        <v>-20.665241000000002</v>
      </c>
      <c r="U11" s="44">
        <f t="shared" si="12"/>
        <v>0</v>
      </c>
      <c r="V11" s="44">
        <f t="shared" si="13"/>
        <v>0</v>
      </c>
      <c r="W11" s="20"/>
    </row>
    <row r="12" spans="1:23" x14ac:dyDescent="0.25">
      <c r="B12">
        <v>2210000000</v>
      </c>
      <c r="C12">
        <v>-43.307403999999998</v>
      </c>
      <c r="D12" s="20"/>
      <c r="E12" s="6">
        <f t="shared" si="0"/>
        <v>2.4900000000000002</v>
      </c>
      <c r="F12" s="6">
        <f t="shared" si="1"/>
        <v>-14.810048</v>
      </c>
      <c r="G12" s="44">
        <f t="shared" si="2"/>
        <v>-21.707125000000001</v>
      </c>
      <c r="H12" s="44">
        <f t="shared" si="3"/>
        <v>-35.290095999999998</v>
      </c>
      <c r="I12" s="44">
        <f t="shared" si="4"/>
        <v>-42.146701999999998</v>
      </c>
      <c r="J12" s="44">
        <f t="shared" si="5"/>
        <v>0</v>
      </c>
      <c r="K12" s="44">
        <f t="shared" si="6"/>
        <v>0</v>
      </c>
      <c r="M12">
        <v>2210000000</v>
      </c>
      <c r="N12">
        <v>-19.418903</v>
      </c>
      <c r="O12" s="20"/>
      <c r="P12" s="6">
        <f t="shared" si="7"/>
        <v>2.4900000000000002</v>
      </c>
      <c r="Q12" s="6">
        <f t="shared" si="8"/>
        <v>-15.171348999999999</v>
      </c>
      <c r="R12" s="44">
        <f t="shared" si="9"/>
        <v>-16.061509999999998</v>
      </c>
      <c r="S12" s="44">
        <f t="shared" si="10"/>
        <v>-17.523685</v>
      </c>
      <c r="T12" s="44">
        <f t="shared" si="11"/>
        <v>-18.607980999999999</v>
      </c>
      <c r="U12" s="44">
        <f t="shared" si="12"/>
        <v>0</v>
      </c>
      <c r="V12" s="44">
        <f t="shared" si="13"/>
        <v>0</v>
      </c>
      <c r="W12" s="20"/>
    </row>
    <row r="13" spans="1:23" x14ac:dyDescent="0.25">
      <c r="B13">
        <v>2280000000</v>
      </c>
      <c r="C13">
        <v>-34.365592999999997</v>
      </c>
      <c r="D13" s="20"/>
      <c r="E13" s="6">
        <f t="shared" si="0"/>
        <v>2.56</v>
      </c>
      <c r="F13" s="6">
        <f t="shared" si="1"/>
        <v>-13.040933000000001</v>
      </c>
      <c r="G13" s="44">
        <f t="shared" si="2"/>
        <v>-16.330121999999999</v>
      </c>
      <c r="H13" s="44">
        <f t="shared" si="3"/>
        <v>-26.600845</v>
      </c>
      <c r="I13" s="44">
        <f t="shared" si="4"/>
        <v>-33.501216999999997</v>
      </c>
      <c r="J13" s="44">
        <f t="shared" si="5"/>
        <v>0</v>
      </c>
      <c r="K13" s="44">
        <f t="shared" si="6"/>
        <v>0</v>
      </c>
      <c r="M13">
        <v>2280000000</v>
      </c>
      <c r="N13">
        <v>-18.443131999999999</v>
      </c>
      <c r="O13" s="20"/>
      <c r="P13" s="6">
        <f t="shared" si="7"/>
        <v>2.56</v>
      </c>
      <c r="Q13" s="6">
        <f t="shared" si="8"/>
        <v>-14.000601</v>
      </c>
      <c r="R13" s="44">
        <f t="shared" si="9"/>
        <v>-14.886684000000001</v>
      </c>
      <c r="S13" s="44">
        <f t="shared" si="10"/>
        <v>-16.223772</v>
      </c>
      <c r="T13" s="44">
        <f t="shared" si="11"/>
        <v>-17.202304999999999</v>
      </c>
      <c r="U13" s="44">
        <f t="shared" si="12"/>
        <v>0</v>
      </c>
      <c r="V13" s="44">
        <f t="shared" si="13"/>
        <v>0</v>
      </c>
      <c r="W13" s="20"/>
    </row>
    <row r="14" spans="1:23" x14ac:dyDescent="0.25">
      <c r="B14">
        <v>2350000000</v>
      </c>
      <c r="C14">
        <v>-25.262165</v>
      </c>
      <c r="D14" s="20"/>
      <c r="E14" s="6">
        <f t="shared" si="0"/>
        <v>2.63</v>
      </c>
      <c r="F14" s="6">
        <f t="shared" si="1"/>
        <v>-11.479151</v>
      </c>
      <c r="G14" s="44">
        <f t="shared" si="2"/>
        <v>-13.677153000000001</v>
      </c>
      <c r="H14" s="44">
        <f t="shared" si="3"/>
        <v>-18.877462000000001</v>
      </c>
      <c r="I14" s="44">
        <f t="shared" si="4"/>
        <v>-24.954948000000002</v>
      </c>
      <c r="J14" s="44">
        <f t="shared" si="5"/>
        <v>0</v>
      </c>
      <c r="K14" s="44">
        <f t="shared" si="6"/>
        <v>0</v>
      </c>
      <c r="M14">
        <v>2350000000</v>
      </c>
      <c r="N14">
        <v>-17.590568999999999</v>
      </c>
      <c r="O14" s="20"/>
      <c r="P14" s="6">
        <f t="shared" si="7"/>
        <v>2.63</v>
      </c>
      <c r="Q14" s="6">
        <f t="shared" si="8"/>
        <v>-12.780957000000001</v>
      </c>
      <c r="R14" s="44">
        <f t="shared" si="9"/>
        <v>-13.6374</v>
      </c>
      <c r="S14" s="44">
        <f t="shared" si="10"/>
        <v>-14.896931</v>
      </c>
      <c r="T14" s="44">
        <f t="shared" si="11"/>
        <v>-15.764853</v>
      </c>
      <c r="U14" s="44">
        <f t="shared" si="12"/>
        <v>0</v>
      </c>
      <c r="V14" s="44">
        <f t="shared" si="13"/>
        <v>0</v>
      </c>
      <c r="W14" s="20"/>
    </row>
    <row r="15" spans="1:23" x14ac:dyDescent="0.25">
      <c r="B15">
        <v>2420000000</v>
      </c>
      <c r="C15">
        <v>-18.15296</v>
      </c>
      <c r="D15" s="20"/>
      <c r="E15" s="6">
        <f t="shared" si="0"/>
        <v>2.7</v>
      </c>
      <c r="F15" s="6">
        <f t="shared" si="1"/>
        <v>-10.420082000000001</v>
      </c>
      <c r="G15" s="44">
        <f t="shared" si="2"/>
        <v>-12.08287</v>
      </c>
      <c r="H15" s="44">
        <f t="shared" si="3"/>
        <v>-15.031631000000001</v>
      </c>
      <c r="I15" s="44">
        <f t="shared" si="4"/>
        <v>-18.464860999999999</v>
      </c>
      <c r="J15" s="44">
        <f t="shared" si="5"/>
        <v>0</v>
      </c>
      <c r="K15" s="44">
        <f t="shared" si="6"/>
        <v>0</v>
      </c>
      <c r="M15">
        <v>2420000000</v>
      </c>
      <c r="N15">
        <v>-16.519076999999999</v>
      </c>
      <c r="O15" s="20"/>
      <c r="P15" s="6">
        <f t="shared" si="7"/>
        <v>2.7</v>
      </c>
      <c r="Q15" s="6">
        <f t="shared" si="8"/>
        <v>-11.331868</v>
      </c>
      <c r="R15" s="44">
        <f t="shared" si="9"/>
        <v>-12.0207</v>
      </c>
      <c r="S15" s="44">
        <f t="shared" si="10"/>
        <v>-13.080785000000001</v>
      </c>
      <c r="T15" s="44">
        <f t="shared" si="11"/>
        <v>-13.843439</v>
      </c>
      <c r="U15" s="44">
        <f t="shared" si="12"/>
        <v>0</v>
      </c>
      <c r="V15" s="44">
        <f t="shared" si="13"/>
        <v>0</v>
      </c>
      <c r="W15" s="20"/>
    </row>
    <row r="16" spans="1:23" x14ac:dyDescent="0.25">
      <c r="B16">
        <v>2490000000</v>
      </c>
      <c r="C16">
        <v>-14.810048</v>
      </c>
      <c r="D16" s="20"/>
      <c r="E16" s="6">
        <f t="shared" si="0"/>
        <v>2.77</v>
      </c>
      <c r="F16" s="6">
        <f t="shared" si="1"/>
        <v>-9.1306887000000003</v>
      </c>
      <c r="G16" s="44">
        <f t="shared" si="2"/>
        <v>-10.422942000000001</v>
      </c>
      <c r="H16" s="44">
        <f t="shared" si="3"/>
        <v>-12.422356000000001</v>
      </c>
      <c r="I16" s="44">
        <f t="shared" si="4"/>
        <v>-14.079191</v>
      </c>
      <c r="J16" s="44">
        <f t="shared" si="5"/>
        <v>0</v>
      </c>
      <c r="K16" s="44">
        <f t="shared" si="6"/>
        <v>0</v>
      </c>
      <c r="M16">
        <v>2490000000</v>
      </c>
      <c r="N16">
        <v>-15.171348999999999</v>
      </c>
      <c r="O16" s="20"/>
      <c r="P16" s="6">
        <f t="shared" si="7"/>
        <v>2.77</v>
      </c>
      <c r="Q16" s="6">
        <f t="shared" si="8"/>
        <v>-10.16211</v>
      </c>
      <c r="R16" s="44">
        <f t="shared" si="9"/>
        <v>-10.737927000000001</v>
      </c>
      <c r="S16" s="44">
        <f t="shared" si="10"/>
        <v>-11.622501</v>
      </c>
      <c r="T16" s="44">
        <f t="shared" si="11"/>
        <v>-12.240895999999999</v>
      </c>
      <c r="U16" s="44">
        <f t="shared" si="12"/>
        <v>0</v>
      </c>
      <c r="V16" s="44">
        <f t="shared" si="13"/>
        <v>0</v>
      </c>
      <c r="W16" s="20"/>
    </row>
    <row r="17" spans="2:23" x14ac:dyDescent="0.25">
      <c r="B17">
        <v>2560000000</v>
      </c>
      <c r="C17">
        <v>-13.040933000000001</v>
      </c>
      <c r="D17" s="20"/>
      <c r="E17" s="6">
        <f t="shared" si="0"/>
        <v>2.84</v>
      </c>
      <c r="F17" s="6">
        <f t="shared" si="1"/>
        <v>-7.9384236000000001</v>
      </c>
      <c r="G17" s="44">
        <f t="shared" si="2"/>
        <v>-8.9219141000000004</v>
      </c>
      <c r="H17" s="44">
        <f t="shared" si="3"/>
        <v>-10.362216</v>
      </c>
      <c r="I17" s="44">
        <f t="shared" si="4"/>
        <v>-11.300034999999999</v>
      </c>
      <c r="J17" s="44">
        <f t="shared" si="5"/>
        <v>0</v>
      </c>
      <c r="K17" s="44">
        <f t="shared" si="6"/>
        <v>0</v>
      </c>
      <c r="M17">
        <v>2560000000</v>
      </c>
      <c r="N17">
        <v>-14.000601</v>
      </c>
      <c r="O17" s="20"/>
      <c r="P17" s="6">
        <f t="shared" si="7"/>
        <v>2.84</v>
      </c>
      <c r="Q17" s="6">
        <f t="shared" si="8"/>
        <v>-9.1664238000000005</v>
      </c>
      <c r="R17" s="44">
        <f t="shared" si="9"/>
        <v>-9.6707745000000003</v>
      </c>
      <c r="S17" s="44">
        <f t="shared" si="10"/>
        <v>-10.461102</v>
      </c>
      <c r="T17" s="44">
        <f t="shared" si="11"/>
        <v>-11.004756</v>
      </c>
      <c r="U17" s="44">
        <f t="shared" si="12"/>
        <v>0</v>
      </c>
      <c r="V17" s="44">
        <f t="shared" si="13"/>
        <v>0</v>
      </c>
      <c r="W17" s="20"/>
    </row>
    <row r="18" spans="2:23" x14ac:dyDescent="0.25">
      <c r="B18">
        <v>2630000000</v>
      </c>
      <c r="C18">
        <v>-11.479151</v>
      </c>
      <c r="D18" s="20"/>
      <c r="E18" s="6">
        <f t="shared" si="0"/>
        <v>2.91</v>
      </c>
      <c r="F18" s="6">
        <f t="shared" si="1"/>
        <v>-7.4951501</v>
      </c>
      <c r="G18" s="44">
        <f t="shared" si="2"/>
        <v>-8.2627334999999995</v>
      </c>
      <c r="H18" s="44">
        <f t="shared" si="3"/>
        <v>-9.2720164999999994</v>
      </c>
      <c r="I18" s="44">
        <f t="shared" si="4"/>
        <v>-9.8912171999999998</v>
      </c>
      <c r="J18" s="44">
        <f t="shared" si="5"/>
        <v>0</v>
      </c>
      <c r="K18" s="44">
        <f t="shared" si="6"/>
        <v>0</v>
      </c>
      <c r="M18">
        <v>2630000000</v>
      </c>
      <c r="N18">
        <v>-12.780957000000001</v>
      </c>
      <c r="O18" s="20"/>
      <c r="P18" s="6">
        <f t="shared" si="7"/>
        <v>2.91</v>
      </c>
      <c r="Q18" s="6">
        <f t="shared" si="8"/>
        <v>-8.2486191000000009</v>
      </c>
      <c r="R18" s="44">
        <f t="shared" si="9"/>
        <v>-8.6076306999999996</v>
      </c>
      <c r="S18" s="44">
        <f t="shared" si="10"/>
        <v>-9.2073584000000004</v>
      </c>
      <c r="T18" s="44">
        <f t="shared" si="11"/>
        <v>-9.6396750999999998</v>
      </c>
      <c r="U18" s="44">
        <f t="shared" si="12"/>
        <v>0</v>
      </c>
      <c r="V18" s="44">
        <f t="shared" si="13"/>
        <v>0</v>
      </c>
      <c r="W18" s="20"/>
    </row>
    <row r="19" spans="2:23" x14ac:dyDescent="0.25">
      <c r="B19">
        <v>2700000000</v>
      </c>
      <c r="C19">
        <v>-10.420082000000001</v>
      </c>
      <c r="D19" s="20"/>
      <c r="E19" s="6">
        <f t="shared" si="0"/>
        <v>2.98</v>
      </c>
      <c r="F19" s="6">
        <f t="shared" si="1"/>
        <v>-7.2761573999999998</v>
      </c>
      <c r="G19" s="44">
        <f t="shared" si="2"/>
        <v>-7.9199871999999996</v>
      </c>
      <c r="H19" s="44">
        <f t="shared" si="3"/>
        <v>-8.6787500000000009</v>
      </c>
      <c r="I19" s="44">
        <f t="shared" si="4"/>
        <v>-9.1072693000000005</v>
      </c>
      <c r="J19" s="44">
        <f t="shared" si="5"/>
        <v>0</v>
      </c>
      <c r="K19" s="44">
        <f t="shared" si="6"/>
        <v>0</v>
      </c>
      <c r="M19">
        <v>2700000000</v>
      </c>
      <c r="N19">
        <v>-11.331868</v>
      </c>
      <c r="O19" s="20"/>
      <c r="P19" s="6">
        <f t="shared" si="7"/>
        <v>2.98</v>
      </c>
      <c r="Q19" s="6">
        <f t="shared" si="8"/>
        <v>-7.6301208000000003</v>
      </c>
      <c r="R19" s="44">
        <f t="shared" si="9"/>
        <v>-7.8778385999999996</v>
      </c>
      <c r="S19" s="44">
        <f t="shared" si="10"/>
        <v>-8.3163327999999996</v>
      </c>
      <c r="T19" s="44">
        <f t="shared" si="11"/>
        <v>-8.6432485999999997</v>
      </c>
      <c r="U19" s="44">
        <f t="shared" si="12"/>
        <v>0</v>
      </c>
      <c r="V19" s="44">
        <f t="shared" si="13"/>
        <v>0</v>
      </c>
      <c r="W19" s="20"/>
    </row>
    <row r="20" spans="2:23" x14ac:dyDescent="0.25">
      <c r="B20">
        <v>2770000000</v>
      </c>
      <c r="C20">
        <v>-9.1306887000000003</v>
      </c>
      <c r="D20" s="20"/>
      <c r="E20" s="6">
        <f t="shared" si="0"/>
        <v>3.05</v>
      </c>
      <c r="F20" s="6">
        <f t="shared" si="1"/>
        <v>-6.9188685000000003</v>
      </c>
      <c r="G20" s="44">
        <f t="shared" si="2"/>
        <v>-7.4375491</v>
      </c>
      <c r="H20" s="44">
        <f t="shared" si="3"/>
        <v>-8.0570450000000005</v>
      </c>
      <c r="I20" s="44">
        <f t="shared" si="4"/>
        <v>-8.3994064000000002</v>
      </c>
      <c r="J20" s="44">
        <f t="shared" si="5"/>
        <v>0</v>
      </c>
      <c r="K20" s="44">
        <f t="shared" si="6"/>
        <v>0</v>
      </c>
      <c r="M20">
        <v>2770000000</v>
      </c>
      <c r="N20">
        <v>-10.16211</v>
      </c>
      <c r="O20" s="20"/>
      <c r="P20" s="6">
        <f t="shared" si="7"/>
        <v>3.05</v>
      </c>
      <c r="Q20" s="6">
        <f t="shared" si="8"/>
        <v>-7.3969741000000004</v>
      </c>
      <c r="R20" s="44">
        <f t="shared" si="9"/>
        <v>-7.6361413000000002</v>
      </c>
      <c r="S20" s="44">
        <f t="shared" si="10"/>
        <v>-8.0490788999999996</v>
      </c>
      <c r="T20" s="44">
        <f t="shared" si="11"/>
        <v>-8.3454981000000004</v>
      </c>
      <c r="U20" s="44">
        <f t="shared" si="12"/>
        <v>0</v>
      </c>
      <c r="V20" s="44">
        <f t="shared" si="13"/>
        <v>0</v>
      </c>
      <c r="W20" s="20"/>
    </row>
    <row r="21" spans="2:23" x14ac:dyDescent="0.25">
      <c r="B21">
        <v>2840000000</v>
      </c>
      <c r="C21">
        <v>-7.9384236000000001</v>
      </c>
      <c r="D21" s="20"/>
      <c r="E21" s="6">
        <f t="shared" si="0"/>
        <v>3.12</v>
      </c>
      <c r="F21" s="6">
        <f t="shared" si="1"/>
        <v>-6.9085926999999998</v>
      </c>
      <c r="G21" s="44">
        <f t="shared" si="2"/>
        <v>-7.3390503000000002</v>
      </c>
      <c r="H21" s="44">
        <f t="shared" si="3"/>
        <v>-7.8432278999999996</v>
      </c>
      <c r="I21" s="44">
        <f t="shared" si="4"/>
        <v>-8.1168995000000006</v>
      </c>
      <c r="J21" s="44">
        <f t="shared" si="5"/>
        <v>0</v>
      </c>
      <c r="K21" s="44">
        <f t="shared" si="6"/>
        <v>0</v>
      </c>
      <c r="M21">
        <v>2840000000</v>
      </c>
      <c r="N21">
        <v>-9.1664238000000005</v>
      </c>
      <c r="O21" s="20"/>
      <c r="P21" s="6">
        <f t="shared" si="7"/>
        <v>3.12</v>
      </c>
      <c r="Q21" s="6">
        <f t="shared" si="8"/>
        <v>-7.3054861999999998</v>
      </c>
      <c r="R21" s="44">
        <f t="shared" si="9"/>
        <v>-7.5039005000000003</v>
      </c>
      <c r="S21" s="44">
        <f t="shared" si="10"/>
        <v>-7.8388933999999999</v>
      </c>
      <c r="T21" s="44">
        <f t="shared" si="11"/>
        <v>-8.0786581000000002</v>
      </c>
      <c r="U21" s="44">
        <f t="shared" si="12"/>
        <v>0</v>
      </c>
      <c r="V21" s="44">
        <f t="shared" si="13"/>
        <v>0</v>
      </c>
      <c r="W21" s="20"/>
    </row>
    <row r="22" spans="2:23" x14ac:dyDescent="0.25">
      <c r="B22">
        <v>2910000000</v>
      </c>
      <c r="C22">
        <v>-7.4951501</v>
      </c>
      <c r="D22" s="20"/>
      <c r="E22" s="6">
        <f t="shared" si="0"/>
        <v>3.19</v>
      </c>
      <c r="F22" s="6">
        <f t="shared" si="1"/>
        <v>-6.9837356000000002</v>
      </c>
      <c r="G22" s="44">
        <f t="shared" si="2"/>
        <v>-7.3792600999999998</v>
      </c>
      <c r="H22" s="44">
        <f t="shared" si="3"/>
        <v>-7.8216242999999999</v>
      </c>
      <c r="I22" s="44">
        <f t="shared" si="4"/>
        <v>-8.0487918999999994</v>
      </c>
      <c r="J22" s="44">
        <f t="shared" si="5"/>
        <v>0</v>
      </c>
      <c r="K22" s="44">
        <f t="shared" si="6"/>
        <v>0</v>
      </c>
      <c r="M22">
        <v>2910000000</v>
      </c>
      <c r="N22">
        <v>-8.2486191000000009</v>
      </c>
      <c r="O22" s="20"/>
      <c r="P22" s="6">
        <f t="shared" si="7"/>
        <v>3.19</v>
      </c>
      <c r="Q22" s="6">
        <f t="shared" si="8"/>
        <v>-7.3651590000000002</v>
      </c>
      <c r="R22" s="44">
        <f t="shared" si="9"/>
        <v>-7.5489807000000004</v>
      </c>
      <c r="S22" s="44">
        <f t="shared" si="10"/>
        <v>-7.8418368999999997</v>
      </c>
      <c r="T22" s="44">
        <f t="shared" si="11"/>
        <v>-8.0373877999999994</v>
      </c>
      <c r="U22" s="44">
        <f t="shared" si="12"/>
        <v>0</v>
      </c>
      <c r="V22" s="44">
        <f t="shared" si="13"/>
        <v>0</v>
      </c>
      <c r="W22" s="20"/>
    </row>
    <row r="23" spans="2:23" x14ac:dyDescent="0.25">
      <c r="B23">
        <v>2980000000</v>
      </c>
      <c r="C23">
        <v>-7.2761573999999998</v>
      </c>
      <c r="D23" s="20"/>
      <c r="E23" s="6">
        <f t="shared" si="0"/>
        <v>3.26</v>
      </c>
      <c r="F23" s="6">
        <f t="shared" si="1"/>
        <v>-7.0183792</v>
      </c>
      <c r="G23" s="44">
        <f t="shared" si="2"/>
        <v>-7.3766885000000002</v>
      </c>
      <c r="H23" s="44">
        <f t="shared" si="3"/>
        <v>-7.7809838999999998</v>
      </c>
      <c r="I23" s="44">
        <f t="shared" si="4"/>
        <v>-7.9893565000000004</v>
      </c>
      <c r="J23" s="44">
        <f t="shared" si="5"/>
        <v>0</v>
      </c>
      <c r="K23" s="44">
        <f t="shared" si="6"/>
        <v>0</v>
      </c>
      <c r="M23">
        <v>2980000000</v>
      </c>
      <c r="N23">
        <v>-7.6301208000000003</v>
      </c>
      <c r="O23" s="20"/>
      <c r="P23" s="6">
        <f t="shared" si="7"/>
        <v>3.26</v>
      </c>
      <c r="Q23" s="6">
        <f t="shared" si="8"/>
        <v>-7.5314736</v>
      </c>
      <c r="R23" s="44">
        <f t="shared" si="9"/>
        <v>-7.7331494999999997</v>
      </c>
      <c r="S23" s="44">
        <f t="shared" si="10"/>
        <v>-8.0386504999999993</v>
      </c>
      <c r="T23" s="44">
        <f t="shared" si="11"/>
        <v>-8.2270050000000001</v>
      </c>
      <c r="U23" s="44">
        <f t="shared" si="12"/>
        <v>0</v>
      </c>
      <c r="V23" s="44">
        <f t="shared" si="13"/>
        <v>0</v>
      </c>
      <c r="W23" s="20"/>
    </row>
    <row r="24" spans="2:23" x14ac:dyDescent="0.25">
      <c r="B24">
        <v>3050000000</v>
      </c>
      <c r="C24">
        <v>-6.9188685000000003</v>
      </c>
      <c r="D24" s="20"/>
      <c r="E24" s="6">
        <f t="shared" si="0"/>
        <v>3.33</v>
      </c>
      <c r="F24" s="6">
        <f t="shared" si="1"/>
        <v>-7.0545420999999999</v>
      </c>
      <c r="G24" s="44">
        <f t="shared" si="2"/>
        <v>-7.3917766</v>
      </c>
      <c r="H24" s="44">
        <f t="shared" si="3"/>
        <v>-7.7670564999999998</v>
      </c>
      <c r="I24" s="44">
        <f t="shared" si="4"/>
        <v>-7.9615907999999997</v>
      </c>
      <c r="J24" s="44">
        <f t="shared" si="5"/>
        <v>0</v>
      </c>
      <c r="K24" s="44">
        <f t="shared" si="6"/>
        <v>0</v>
      </c>
      <c r="M24">
        <v>3050000000</v>
      </c>
      <c r="N24">
        <v>-7.3969741000000004</v>
      </c>
      <c r="O24" s="20"/>
      <c r="P24" s="6">
        <f t="shared" si="7"/>
        <v>3.33</v>
      </c>
      <c r="Q24" s="6">
        <f t="shared" si="8"/>
        <v>-7.7082218999999998</v>
      </c>
      <c r="R24" s="44">
        <f t="shared" si="9"/>
        <v>-7.9280704999999996</v>
      </c>
      <c r="S24" s="44">
        <f t="shared" si="10"/>
        <v>-8.2448931000000005</v>
      </c>
      <c r="T24" s="44">
        <f t="shared" si="11"/>
        <v>-8.4338207000000001</v>
      </c>
      <c r="U24" s="44">
        <f t="shared" si="12"/>
        <v>0</v>
      </c>
      <c r="V24" s="44">
        <f t="shared" si="13"/>
        <v>0</v>
      </c>
      <c r="W24" s="20"/>
    </row>
    <row r="25" spans="2:23" x14ac:dyDescent="0.25">
      <c r="B25">
        <v>3120000000</v>
      </c>
      <c r="C25">
        <v>-6.9085926999999998</v>
      </c>
      <c r="D25" s="20"/>
      <c r="E25" s="6">
        <f t="shared" si="0"/>
        <v>3.4</v>
      </c>
      <c r="F25" s="6">
        <f t="shared" si="1"/>
        <v>-7.1641969999999997</v>
      </c>
      <c r="G25" s="44">
        <f t="shared" si="2"/>
        <v>-7.4929480999999996</v>
      </c>
      <c r="H25" s="44">
        <f t="shared" si="3"/>
        <v>-7.8527373999999996</v>
      </c>
      <c r="I25" s="44">
        <f t="shared" si="4"/>
        <v>-8.0381145000000007</v>
      </c>
      <c r="J25" s="44">
        <f t="shared" si="5"/>
        <v>0</v>
      </c>
      <c r="K25" s="44">
        <f t="shared" si="6"/>
        <v>0</v>
      </c>
      <c r="M25">
        <v>3120000000</v>
      </c>
      <c r="N25">
        <v>-7.3054861999999998</v>
      </c>
      <c r="O25" s="20"/>
      <c r="P25" s="6">
        <f t="shared" si="7"/>
        <v>3.4</v>
      </c>
      <c r="Q25" s="6">
        <f t="shared" si="8"/>
        <v>-7.8842486999999997</v>
      </c>
      <c r="R25" s="44">
        <f t="shared" si="9"/>
        <v>-8.1199721999999994</v>
      </c>
      <c r="S25" s="44">
        <f t="shared" si="10"/>
        <v>-8.4350710000000007</v>
      </c>
      <c r="T25" s="44">
        <f t="shared" si="11"/>
        <v>-8.6157836999999997</v>
      </c>
      <c r="U25" s="44">
        <f t="shared" si="12"/>
        <v>0</v>
      </c>
      <c r="V25" s="44">
        <f t="shared" si="13"/>
        <v>0</v>
      </c>
      <c r="W25" s="20"/>
    </row>
    <row r="26" spans="2:23" x14ac:dyDescent="0.25">
      <c r="B26">
        <v>3190000000</v>
      </c>
      <c r="C26">
        <v>-6.9837356000000002</v>
      </c>
      <c r="D26" s="20"/>
      <c r="E26" s="6">
        <f t="shared" si="0"/>
        <v>3.47</v>
      </c>
      <c r="F26" s="6">
        <f t="shared" si="1"/>
        <v>-7.1531487</v>
      </c>
      <c r="G26" s="44">
        <f t="shared" si="2"/>
        <v>-7.4645995999999997</v>
      </c>
      <c r="H26" s="44">
        <f t="shared" si="3"/>
        <v>-7.8114537999999998</v>
      </c>
      <c r="I26" s="44">
        <f t="shared" si="4"/>
        <v>-7.9959959999999999</v>
      </c>
      <c r="J26" s="44">
        <f t="shared" si="5"/>
        <v>0</v>
      </c>
      <c r="K26" s="44">
        <f t="shared" si="6"/>
        <v>0</v>
      </c>
      <c r="M26">
        <v>3190000000</v>
      </c>
      <c r="N26">
        <v>-7.3651590000000002</v>
      </c>
      <c r="O26" s="20"/>
      <c r="P26" s="6">
        <f t="shared" si="7"/>
        <v>3.47</v>
      </c>
      <c r="Q26" s="6">
        <f t="shared" si="8"/>
        <v>-8.0524473000000008</v>
      </c>
      <c r="R26" s="44">
        <f t="shared" si="9"/>
        <v>-8.3246135999999993</v>
      </c>
      <c r="S26" s="44">
        <f t="shared" si="10"/>
        <v>-8.6596688999999998</v>
      </c>
      <c r="T26" s="44">
        <f t="shared" si="11"/>
        <v>-8.8382243999999996</v>
      </c>
      <c r="U26" s="44">
        <f t="shared" si="12"/>
        <v>0</v>
      </c>
      <c r="V26" s="44">
        <f t="shared" si="13"/>
        <v>0</v>
      </c>
      <c r="W26" s="20"/>
    </row>
    <row r="27" spans="2:23" x14ac:dyDescent="0.25">
      <c r="B27">
        <v>3260000000</v>
      </c>
      <c r="C27">
        <v>-7.0183792</v>
      </c>
      <c r="D27" s="20"/>
      <c r="E27" s="6">
        <f t="shared" si="0"/>
        <v>3.54</v>
      </c>
      <c r="F27" s="6">
        <f t="shared" si="1"/>
        <v>-7.1772437</v>
      </c>
      <c r="G27" s="44">
        <f t="shared" si="2"/>
        <v>-7.4714155</v>
      </c>
      <c r="H27" s="44">
        <f t="shared" si="3"/>
        <v>-7.8056941000000002</v>
      </c>
      <c r="I27" s="44">
        <f t="shared" si="4"/>
        <v>-7.9884515</v>
      </c>
      <c r="J27" s="44">
        <f t="shared" si="5"/>
        <v>0</v>
      </c>
      <c r="K27" s="44">
        <f t="shared" si="6"/>
        <v>0</v>
      </c>
      <c r="M27">
        <v>3260000000</v>
      </c>
      <c r="N27">
        <v>-7.5314736</v>
      </c>
      <c r="O27" s="20"/>
      <c r="P27" s="6">
        <f t="shared" si="7"/>
        <v>3.54</v>
      </c>
      <c r="Q27" s="6">
        <f t="shared" si="8"/>
        <v>-8.1971378000000001</v>
      </c>
      <c r="R27" s="44">
        <f t="shared" si="9"/>
        <v>-8.4957294000000001</v>
      </c>
      <c r="S27" s="44">
        <f t="shared" si="10"/>
        <v>-8.8371352999999999</v>
      </c>
      <c r="T27" s="44">
        <f t="shared" si="11"/>
        <v>-9.0091944000000002</v>
      </c>
      <c r="U27" s="44">
        <f t="shared" si="12"/>
        <v>0</v>
      </c>
      <c r="V27" s="44">
        <f t="shared" si="13"/>
        <v>0</v>
      </c>
      <c r="W27" s="20"/>
    </row>
    <row r="28" spans="2:23" x14ac:dyDescent="0.25">
      <c r="B28">
        <v>3330000000</v>
      </c>
      <c r="C28">
        <v>-7.0545420999999999</v>
      </c>
      <c r="D28" s="20"/>
      <c r="E28" s="6">
        <f t="shared" si="0"/>
        <v>3.61</v>
      </c>
      <c r="F28" s="6">
        <f t="shared" si="1"/>
        <v>-7.1842318000000001</v>
      </c>
      <c r="G28" s="44">
        <f t="shared" si="2"/>
        <v>-7.4666437999999999</v>
      </c>
      <c r="H28" s="44">
        <f t="shared" si="3"/>
        <v>-7.7834215000000002</v>
      </c>
      <c r="I28" s="44">
        <f t="shared" si="4"/>
        <v>-7.9610118999999999</v>
      </c>
      <c r="J28" s="44">
        <f t="shared" si="5"/>
        <v>0</v>
      </c>
      <c r="K28" s="44">
        <f t="shared" si="6"/>
        <v>0</v>
      </c>
      <c r="M28">
        <v>3330000000</v>
      </c>
      <c r="N28">
        <v>-7.7082218999999998</v>
      </c>
      <c r="O28" s="20"/>
      <c r="P28" s="6">
        <f t="shared" si="7"/>
        <v>3.61</v>
      </c>
      <c r="Q28" s="6">
        <f t="shared" si="8"/>
        <v>-8.2692566000000003</v>
      </c>
      <c r="R28" s="44">
        <f t="shared" si="9"/>
        <v>-8.5724630000000008</v>
      </c>
      <c r="S28" s="44">
        <f t="shared" si="10"/>
        <v>-8.9077911000000007</v>
      </c>
      <c r="T28" s="44">
        <f t="shared" si="11"/>
        <v>-9.0742531</v>
      </c>
      <c r="U28" s="44">
        <f t="shared" si="12"/>
        <v>0</v>
      </c>
      <c r="V28" s="44">
        <f t="shared" si="13"/>
        <v>0</v>
      </c>
      <c r="W28" s="20"/>
    </row>
    <row r="29" spans="2:23" x14ac:dyDescent="0.25">
      <c r="B29">
        <v>3400000000</v>
      </c>
      <c r="C29">
        <v>-7.1641969999999997</v>
      </c>
      <c r="D29" s="20"/>
      <c r="E29" s="6">
        <f t="shared" si="0"/>
        <v>3.68</v>
      </c>
      <c r="F29" s="6">
        <f t="shared" si="1"/>
        <v>-7.2136396999999999</v>
      </c>
      <c r="G29" s="44">
        <f t="shared" si="2"/>
        <v>-7.4797777999999999</v>
      </c>
      <c r="H29" s="44">
        <f t="shared" si="3"/>
        <v>-7.7792234000000002</v>
      </c>
      <c r="I29" s="44">
        <f t="shared" si="4"/>
        <v>-7.9548215999999998</v>
      </c>
      <c r="J29" s="44">
        <f t="shared" si="5"/>
        <v>0</v>
      </c>
      <c r="K29" s="44">
        <f t="shared" si="6"/>
        <v>0</v>
      </c>
      <c r="M29">
        <v>3400000000</v>
      </c>
      <c r="N29">
        <v>-7.8842486999999997</v>
      </c>
      <c r="O29" s="20"/>
      <c r="P29" s="6">
        <f t="shared" si="7"/>
        <v>3.68</v>
      </c>
      <c r="Q29" s="6">
        <f t="shared" si="8"/>
        <v>-8.3400487999999999</v>
      </c>
      <c r="R29" s="44">
        <f t="shared" si="9"/>
        <v>-8.6396761000000009</v>
      </c>
      <c r="S29" s="44">
        <f t="shared" si="10"/>
        <v>-8.9610815000000006</v>
      </c>
      <c r="T29" s="44">
        <f t="shared" si="11"/>
        <v>-9.1164398000000002</v>
      </c>
      <c r="U29" s="44">
        <f t="shared" si="12"/>
        <v>0</v>
      </c>
      <c r="V29" s="44">
        <f t="shared" si="13"/>
        <v>0</v>
      </c>
      <c r="W29" s="20"/>
    </row>
    <row r="30" spans="2:23" x14ac:dyDescent="0.25">
      <c r="B30">
        <v>3470000000</v>
      </c>
      <c r="C30">
        <v>-7.1531487</v>
      </c>
      <c r="D30" s="20"/>
      <c r="E30" s="6">
        <f t="shared" si="0"/>
        <v>3.75</v>
      </c>
      <c r="F30" s="6">
        <f t="shared" si="1"/>
        <v>-7.1884236000000001</v>
      </c>
      <c r="G30" s="44">
        <f t="shared" si="2"/>
        <v>-7.4412599000000004</v>
      </c>
      <c r="H30" s="44">
        <f t="shared" si="3"/>
        <v>-7.7311316000000003</v>
      </c>
      <c r="I30" s="44">
        <f t="shared" si="4"/>
        <v>-7.9070153000000003</v>
      </c>
      <c r="J30" s="44">
        <f t="shared" si="5"/>
        <v>0</v>
      </c>
      <c r="K30" s="44">
        <f t="shared" si="6"/>
        <v>0</v>
      </c>
      <c r="M30">
        <v>3470000000</v>
      </c>
      <c r="N30">
        <v>-8.0524473000000008</v>
      </c>
      <c r="O30" s="20"/>
      <c r="P30" s="6">
        <f t="shared" si="7"/>
        <v>3.75</v>
      </c>
      <c r="Q30" s="6">
        <f t="shared" si="8"/>
        <v>-8.3803204999999998</v>
      </c>
      <c r="R30" s="44">
        <f t="shared" si="9"/>
        <v>-8.6605205999999999</v>
      </c>
      <c r="S30" s="44">
        <f t="shared" si="10"/>
        <v>-8.9617176000000001</v>
      </c>
      <c r="T30" s="44">
        <f t="shared" si="11"/>
        <v>-9.1098146</v>
      </c>
      <c r="U30" s="44">
        <f t="shared" si="12"/>
        <v>0</v>
      </c>
      <c r="V30" s="44">
        <f t="shared" si="13"/>
        <v>0</v>
      </c>
      <c r="W30" s="20"/>
    </row>
    <row r="31" spans="2:23" x14ac:dyDescent="0.25">
      <c r="B31">
        <v>3540000000</v>
      </c>
      <c r="C31">
        <v>-7.1772437</v>
      </c>
      <c r="D31" s="20"/>
      <c r="E31" s="6">
        <f t="shared" si="0"/>
        <v>3.82</v>
      </c>
      <c r="F31" s="6">
        <f t="shared" si="1"/>
        <v>-7.1993666000000003</v>
      </c>
      <c r="G31" s="44">
        <f t="shared" si="2"/>
        <v>-7.4437628</v>
      </c>
      <c r="H31" s="44">
        <f t="shared" si="3"/>
        <v>-7.7288389000000004</v>
      </c>
      <c r="I31" s="44">
        <f t="shared" si="4"/>
        <v>-7.9054351</v>
      </c>
      <c r="J31" s="44">
        <f t="shared" si="5"/>
        <v>0</v>
      </c>
      <c r="K31" s="44">
        <f t="shared" si="6"/>
        <v>0</v>
      </c>
      <c r="M31">
        <v>3540000000</v>
      </c>
      <c r="N31">
        <v>-8.1971378000000001</v>
      </c>
      <c r="O31" s="20"/>
      <c r="P31" s="6">
        <f t="shared" si="7"/>
        <v>3.82</v>
      </c>
      <c r="Q31" s="6">
        <f t="shared" si="8"/>
        <v>-8.4066668</v>
      </c>
      <c r="R31" s="44">
        <f t="shared" si="9"/>
        <v>-8.6618738000000004</v>
      </c>
      <c r="S31" s="44">
        <f t="shared" si="10"/>
        <v>-8.9429502000000003</v>
      </c>
      <c r="T31" s="44">
        <f t="shared" si="11"/>
        <v>-9.0890312000000009</v>
      </c>
      <c r="U31" s="44">
        <f t="shared" si="12"/>
        <v>0</v>
      </c>
      <c r="V31" s="44">
        <f t="shared" si="13"/>
        <v>0</v>
      </c>
      <c r="W31" s="20"/>
    </row>
    <row r="32" spans="2:23" x14ac:dyDescent="0.25">
      <c r="B32">
        <v>3610000000</v>
      </c>
      <c r="C32">
        <v>-7.1842318000000001</v>
      </c>
      <c r="D32" s="20"/>
      <c r="E32" s="6">
        <f t="shared" si="0"/>
        <v>3.89</v>
      </c>
      <c r="F32" s="6">
        <f t="shared" si="1"/>
        <v>-7.2023963999999996</v>
      </c>
      <c r="G32" s="44">
        <f t="shared" si="2"/>
        <v>-7.4486369999999997</v>
      </c>
      <c r="H32" s="44">
        <f t="shared" si="3"/>
        <v>-7.7333087999999996</v>
      </c>
      <c r="I32" s="44">
        <f t="shared" si="4"/>
        <v>-7.9177337000000003</v>
      </c>
      <c r="J32" s="44">
        <f t="shared" si="5"/>
        <v>0</v>
      </c>
      <c r="K32" s="44">
        <f t="shared" si="6"/>
        <v>0</v>
      </c>
      <c r="M32">
        <v>3610000000</v>
      </c>
      <c r="N32">
        <v>-8.2692566000000003</v>
      </c>
      <c r="O32" s="20"/>
      <c r="P32" s="6">
        <f t="shared" si="7"/>
        <v>3.89</v>
      </c>
      <c r="Q32" s="6">
        <f t="shared" si="8"/>
        <v>-8.4238844000000004</v>
      </c>
      <c r="R32" s="44">
        <f t="shared" si="9"/>
        <v>-8.6478471999999993</v>
      </c>
      <c r="S32" s="44">
        <f t="shared" si="10"/>
        <v>-8.9065609000000006</v>
      </c>
      <c r="T32" s="44">
        <f t="shared" si="11"/>
        <v>-9.0506115000000005</v>
      </c>
      <c r="U32" s="44">
        <f t="shared" si="12"/>
        <v>0</v>
      </c>
      <c r="V32" s="44">
        <f t="shared" si="13"/>
        <v>0</v>
      </c>
      <c r="W32" s="20"/>
    </row>
    <row r="33" spans="2:23" x14ac:dyDescent="0.25">
      <c r="B33">
        <v>3680000000</v>
      </c>
      <c r="C33">
        <v>-7.2136396999999999</v>
      </c>
      <c r="D33" s="20"/>
      <c r="E33" s="6">
        <f t="shared" si="0"/>
        <v>3.96</v>
      </c>
      <c r="F33" s="6">
        <f t="shared" si="1"/>
        <v>-7.1743689000000002</v>
      </c>
      <c r="G33" s="44">
        <f t="shared" si="2"/>
        <v>-7.4131193</v>
      </c>
      <c r="H33" s="44">
        <f t="shared" si="3"/>
        <v>-7.7037028999999997</v>
      </c>
      <c r="I33" s="44">
        <f t="shared" si="4"/>
        <v>-7.9020995999999997</v>
      </c>
      <c r="J33" s="44">
        <f t="shared" si="5"/>
        <v>0</v>
      </c>
      <c r="K33" s="44">
        <f t="shared" si="6"/>
        <v>0</v>
      </c>
      <c r="M33">
        <v>3680000000</v>
      </c>
      <c r="N33">
        <v>-8.3400487999999999</v>
      </c>
      <c r="O33" s="20"/>
      <c r="P33" s="6">
        <f t="shared" si="7"/>
        <v>3.96</v>
      </c>
      <c r="Q33" s="6">
        <f t="shared" si="8"/>
        <v>-8.4778347000000007</v>
      </c>
      <c r="R33" s="44">
        <f t="shared" si="9"/>
        <v>-8.6890383</v>
      </c>
      <c r="S33" s="44">
        <f t="shared" si="10"/>
        <v>-8.9345502999999997</v>
      </c>
      <c r="T33" s="44">
        <f t="shared" si="11"/>
        <v>-9.0810660999999993</v>
      </c>
      <c r="U33" s="44">
        <f t="shared" si="12"/>
        <v>0</v>
      </c>
      <c r="V33" s="44">
        <f t="shared" si="13"/>
        <v>0</v>
      </c>
      <c r="W33" s="20"/>
    </row>
    <row r="34" spans="2:23" x14ac:dyDescent="0.25">
      <c r="B34">
        <v>3750000000</v>
      </c>
      <c r="C34">
        <v>-7.1884236000000001</v>
      </c>
      <c r="D34" s="20"/>
      <c r="E34" s="6">
        <f t="shared" si="0"/>
        <v>4.03</v>
      </c>
      <c r="F34" s="6">
        <f t="shared" si="1"/>
        <v>-7.1301240999999997</v>
      </c>
      <c r="G34" s="44">
        <f t="shared" si="2"/>
        <v>-7.3629403</v>
      </c>
      <c r="H34" s="44">
        <f t="shared" si="3"/>
        <v>-7.6688251000000003</v>
      </c>
      <c r="I34" s="44">
        <f t="shared" si="4"/>
        <v>-7.8846334999999996</v>
      </c>
      <c r="J34" s="44">
        <f t="shared" si="5"/>
        <v>0</v>
      </c>
      <c r="K34" s="44">
        <f t="shared" si="6"/>
        <v>0</v>
      </c>
      <c r="M34">
        <v>3750000000</v>
      </c>
      <c r="N34">
        <v>-8.3803204999999998</v>
      </c>
      <c r="O34" s="20"/>
      <c r="P34" s="6">
        <f t="shared" si="7"/>
        <v>4.03</v>
      </c>
      <c r="Q34" s="6">
        <f t="shared" si="8"/>
        <v>-8.5120678000000005</v>
      </c>
      <c r="R34" s="44">
        <f t="shared" si="9"/>
        <v>-8.7090367999999998</v>
      </c>
      <c r="S34" s="44">
        <f t="shared" si="10"/>
        <v>-8.9428558000000002</v>
      </c>
      <c r="T34" s="44">
        <f t="shared" si="11"/>
        <v>-9.0850753999999991</v>
      </c>
      <c r="U34" s="44">
        <f t="shared" si="12"/>
        <v>0</v>
      </c>
      <c r="V34" s="44">
        <f t="shared" si="13"/>
        <v>0</v>
      </c>
      <c r="W34" s="20"/>
    </row>
    <row r="35" spans="2:23" x14ac:dyDescent="0.25">
      <c r="B35">
        <v>3820000000</v>
      </c>
      <c r="C35">
        <v>-7.1993666000000003</v>
      </c>
      <c r="D35" s="20"/>
      <c r="E35" s="6">
        <f t="shared" si="0"/>
        <v>4.0999999999999996</v>
      </c>
      <c r="F35" s="6">
        <f t="shared" si="1"/>
        <v>-7.1073461</v>
      </c>
      <c r="G35" s="44">
        <f t="shared" si="2"/>
        <v>-7.3253750999999996</v>
      </c>
      <c r="H35" s="44">
        <f t="shared" si="3"/>
        <v>-7.6351570999999998</v>
      </c>
      <c r="I35" s="44">
        <f t="shared" si="4"/>
        <v>-7.8629289</v>
      </c>
      <c r="J35" s="44">
        <f t="shared" si="5"/>
        <v>0</v>
      </c>
      <c r="K35" s="44">
        <f t="shared" si="6"/>
        <v>0</v>
      </c>
      <c r="M35">
        <v>3820000000</v>
      </c>
      <c r="N35">
        <v>-8.4066668</v>
      </c>
      <c r="O35" s="20"/>
      <c r="P35" s="6">
        <f t="shared" si="7"/>
        <v>4.0999999999999996</v>
      </c>
      <c r="Q35" s="6">
        <f t="shared" si="8"/>
        <v>-8.5235500000000002</v>
      </c>
      <c r="R35" s="44">
        <f t="shared" si="9"/>
        <v>-8.7110739000000006</v>
      </c>
      <c r="S35" s="44">
        <f t="shared" si="10"/>
        <v>-8.9341439999999999</v>
      </c>
      <c r="T35" s="44">
        <f t="shared" si="11"/>
        <v>-9.0777903000000002</v>
      </c>
      <c r="U35" s="44">
        <f t="shared" si="12"/>
        <v>0</v>
      </c>
      <c r="V35" s="44">
        <f t="shared" si="13"/>
        <v>0</v>
      </c>
      <c r="W35" s="20"/>
    </row>
    <row r="36" spans="2:23" x14ac:dyDescent="0.25">
      <c r="B36">
        <v>3890000000</v>
      </c>
      <c r="C36">
        <v>-7.2023963999999996</v>
      </c>
      <c r="D36" s="20"/>
      <c r="E36" s="6">
        <f t="shared" si="0"/>
        <v>4.17</v>
      </c>
      <c r="F36" s="6">
        <f t="shared" si="1"/>
        <v>-7.0829725000000003</v>
      </c>
      <c r="G36" s="44">
        <f t="shared" si="2"/>
        <v>-7.2899932999999999</v>
      </c>
      <c r="H36" s="44">
        <f t="shared" si="3"/>
        <v>-7.5977154000000002</v>
      </c>
      <c r="I36" s="44">
        <f t="shared" si="4"/>
        <v>-7.8384460999999996</v>
      </c>
      <c r="J36" s="44">
        <f t="shared" si="5"/>
        <v>0</v>
      </c>
      <c r="K36" s="44">
        <f t="shared" si="6"/>
        <v>0</v>
      </c>
      <c r="M36">
        <v>3890000000</v>
      </c>
      <c r="N36">
        <v>-8.4238844000000004</v>
      </c>
      <c r="O36" s="20"/>
      <c r="P36" s="6">
        <f t="shared" si="7"/>
        <v>4.17</v>
      </c>
      <c r="Q36" s="6">
        <f t="shared" si="8"/>
        <v>-8.5422133999999996</v>
      </c>
      <c r="R36" s="44">
        <f t="shared" si="9"/>
        <v>-8.7140131000000007</v>
      </c>
      <c r="S36" s="44">
        <f t="shared" si="10"/>
        <v>-8.9272384999999996</v>
      </c>
      <c r="T36" s="44">
        <f t="shared" si="11"/>
        <v>-9.0705509000000006</v>
      </c>
      <c r="U36" s="44">
        <f t="shared" si="12"/>
        <v>0</v>
      </c>
      <c r="V36" s="44">
        <f t="shared" si="13"/>
        <v>0</v>
      </c>
      <c r="W36" s="20"/>
    </row>
    <row r="37" spans="2:23" x14ac:dyDescent="0.25">
      <c r="B37">
        <v>3960000000</v>
      </c>
      <c r="C37">
        <v>-7.1743689000000002</v>
      </c>
      <c r="D37" s="20"/>
      <c r="E37" s="6">
        <f t="shared" si="0"/>
        <v>4.24</v>
      </c>
      <c r="F37" s="6">
        <f t="shared" si="1"/>
        <v>-7.0347447000000001</v>
      </c>
      <c r="G37" s="44">
        <f t="shared" si="2"/>
        <v>-7.2235208000000002</v>
      </c>
      <c r="H37" s="44">
        <f t="shared" si="3"/>
        <v>-7.5300421999999996</v>
      </c>
      <c r="I37" s="44">
        <f t="shared" si="4"/>
        <v>-7.7833819000000002</v>
      </c>
      <c r="J37" s="44">
        <f t="shared" si="5"/>
        <v>0</v>
      </c>
      <c r="K37" s="44">
        <f t="shared" si="6"/>
        <v>0</v>
      </c>
      <c r="M37">
        <v>3960000000</v>
      </c>
      <c r="N37">
        <v>-8.4778347000000007</v>
      </c>
      <c r="O37" s="20"/>
      <c r="P37" s="6">
        <f t="shared" si="7"/>
        <v>4.24</v>
      </c>
      <c r="Q37" s="6">
        <f t="shared" si="8"/>
        <v>-8.5420312999999997</v>
      </c>
      <c r="R37" s="44">
        <f t="shared" si="9"/>
        <v>-8.7040482000000008</v>
      </c>
      <c r="S37" s="44">
        <f t="shared" si="10"/>
        <v>-8.9039555000000004</v>
      </c>
      <c r="T37" s="44">
        <f t="shared" si="11"/>
        <v>-9.0417223</v>
      </c>
      <c r="U37" s="44">
        <f t="shared" si="12"/>
        <v>0</v>
      </c>
      <c r="V37" s="44">
        <f t="shared" si="13"/>
        <v>0</v>
      </c>
      <c r="W37" s="20"/>
    </row>
    <row r="38" spans="2:23" x14ac:dyDescent="0.25">
      <c r="B38">
        <v>4030000000</v>
      </c>
      <c r="C38">
        <v>-7.1301240999999997</v>
      </c>
      <c r="D38" s="20"/>
      <c r="E38" s="6">
        <f t="shared" si="0"/>
        <v>4.3099999999999996</v>
      </c>
      <c r="F38" s="6">
        <f t="shared" si="1"/>
        <v>-6.988874</v>
      </c>
      <c r="G38" s="44">
        <f t="shared" si="2"/>
        <v>-7.1643128000000003</v>
      </c>
      <c r="H38" s="44">
        <f t="shared" si="3"/>
        <v>-7.4795189000000004</v>
      </c>
      <c r="I38" s="44">
        <f t="shared" si="4"/>
        <v>-7.7467103000000002</v>
      </c>
      <c r="J38" s="44">
        <f t="shared" si="5"/>
        <v>0</v>
      </c>
      <c r="K38" s="44">
        <f t="shared" si="6"/>
        <v>0</v>
      </c>
      <c r="M38">
        <v>4030000000</v>
      </c>
      <c r="N38">
        <v>-8.5120678000000005</v>
      </c>
      <c r="O38" s="20"/>
      <c r="P38" s="6">
        <f t="shared" si="7"/>
        <v>4.3099999999999996</v>
      </c>
      <c r="Q38" s="6">
        <f t="shared" si="8"/>
        <v>-8.5341082000000004</v>
      </c>
      <c r="R38" s="44">
        <f t="shared" si="9"/>
        <v>-8.6792545000000008</v>
      </c>
      <c r="S38" s="44">
        <f t="shared" si="10"/>
        <v>-8.8637648000000002</v>
      </c>
      <c r="T38" s="44">
        <f t="shared" si="11"/>
        <v>-8.9937620000000003</v>
      </c>
      <c r="U38" s="44">
        <f t="shared" si="12"/>
        <v>0</v>
      </c>
      <c r="V38" s="44">
        <f t="shared" si="13"/>
        <v>0</v>
      </c>
      <c r="W38" s="20"/>
    </row>
    <row r="39" spans="2:23" x14ac:dyDescent="0.25">
      <c r="B39">
        <v>4100000000</v>
      </c>
      <c r="C39">
        <v>-7.1073461</v>
      </c>
      <c r="D39" s="20"/>
      <c r="E39" s="6">
        <f t="shared" si="0"/>
        <v>4.38</v>
      </c>
      <c r="F39" s="6">
        <f t="shared" si="1"/>
        <v>-6.9610285999999997</v>
      </c>
      <c r="G39" s="44">
        <f t="shared" si="2"/>
        <v>-7.1278829999999997</v>
      </c>
      <c r="H39" s="44">
        <f t="shared" si="3"/>
        <v>-7.4504123</v>
      </c>
      <c r="I39" s="44">
        <f t="shared" si="4"/>
        <v>-7.7313961999999998</v>
      </c>
      <c r="J39" s="44">
        <f t="shared" si="5"/>
        <v>0</v>
      </c>
      <c r="K39" s="44">
        <f t="shared" si="6"/>
        <v>0</v>
      </c>
      <c r="M39">
        <v>4100000000</v>
      </c>
      <c r="N39">
        <v>-8.5235500000000002</v>
      </c>
      <c r="O39" s="20"/>
      <c r="P39" s="6">
        <f t="shared" si="7"/>
        <v>4.38</v>
      </c>
      <c r="Q39" s="6">
        <f t="shared" si="8"/>
        <v>-8.5240697999999995</v>
      </c>
      <c r="R39" s="44">
        <f t="shared" si="9"/>
        <v>-8.6535081999999992</v>
      </c>
      <c r="S39" s="44">
        <f t="shared" si="10"/>
        <v>-8.8330935999999998</v>
      </c>
      <c r="T39" s="44">
        <f t="shared" si="11"/>
        <v>-8.9636793000000008</v>
      </c>
      <c r="U39" s="44">
        <f t="shared" si="12"/>
        <v>0</v>
      </c>
      <c r="V39" s="44">
        <f t="shared" si="13"/>
        <v>0</v>
      </c>
      <c r="W39" s="20"/>
    </row>
    <row r="40" spans="2:23" x14ac:dyDescent="0.25">
      <c r="B40">
        <v>4170000000</v>
      </c>
      <c r="C40">
        <v>-7.0829725000000003</v>
      </c>
      <c r="D40" s="20"/>
      <c r="E40" s="6">
        <f t="shared" si="0"/>
        <v>4.45</v>
      </c>
      <c r="F40" s="6">
        <f t="shared" si="1"/>
        <v>-6.9230967000000003</v>
      </c>
      <c r="G40" s="44">
        <f t="shared" si="2"/>
        <v>-7.0849675999999997</v>
      </c>
      <c r="H40" s="44">
        <f t="shared" si="3"/>
        <v>-7.4061680000000001</v>
      </c>
      <c r="I40" s="44">
        <f t="shared" si="4"/>
        <v>-7.6999887999999999</v>
      </c>
      <c r="J40" s="44">
        <f t="shared" si="5"/>
        <v>0</v>
      </c>
      <c r="K40" s="44">
        <f t="shared" si="6"/>
        <v>0</v>
      </c>
      <c r="M40">
        <v>4170000000</v>
      </c>
      <c r="N40">
        <v>-8.5422133999999996</v>
      </c>
      <c r="O40" s="20"/>
      <c r="P40" s="6">
        <f t="shared" si="7"/>
        <v>4.45</v>
      </c>
      <c r="Q40" s="6">
        <f t="shared" si="8"/>
        <v>-8.4908476000000004</v>
      </c>
      <c r="R40" s="44">
        <f t="shared" si="9"/>
        <v>-8.6074065999999991</v>
      </c>
      <c r="S40" s="44">
        <f t="shared" si="10"/>
        <v>-8.7810001</v>
      </c>
      <c r="T40" s="44">
        <f t="shared" si="11"/>
        <v>-8.9104118000000003</v>
      </c>
      <c r="U40" s="44">
        <f t="shared" si="12"/>
        <v>0</v>
      </c>
      <c r="V40" s="44">
        <f t="shared" si="13"/>
        <v>0</v>
      </c>
      <c r="W40" s="20"/>
    </row>
    <row r="41" spans="2:23" x14ac:dyDescent="0.25">
      <c r="B41">
        <v>4240000000</v>
      </c>
      <c r="C41">
        <v>-7.0347447000000001</v>
      </c>
      <c r="D41" s="20"/>
      <c r="E41" s="6">
        <f t="shared" si="0"/>
        <v>4.5199999999999996</v>
      </c>
      <c r="F41" s="6">
        <f t="shared" si="1"/>
        <v>-6.8882484000000002</v>
      </c>
      <c r="G41" s="44">
        <f t="shared" si="2"/>
        <v>-7.0470265999999997</v>
      </c>
      <c r="H41" s="44">
        <f t="shared" si="3"/>
        <v>-7.3739885999999997</v>
      </c>
      <c r="I41" s="44">
        <f t="shared" si="4"/>
        <v>-7.6817130999999996</v>
      </c>
      <c r="J41" s="44">
        <f t="shared" si="5"/>
        <v>0</v>
      </c>
      <c r="K41" s="44">
        <f t="shared" si="6"/>
        <v>0</v>
      </c>
      <c r="M41">
        <v>4240000000</v>
      </c>
      <c r="N41">
        <v>-8.5420312999999997</v>
      </c>
      <c r="O41" s="20"/>
      <c r="P41" s="6">
        <f t="shared" si="7"/>
        <v>4.5199999999999996</v>
      </c>
      <c r="Q41" s="6">
        <f t="shared" si="8"/>
        <v>-8.4463080999999995</v>
      </c>
      <c r="R41" s="44">
        <f t="shared" si="9"/>
        <v>-8.5503701999999997</v>
      </c>
      <c r="S41" s="44">
        <f t="shared" si="10"/>
        <v>-8.7188072000000005</v>
      </c>
      <c r="T41" s="44">
        <f t="shared" si="11"/>
        <v>-8.8433236999999991</v>
      </c>
      <c r="U41" s="44">
        <f t="shared" si="12"/>
        <v>0</v>
      </c>
      <c r="V41" s="44">
        <f t="shared" si="13"/>
        <v>0</v>
      </c>
      <c r="W41" s="20"/>
    </row>
    <row r="42" spans="2:23" x14ac:dyDescent="0.25">
      <c r="B42">
        <v>4310000000</v>
      </c>
      <c r="C42">
        <v>-6.988874</v>
      </c>
      <c r="D42" s="20"/>
      <c r="E42" s="6">
        <f t="shared" si="0"/>
        <v>4.59</v>
      </c>
      <c r="F42" s="6">
        <f t="shared" si="1"/>
        <v>-6.8746771999999998</v>
      </c>
      <c r="G42" s="44">
        <f t="shared" si="2"/>
        <v>-7.0285358000000002</v>
      </c>
      <c r="H42" s="44">
        <f t="shared" si="3"/>
        <v>-7.3648872000000001</v>
      </c>
      <c r="I42" s="44">
        <f t="shared" si="4"/>
        <v>-7.6810945999999998</v>
      </c>
      <c r="J42" s="44">
        <f t="shared" si="5"/>
        <v>0</v>
      </c>
      <c r="K42" s="44">
        <f t="shared" si="6"/>
        <v>0</v>
      </c>
      <c r="M42">
        <v>4310000000</v>
      </c>
      <c r="N42">
        <v>-8.5341082000000004</v>
      </c>
      <c r="O42" s="20"/>
      <c r="P42" s="6">
        <f t="shared" si="7"/>
        <v>4.59</v>
      </c>
      <c r="Q42" s="6">
        <f t="shared" si="8"/>
        <v>-8.4180174000000001</v>
      </c>
      <c r="R42" s="44">
        <f t="shared" si="9"/>
        <v>-8.5169277000000001</v>
      </c>
      <c r="S42" s="44">
        <f t="shared" si="10"/>
        <v>-8.6862507000000004</v>
      </c>
      <c r="T42" s="44">
        <f t="shared" si="11"/>
        <v>-8.8153915000000005</v>
      </c>
      <c r="U42" s="44">
        <f t="shared" si="12"/>
        <v>0</v>
      </c>
      <c r="V42" s="44">
        <f t="shared" si="13"/>
        <v>0</v>
      </c>
      <c r="W42" s="20"/>
    </row>
    <row r="43" spans="2:23" x14ac:dyDescent="0.25">
      <c r="B43">
        <v>4380000000</v>
      </c>
      <c r="C43">
        <v>-6.9610285999999997</v>
      </c>
      <c r="D43" s="20"/>
      <c r="E43" s="6">
        <f t="shared" si="0"/>
        <v>4.66</v>
      </c>
      <c r="F43" s="6">
        <f t="shared" si="1"/>
        <v>-6.8481312000000001</v>
      </c>
      <c r="G43" s="44">
        <f t="shared" si="2"/>
        <v>-7.0028148000000003</v>
      </c>
      <c r="H43" s="44">
        <f t="shared" si="3"/>
        <v>-7.3437700000000001</v>
      </c>
      <c r="I43" s="44">
        <f t="shared" si="4"/>
        <v>-7.6617702999999997</v>
      </c>
      <c r="J43" s="44">
        <f t="shared" si="5"/>
        <v>0</v>
      </c>
      <c r="K43" s="44">
        <f t="shared" si="6"/>
        <v>0</v>
      </c>
      <c r="M43">
        <v>4380000000</v>
      </c>
      <c r="N43">
        <v>-8.5240697999999995</v>
      </c>
      <c r="O43" s="20"/>
      <c r="P43" s="6">
        <f t="shared" si="7"/>
        <v>4.66</v>
      </c>
      <c r="Q43" s="6">
        <f t="shared" si="8"/>
        <v>-8.3743628999999995</v>
      </c>
      <c r="R43" s="44">
        <f t="shared" si="9"/>
        <v>-8.4710368999999996</v>
      </c>
      <c r="S43" s="44">
        <f t="shared" si="10"/>
        <v>-8.6479321000000002</v>
      </c>
      <c r="T43" s="44">
        <f t="shared" si="11"/>
        <v>-8.7875365999999993</v>
      </c>
      <c r="U43" s="44">
        <f t="shared" si="12"/>
        <v>0</v>
      </c>
      <c r="V43" s="44">
        <f t="shared" si="13"/>
        <v>0</v>
      </c>
      <c r="W43" s="20"/>
    </row>
    <row r="44" spans="2:23" x14ac:dyDescent="0.25">
      <c r="B44">
        <v>4450000000</v>
      </c>
      <c r="C44">
        <v>-6.9230967000000003</v>
      </c>
      <c r="D44" s="20"/>
      <c r="E44" s="6">
        <f t="shared" si="0"/>
        <v>4.7300000000000004</v>
      </c>
      <c r="F44" s="6">
        <f t="shared" si="1"/>
        <v>-6.8138385000000001</v>
      </c>
      <c r="G44" s="44">
        <f t="shared" si="2"/>
        <v>-6.9619527000000003</v>
      </c>
      <c r="H44" s="44">
        <f t="shared" si="3"/>
        <v>-7.3018875000000003</v>
      </c>
      <c r="I44" s="44">
        <f t="shared" si="4"/>
        <v>-7.6279348999999996</v>
      </c>
      <c r="J44" s="44">
        <f t="shared" si="5"/>
        <v>0</v>
      </c>
      <c r="K44" s="44">
        <f t="shared" si="6"/>
        <v>0</v>
      </c>
      <c r="M44">
        <v>4450000000</v>
      </c>
      <c r="N44">
        <v>-8.4908476000000004</v>
      </c>
      <c r="O44" s="20"/>
      <c r="P44" s="6">
        <f t="shared" si="7"/>
        <v>4.7300000000000004</v>
      </c>
      <c r="Q44" s="6">
        <f t="shared" si="8"/>
        <v>-8.3232136000000008</v>
      </c>
      <c r="R44" s="44">
        <f t="shared" si="9"/>
        <v>-8.4180937</v>
      </c>
      <c r="S44" s="44">
        <f t="shared" si="10"/>
        <v>-8.5942106000000003</v>
      </c>
      <c r="T44" s="44">
        <f t="shared" si="11"/>
        <v>-8.7413405999999991</v>
      </c>
      <c r="U44" s="44">
        <f t="shared" si="12"/>
        <v>0</v>
      </c>
      <c r="V44" s="44">
        <f t="shared" si="13"/>
        <v>0</v>
      </c>
      <c r="W44" s="20"/>
    </row>
    <row r="45" spans="2:23" x14ac:dyDescent="0.25">
      <c r="B45">
        <v>4520000000</v>
      </c>
      <c r="C45">
        <v>-6.8882484000000002</v>
      </c>
      <c r="D45" s="20"/>
      <c r="E45" s="6">
        <f t="shared" si="0"/>
        <v>4.8</v>
      </c>
      <c r="F45" s="6">
        <f t="shared" si="1"/>
        <v>-6.8034138999999998</v>
      </c>
      <c r="G45" s="44">
        <f t="shared" si="2"/>
        <v>-6.9615334999999998</v>
      </c>
      <c r="H45" s="44">
        <f t="shared" si="3"/>
        <v>-7.3165655000000003</v>
      </c>
      <c r="I45" s="44">
        <f t="shared" si="4"/>
        <v>-7.6548223000000002</v>
      </c>
      <c r="J45" s="44">
        <f t="shared" si="5"/>
        <v>0</v>
      </c>
      <c r="K45" s="44">
        <f t="shared" si="6"/>
        <v>0</v>
      </c>
      <c r="M45">
        <v>4520000000</v>
      </c>
      <c r="N45">
        <v>-8.4463080999999995</v>
      </c>
      <c r="O45" s="20"/>
      <c r="P45" s="6">
        <f t="shared" si="7"/>
        <v>4.8</v>
      </c>
      <c r="Q45" s="6">
        <f t="shared" si="8"/>
        <v>-8.2914276000000005</v>
      </c>
      <c r="R45" s="44">
        <f t="shared" si="9"/>
        <v>-8.3836984999999995</v>
      </c>
      <c r="S45" s="44">
        <f t="shared" si="10"/>
        <v>-8.5652275000000007</v>
      </c>
      <c r="T45" s="44">
        <f t="shared" si="11"/>
        <v>-8.7218981000000007</v>
      </c>
      <c r="U45" s="44">
        <f t="shared" si="12"/>
        <v>0</v>
      </c>
      <c r="V45" s="44">
        <f t="shared" si="13"/>
        <v>0</v>
      </c>
      <c r="W45" s="20"/>
    </row>
    <row r="46" spans="2:23" x14ac:dyDescent="0.25">
      <c r="B46">
        <v>4590000000</v>
      </c>
      <c r="C46">
        <v>-6.8746771999999998</v>
      </c>
      <c r="D46" s="20"/>
      <c r="E46" s="6">
        <f t="shared" si="0"/>
        <v>4.87</v>
      </c>
      <c r="F46" s="6">
        <f t="shared" si="1"/>
        <v>-6.7920727999999997</v>
      </c>
      <c r="G46" s="44">
        <f t="shared" si="2"/>
        <v>-6.9565901999999999</v>
      </c>
      <c r="H46" s="44">
        <f t="shared" si="3"/>
        <v>-7.3251042000000002</v>
      </c>
      <c r="I46" s="44">
        <f t="shared" si="4"/>
        <v>-7.6689916</v>
      </c>
      <c r="J46" s="44">
        <f t="shared" si="5"/>
        <v>0</v>
      </c>
      <c r="K46" s="44">
        <f t="shared" si="6"/>
        <v>0</v>
      </c>
      <c r="M46">
        <v>4590000000</v>
      </c>
      <c r="N46">
        <v>-8.4180174000000001</v>
      </c>
      <c r="O46" s="20"/>
      <c r="P46" s="6">
        <f t="shared" si="7"/>
        <v>4.87</v>
      </c>
      <c r="Q46" s="6">
        <f t="shared" si="8"/>
        <v>-8.2589111000000006</v>
      </c>
      <c r="R46" s="44">
        <f t="shared" si="9"/>
        <v>-8.3553771999999995</v>
      </c>
      <c r="S46" s="44">
        <f t="shared" si="10"/>
        <v>-8.5466051000000007</v>
      </c>
      <c r="T46" s="44">
        <f t="shared" si="11"/>
        <v>-8.7170448</v>
      </c>
      <c r="U46" s="44">
        <f t="shared" si="12"/>
        <v>0</v>
      </c>
      <c r="V46" s="44">
        <f t="shared" si="13"/>
        <v>0</v>
      </c>
      <c r="W46" s="20"/>
    </row>
    <row r="47" spans="2:23" x14ac:dyDescent="0.25">
      <c r="B47">
        <v>4660000000</v>
      </c>
      <c r="C47">
        <v>-6.8481312000000001</v>
      </c>
      <c r="D47" s="20"/>
      <c r="E47" s="6">
        <f t="shared" si="0"/>
        <v>4.9400000000000004</v>
      </c>
      <c r="F47" s="6">
        <f t="shared" si="1"/>
        <v>-6.7783403</v>
      </c>
      <c r="G47" s="44">
        <f t="shared" si="2"/>
        <v>-6.9509014999999996</v>
      </c>
      <c r="H47" s="44">
        <f t="shared" si="3"/>
        <v>-7.3331289000000002</v>
      </c>
      <c r="I47" s="44">
        <f t="shared" si="4"/>
        <v>-7.6854911000000001</v>
      </c>
      <c r="J47" s="44">
        <f t="shared" si="5"/>
        <v>0</v>
      </c>
      <c r="K47" s="44">
        <f t="shared" si="6"/>
        <v>0</v>
      </c>
      <c r="M47">
        <v>4660000000</v>
      </c>
      <c r="N47">
        <v>-8.3743628999999995</v>
      </c>
      <c r="O47" s="20"/>
      <c r="P47" s="6">
        <f t="shared" si="7"/>
        <v>4.9400000000000004</v>
      </c>
      <c r="Q47" s="6">
        <f t="shared" si="8"/>
        <v>-8.2302780000000002</v>
      </c>
      <c r="R47" s="44">
        <f t="shared" si="9"/>
        <v>-8.3241776999999999</v>
      </c>
      <c r="S47" s="44">
        <f t="shared" si="10"/>
        <v>-8.5296945999999991</v>
      </c>
      <c r="T47" s="44">
        <f t="shared" si="11"/>
        <v>-8.7126245000000004</v>
      </c>
      <c r="U47" s="44">
        <f t="shared" si="12"/>
        <v>0</v>
      </c>
      <c r="V47" s="44">
        <f t="shared" si="13"/>
        <v>0</v>
      </c>
      <c r="W47" s="20"/>
    </row>
    <row r="48" spans="2:23" x14ac:dyDescent="0.25">
      <c r="B48">
        <v>4730000000</v>
      </c>
      <c r="C48">
        <v>-6.8138385000000001</v>
      </c>
      <c r="D48" s="20"/>
      <c r="E48" s="6">
        <f t="shared" si="0"/>
        <v>5.01</v>
      </c>
      <c r="F48" s="6">
        <f t="shared" si="1"/>
        <v>-6.7636995000000004</v>
      </c>
      <c r="G48" s="44">
        <f t="shared" si="2"/>
        <v>-6.9433889000000004</v>
      </c>
      <c r="H48" s="44">
        <f t="shared" si="3"/>
        <v>-7.3456482999999997</v>
      </c>
      <c r="I48" s="44">
        <f t="shared" si="4"/>
        <v>-7.7171569</v>
      </c>
      <c r="J48" s="44">
        <f t="shared" si="5"/>
        <v>0</v>
      </c>
      <c r="K48" s="44">
        <f t="shared" si="6"/>
        <v>0</v>
      </c>
      <c r="M48">
        <v>4730000000</v>
      </c>
      <c r="N48">
        <v>-8.3232136000000008</v>
      </c>
      <c r="O48" s="20"/>
      <c r="P48" s="6">
        <f t="shared" si="7"/>
        <v>5.01</v>
      </c>
      <c r="Q48" s="6">
        <f t="shared" si="8"/>
        <v>-8.2106265999999994</v>
      </c>
      <c r="R48" s="44">
        <f t="shared" si="9"/>
        <v>-8.3043709000000003</v>
      </c>
      <c r="S48" s="44">
        <f t="shared" si="10"/>
        <v>-8.5132980000000007</v>
      </c>
      <c r="T48" s="44">
        <f t="shared" si="11"/>
        <v>-8.705864</v>
      </c>
      <c r="U48" s="44">
        <f t="shared" si="12"/>
        <v>0</v>
      </c>
      <c r="V48" s="44">
        <f t="shared" si="13"/>
        <v>0</v>
      </c>
      <c r="W48" s="20"/>
    </row>
    <row r="49" spans="2:23" x14ac:dyDescent="0.25">
      <c r="B49">
        <v>4800000000</v>
      </c>
      <c r="C49">
        <v>-6.8034138999999998</v>
      </c>
      <c r="D49" s="20"/>
      <c r="E49" s="6">
        <f t="shared" si="0"/>
        <v>5.08</v>
      </c>
      <c r="F49" s="6">
        <f t="shared" si="1"/>
        <v>-6.7577499999999997</v>
      </c>
      <c r="G49" s="44">
        <f t="shared" si="2"/>
        <v>-6.9533372</v>
      </c>
      <c r="H49" s="44">
        <f t="shared" si="3"/>
        <v>-7.3863883000000001</v>
      </c>
      <c r="I49" s="44">
        <f t="shared" si="4"/>
        <v>-7.7776670000000001</v>
      </c>
      <c r="J49" s="44">
        <f t="shared" si="5"/>
        <v>0</v>
      </c>
      <c r="K49" s="44">
        <f t="shared" si="6"/>
        <v>0</v>
      </c>
      <c r="M49">
        <v>4800000000</v>
      </c>
      <c r="N49">
        <v>-8.2914276000000005</v>
      </c>
      <c r="O49" s="20"/>
      <c r="P49" s="6">
        <f t="shared" si="7"/>
        <v>5.08</v>
      </c>
      <c r="Q49" s="6">
        <f t="shared" si="8"/>
        <v>-8.1908455</v>
      </c>
      <c r="R49" s="44">
        <f t="shared" si="9"/>
        <v>-8.2872076000000003</v>
      </c>
      <c r="S49" s="44">
        <f t="shared" si="10"/>
        <v>-8.5131949999999996</v>
      </c>
      <c r="T49" s="44">
        <f t="shared" si="11"/>
        <v>-8.7196007000000009</v>
      </c>
      <c r="U49" s="44">
        <f t="shared" si="12"/>
        <v>0</v>
      </c>
      <c r="V49" s="44">
        <f t="shared" si="13"/>
        <v>0</v>
      </c>
      <c r="W49" s="20"/>
    </row>
    <row r="50" spans="2:23" x14ac:dyDescent="0.25">
      <c r="B50">
        <v>4870000000</v>
      </c>
      <c r="C50">
        <v>-6.7920727999999997</v>
      </c>
      <c r="D50" s="20"/>
      <c r="E50" s="6">
        <f t="shared" si="0"/>
        <v>5.15</v>
      </c>
      <c r="F50" s="6">
        <f t="shared" si="1"/>
        <v>-6.7569255999999998</v>
      </c>
      <c r="G50" s="44">
        <f t="shared" si="2"/>
        <v>-6.9664020999999998</v>
      </c>
      <c r="H50" s="44">
        <f t="shared" si="3"/>
        <v>-7.4257574000000002</v>
      </c>
      <c r="I50" s="44">
        <f t="shared" si="4"/>
        <v>-7.8258023000000003</v>
      </c>
      <c r="J50" s="44">
        <f t="shared" si="5"/>
        <v>0</v>
      </c>
      <c r="K50" s="44">
        <f t="shared" si="6"/>
        <v>0</v>
      </c>
      <c r="M50">
        <v>4870000000</v>
      </c>
      <c r="N50">
        <v>-8.2589111000000006</v>
      </c>
      <c r="O50" s="20"/>
      <c r="P50" s="6">
        <f t="shared" si="7"/>
        <v>5.15</v>
      </c>
      <c r="Q50" s="6">
        <f t="shared" si="8"/>
        <v>-8.1706724000000008</v>
      </c>
      <c r="R50" s="44">
        <f t="shared" si="9"/>
        <v>-8.2710170999999999</v>
      </c>
      <c r="S50" s="44">
        <f t="shared" si="10"/>
        <v>-8.5209054999999996</v>
      </c>
      <c r="T50" s="44">
        <f t="shared" si="11"/>
        <v>-8.7458714999999998</v>
      </c>
      <c r="U50" s="44">
        <f t="shared" si="12"/>
        <v>0</v>
      </c>
      <c r="V50" s="44">
        <f t="shared" si="13"/>
        <v>0</v>
      </c>
      <c r="W50" s="20"/>
    </row>
    <row r="51" spans="2:23" x14ac:dyDescent="0.25">
      <c r="B51">
        <v>4940000000</v>
      </c>
      <c r="C51">
        <v>-6.7783403</v>
      </c>
      <c r="D51" s="20"/>
      <c r="E51" s="6">
        <f t="shared" si="0"/>
        <v>5.22</v>
      </c>
      <c r="F51" s="6">
        <f t="shared" si="1"/>
        <v>-6.7693171999999997</v>
      </c>
      <c r="G51" s="44">
        <f t="shared" si="2"/>
        <v>-6.9939584999999997</v>
      </c>
      <c r="H51" s="44">
        <f t="shared" si="3"/>
        <v>-7.4743694999999999</v>
      </c>
      <c r="I51" s="44">
        <f t="shared" si="4"/>
        <v>-7.8814510999999996</v>
      </c>
      <c r="J51" s="44">
        <f t="shared" si="5"/>
        <v>0</v>
      </c>
      <c r="K51" s="44">
        <f t="shared" si="6"/>
        <v>0</v>
      </c>
      <c r="M51">
        <v>4940000000</v>
      </c>
      <c r="N51">
        <v>-8.2302780000000002</v>
      </c>
      <c r="O51" s="20"/>
      <c r="P51" s="6">
        <f t="shared" si="7"/>
        <v>5.22</v>
      </c>
      <c r="Q51" s="6">
        <f t="shared" si="8"/>
        <v>-8.1657876999999992</v>
      </c>
      <c r="R51" s="44">
        <f t="shared" si="9"/>
        <v>-8.2722931000000006</v>
      </c>
      <c r="S51" s="44">
        <f t="shared" si="10"/>
        <v>-8.5427579999999992</v>
      </c>
      <c r="T51" s="44">
        <f t="shared" si="11"/>
        <v>-8.7799530000000008</v>
      </c>
      <c r="U51" s="44">
        <f t="shared" si="12"/>
        <v>0</v>
      </c>
      <c r="V51" s="44">
        <f t="shared" si="13"/>
        <v>0</v>
      </c>
      <c r="W51" s="20"/>
    </row>
    <row r="52" spans="2:23" x14ac:dyDescent="0.25">
      <c r="B52">
        <v>5010000000</v>
      </c>
      <c r="C52">
        <v>-6.7636995000000004</v>
      </c>
      <c r="D52" s="20"/>
      <c r="E52" s="6">
        <f t="shared" si="0"/>
        <v>5.29</v>
      </c>
      <c r="F52" s="6">
        <f t="shared" si="1"/>
        <v>-6.7738657</v>
      </c>
      <c r="G52" s="44">
        <f t="shared" si="2"/>
        <v>-7.0113873</v>
      </c>
      <c r="H52" s="44">
        <f t="shared" si="3"/>
        <v>-7.4965185999999999</v>
      </c>
      <c r="I52" s="44">
        <f t="shared" si="4"/>
        <v>-7.9081969000000001</v>
      </c>
      <c r="J52" s="44">
        <f t="shared" si="5"/>
        <v>0</v>
      </c>
      <c r="K52" s="44">
        <f t="shared" si="6"/>
        <v>0</v>
      </c>
      <c r="M52">
        <v>5010000000</v>
      </c>
      <c r="N52">
        <v>-8.2106265999999994</v>
      </c>
      <c r="O52" s="20"/>
      <c r="P52" s="6">
        <f t="shared" si="7"/>
        <v>5.29</v>
      </c>
      <c r="Q52" s="6">
        <f t="shared" si="8"/>
        <v>-8.1621045999999993</v>
      </c>
      <c r="R52" s="44">
        <f t="shared" si="9"/>
        <v>-8.2761344999999995</v>
      </c>
      <c r="S52" s="44">
        <f t="shared" si="10"/>
        <v>-8.5660772000000005</v>
      </c>
      <c r="T52" s="44">
        <f t="shared" si="11"/>
        <v>-8.8119029999999992</v>
      </c>
      <c r="U52" s="44">
        <f t="shared" si="12"/>
        <v>0</v>
      </c>
      <c r="V52" s="44">
        <f t="shared" si="13"/>
        <v>0</v>
      </c>
      <c r="W52" s="20"/>
    </row>
    <row r="53" spans="2:23" x14ac:dyDescent="0.25">
      <c r="B53">
        <v>5080000000</v>
      </c>
      <c r="C53">
        <v>-6.7577499999999997</v>
      </c>
      <c r="D53" s="20"/>
      <c r="E53" s="6">
        <f t="shared" si="0"/>
        <v>5.36</v>
      </c>
      <c r="F53" s="6">
        <f t="shared" si="1"/>
        <v>-6.8008699000000004</v>
      </c>
      <c r="G53" s="44">
        <f t="shared" si="2"/>
        <v>-7.0531473</v>
      </c>
      <c r="H53" s="44">
        <f t="shared" si="3"/>
        <v>-7.5430311999999997</v>
      </c>
      <c r="I53" s="44">
        <f t="shared" si="4"/>
        <v>-7.9489936999999999</v>
      </c>
      <c r="J53" s="44">
        <f t="shared" si="5"/>
        <v>0</v>
      </c>
      <c r="K53" s="44">
        <f t="shared" si="6"/>
        <v>0</v>
      </c>
      <c r="M53">
        <v>5080000000</v>
      </c>
      <c r="N53">
        <v>-8.1908455</v>
      </c>
      <c r="O53" s="20"/>
      <c r="P53" s="6">
        <f t="shared" si="7"/>
        <v>5.36</v>
      </c>
      <c r="Q53" s="6">
        <f t="shared" si="8"/>
        <v>-8.1584558000000005</v>
      </c>
      <c r="R53" s="44">
        <f t="shared" si="9"/>
        <v>-8.2787065999999996</v>
      </c>
      <c r="S53" s="44">
        <f t="shared" si="10"/>
        <v>-8.5895758000000004</v>
      </c>
      <c r="T53" s="44">
        <f t="shared" si="11"/>
        <v>-8.8335904999999997</v>
      </c>
      <c r="U53" s="44">
        <f t="shared" si="12"/>
        <v>0</v>
      </c>
      <c r="V53" s="44">
        <f t="shared" si="13"/>
        <v>0</v>
      </c>
      <c r="W53" s="20"/>
    </row>
    <row r="54" spans="2:23" x14ac:dyDescent="0.25">
      <c r="B54">
        <v>5150000000</v>
      </c>
      <c r="C54">
        <v>-6.7569255999999998</v>
      </c>
      <c r="D54" s="20"/>
      <c r="E54" s="6">
        <f t="shared" si="0"/>
        <v>5.43</v>
      </c>
      <c r="F54" s="6">
        <f t="shared" si="1"/>
        <v>-6.8289008000000004</v>
      </c>
      <c r="G54" s="44">
        <f t="shared" si="2"/>
        <v>-7.0904230999999998</v>
      </c>
      <c r="H54" s="44">
        <f t="shared" si="3"/>
        <v>-7.5773134000000004</v>
      </c>
      <c r="I54" s="44">
        <f t="shared" si="4"/>
        <v>-7.9759492999999999</v>
      </c>
      <c r="J54" s="44">
        <f t="shared" si="5"/>
        <v>0</v>
      </c>
      <c r="K54" s="44">
        <f t="shared" si="6"/>
        <v>0</v>
      </c>
      <c r="M54">
        <v>5150000000</v>
      </c>
      <c r="N54">
        <v>-8.1706724000000008</v>
      </c>
      <c r="O54" s="20"/>
      <c r="P54" s="6">
        <f t="shared" si="7"/>
        <v>5.43</v>
      </c>
      <c r="Q54" s="6">
        <f t="shared" si="8"/>
        <v>-8.1645660000000007</v>
      </c>
      <c r="R54" s="44">
        <f t="shared" si="9"/>
        <v>-8.3032798999999997</v>
      </c>
      <c r="S54" s="44">
        <f t="shared" si="10"/>
        <v>-8.6209021000000003</v>
      </c>
      <c r="T54" s="44">
        <f t="shared" si="11"/>
        <v>-8.8548279000000001</v>
      </c>
      <c r="U54" s="44">
        <f t="shared" si="12"/>
        <v>0</v>
      </c>
      <c r="V54" s="44">
        <f t="shared" si="13"/>
        <v>0</v>
      </c>
      <c r="W54" s="20"/>
    </row>
    <row r="55" spans="2:23" x14ac:dyDescent="0.25">
      <c r="B55">
        <v>5220000000</v>
      </c>
      <c r="C55">
        <v>-6.7693171999999997</v>
      </c>
      <c r="D55" s="20"/>
      <c r="E55" s="6">
        <f t="shared" si="0"/>
        <v>5.5</v>
      </c>
      <c r="F55" s="6">
        <f t="shared" si="1"/>
        <v>-6.8470658999999996</v>
      </c>
      <c r="G55" s="44">
        <f t="shared" si="2"/>
        <v>-7.1101612999999997</v>
      </c>
      <c r="H55" s="44">
        <f t="shared" si="3"/>
        <v>-7.5913323999999998</v>
      </c>
      <c r="I55" s="44">
        <f t="shared" si="4"/>
        <v>-7.9864373000000004</v>
      </c>
      <c r="J55" s="44">
        <f t="shared" si="5"/>
        <v>0</v>
      </c>
      <c r="K55" s="44">
        <f t="shared" si="6"/>
        <v>0</v>
      </c>
      <c r="M55">
        <v>5220000000</v>
      </c>
      <c r="N55">
        <v>-8.1657876999999992</v>
      </c>
      <c r="O55" s="20"/>
      <c r="P55" s="6">
        <f t="shared" si="7"/>
        <v>5.5</v>
      </c>
      <c r="Q55" s="6">
        <f t="shared" si="8"/>
        <v>-8.1737269999999995</v>
      </c>
      <c r="R55" s="44">
        <f t="shared" si="9"/>
        <v>-8.3274965000000005</v>
      </c>
      <c r="S55" s="44">
        <f t="shared" si="10"/>
        <v>-8.6364622000000004</v>
      </c>
      <c r="T55" s="44">
        <f t="shared" si="11"/>
        <v>-8.8564624999999992</v>
      </c>
      <c r="U55" s="44">
        <f t="shared" si="12"/>
        <v>0</v>
      </c>
      <c r="V55" s="44">
        <f t="shared" si="13"/>
        <v>0</v>
      </c>
      <c r="W55" s="20"/>
    </row>
    <row r="56" spans="2:23" x14ac:dyDescent="0.25">
      <c r="B56">
        <v>5290000000</v>
      </c>
      <c r="C56">
        <v>-6.7738657</v>
      </c>
      <c r="E56" s="6">
        <f t="shared" si="0"/>
        <v>5.57</v>
      </c>
      <c r="F56" s="6">
        <f t="shared" si="1"/>
        <v>-6.8659157999999998</v>
      </c>
      <c r="G56" s="44">
        <f t="shared" si="2"/>
        <v>-7.1260089999999998</v>
      </c>
      <c r="H56" s="44">
        <f t="shared" si="3"/>
        <v>-7.6061262999999997</v>
      </c>
      <c r="I56" s="44">
        <f t="shared" si="4"/>
        <v>-7.9976434999999997</v>
      </c>
      <c r="J56" s="44">
        <f t="shared" si="5"/>
        <v>0</v>
      </c>
      <c r="K56" s="44">
        <f t="shared" si="6"/>
        <v>0</v>
      </c>
      <c r="M56">
        <v>5290000000</v>
      </c>
      <c r="N56">
        <v>-8.1621045999999993</v>
      </c>
      <c r="P56" s="6">
        <f t="shared" si="7"/>
        <v>5.57</v>
      </c>
      <c r="Q56" s="6">
        <f t="shared" si="8"/>
        <v>-8.1848840999999997</v>
      </c>
      <c r="R56" s="44">
        <f t="shared" si="9"/>
        <v>-8.3495273999999995</v>
      </c>
      <c r="S56" s="44">
        <f t="shared" si="10"/>
        <v>-8.6511783999999992</v>
      </c>
      <c r="T56" s="44">
        <f t="shared" si="11"/>
        <v>-8.8598908999999999</v>
      </c>
      <c r="U56" s="44">
        <f t="shared" si="12"/>
        <v>0</v>
      </c>
      <c r="V56" s="44">
        <f t="shared" si="13"/>
        <v>0</v>
      </c>
    </row>
    <row r="57" spans="2:23" x14ac:dyDescent="0.25">
      <c r="B57">
        <v>5360000000</v>
      </c>
      <c r="C57">
        <v>-6.8008699000000004</v>
      </c>
      <c r="E57" s="6">
        <f t="shared" si="0"/>
        <v>5.64</v>
      </c>
      <c r="F57" s="6">
        <f t="shared" si="1"/>
        <v>-6.8875818000000004</v>
      </c>
      <c r="G57" s="44">
        <f t="shared" si="2"/>
        <v>-7.1489681999999997</v>
      </c>
      <c r="H57" s="44">
        <f t="shared" si="3"/>
        <v>-7.6385535999999998</v>
      </c>
      <c r="I57" s="44">
        <f t="shared" si="4"/>
        <v>-8.0280342000000005</v>
      </c>
      <c r="J57" s="44">
        <f t="shared" si="5"/>
        <v>0</v>
      </c>
      <c r="K57" s="44">
        <f t="shared" si="6"/>
        <v>0</v>
      </c>
      <c r="M57">
        <v>5360000000</v>
      </c>
      <c r="N57">
        <v>-8.1584558000000005</v>
      </c>
      <c r="P57" s="6">
        <f t="shared" si="7"/>
        <v>5.64</v>
      </c>
      <c r="Q57" s="6">
        <f t="shared" si="8"/>
        <v>-8.2006283</v>
      </c>
      <c r="R57" s="44">
        <f t="shared" si="9"/>
        <v>-8.3728274999999996</v>
      </c>
      <c r="S57" s="44">
        <f t="shared" si="10"/>
        <v>-8.6544466</v>
      </c>
      <c r="T57" s="44">
        <f t="shared" si="11"/>
        <v>-8.8561192000000002</v>
      </c>
      <c r="U57" s="44">
        <f t="shared" si="12"/>
        <v>0</v>
      </c>
      <c r="V57" s="44">
        <f t="shared" si="13"/>
        <v>0</v>
      </c>
    </row>
    <row r="58" spans="2:23" x14ac:dyDescent="0.25">
      <c r="B58">
        <v>5430000000</v>
      </c>
      <c r="C58">
        <v>-6.8289008000000004</v>
      </c>
      <c r="E58" s="6">
        <f t="shared" si="0"/>
        <v>5.71</v>
      </c>
      <c r="F58" s="6">
        <f t="shared" si="1"/>
        <v>-6.9018378</v>
      </c>
      <c r="G58" s="44">
        <f t="shared" si="2"/>
        <v>-7.1654615000000002</v>
      </c>
      <c r="H58" s="44">
        <f t="shared" si="3"/>
        <v>-7.6603941999999998</v>
      </c>
      <c r="I58" s="44">
        <f t="shared" si="4"/>
        <v>-8.0469427000000007</v>
      </c>
      <c r="J58" s="44">
        <f t="shared" si="5"/>
        <v>0</v>
      </c>
      <c r="K58" s="44">
        <f t="shared" si="6"/>
        <v>0</v>
      </c>
      <c r="M58">
        <v>5430000000</v>
      </c>
      <c r="N58">
        <v>-8.1645660000000007</v>
      </c>
      <c r="P58" s="6">
        <f t="shared" si="7"/>
        <v>5.71</v>
      </c>
      <c r="Q58" s="6">
        <f t="shared" si="8"/>
        <v>-8.2161293000000004</v>
      </c>
      <c r="R58" s="44">
        <f t="shared" si="9"/>
        <v>-8.3939351999999996</v>
      </c>
      <c r="S58" s="44">
        <f t="shared" si="10"/>
        <v>-8.6655560000000005</v>
      </c>
      <c r="T58" s="44">
        <f t="shared" si="11"/>
        <v>-8.8651914999999999</v>
      </c>
      <c r="U58" s="44">
        <f t="shared" si="12"/>
        <v>0</v>
      </c>
      <c r="V58" s="44">
        <f t="shared" si="13"/>
        <v>0</v>
      </c>
    </row>
    <row r="59" spans="2:23" x14ac:dyDescent="0.25">
      <c r="B59">
        <v>5500000000</v>
      </c>
      <c r="C59">
        <v>-6.8470658999999996</v>
      </c>
      <c r="E59" s="6">
        <f t="shared" si="0"/>
        <v>5.78</v>
      </c>
      <c r="F59" s="6">
        <f t="shared" si="1"/>
        <v>-6.9218010999999997</v>
      </c>
      <c r="G59" s="44">
        <f t="shared" si="2"/>
        <v>-7.1890530999999998</v>
      </c>
      <c r="H59" s="44">
        <f t="shared" si="3"/>
        <v>-7.6776624</v>
      </c>
      <c r="I59" s="44">
        <f t="shared" si="4"/>
        <v>-8.0517664</v>
      </c>
      <c r="J59" s="44">
        <f t="shared" si="5"/>
        <v>0</v>
      </c>
      <c r="K59" s="44">
        <f t="shared" si="6"/>
        <v>0</v>
      </c>
      <c r="M59">
        <v>5500000000</v>
      </c>
      <c r="N59">
        <v>-8.1737269999999995</v>
      </c>
      <c r="P59" s="6">
        <f t="shared" si="7"/>
        <v>5.78</v>
      </c>
      <c r="Q59" s="6">
        <f t="shared" si="8"/>
        <v>-8.2461433</v>
      </c>
      <c r="R59" s="44">
        <f t="shared" si="9"/>
        <v>-8.4146233000000006</v>
      </c>
      <c r="S59" s="44">
        <f t="shared" si="10"/>
        <v>-8.6800270000000008</v>
      </c>
      <c r="T59" s="44">
        <f t="shared" si="11"/>
        <v>-8.8829422000000005</v>
      </c>
      <c r="U59" s="44">
        <f t="shared" si="12"/>
        <v>0</v>
      </c>
      <c r="V59" s="44">
        <f t="shared" si="13"/>
        <v>0</v>
      </c>
    </row>
    <row r="60" spans="2:23" x14ac:dyDescent="0.25">
      <c r="B60">
        <v>5570000000</v>
      </c>
      <c r="C60">
        <v>-6.8659157999999998</v>
      </c>
      <c r="E60" s="6">
        <f t="shared" si="0"/>
        <v>5.85</v>
      </c>
      <c r="F60" s="6">
        <f t="shared" si="1"/>
        <v>-6.9404063000000003</v>
      </c>
      <c r="G60" s="44">
        <f t="shared" si="2"/>
        <v>-7.2164612000000004</v>
      </c>
      <c r="H60" s="44">
        <f t="shared" si="3"/>
        <v>-7.7003073999999998</v>
      </c>
      <c r="I60" s="44">
        <f t="shared" si="4"/>
        <v>-8.0659428000000002</v>
      </c>
      <c r="J60" s="44">
        <f t="shared" si="5"/>
        <v>0</v>
      </c>
      <c r="K60" s="44">
        <f t="shared" si="6"/>
        <v>0</v>
      </c>
      <c r="M60">
        <v>5570000000</v>
      </c>
      <c r="N60">
        <v>-8.1848840999999997</v>
      </c>
      <c r="P60" s="6">
        <f t="shared" si="7"/>
        <v>5.85</v>
      </c>
      <c r="Q60" s="6">
        <f t="shared" si="8"/>
        <v>-8.2635603</v>
      </c>
      <c r="R60" s="44">
        <f t="shared" si="9"/>
        <v>-8.4196004999999996</v>
      </c>
      <c r="S60" s="44">
        <f t="shared" si="10"/>
        <v>-8.6821307999999995</v>
      </c>
      <c r="T60" s="44">
        <f t="shared" si="11"/>
        <v>-8.8816605000000006</v>
      </c>
      <c r="U60" s="44">
        <f t="shared" si="12"/>
        <v>0</v>
      </c>
      <c r="V60" s="44">
        <f t="shared" si="13"/>
        <v>0</v>
      </c>
    </row>
    <row r="61" spans="2:23" x14ac:dyDescent="0.25">
      <c r="B61">
        <v>5640000000</v>
      </c>
      <c r="C61">
        <v>-6.8875818000000004</v>
      </c>
      <c r="E61" s="6">
        <f t="shared" si="0"/>
        <v>5.92</v>
      </c>
      <c r="F61" s="6">
        <f t="shared" si="1"/>
        <v>-6.9599890999999996</v>
      </c>
      <c r="G61" s="44">
        <f t="shared" si="2"/>
        <v>-7.2449507999999998</v>
      </c>
      <c r="H61" s="44">
        <f t="shared" si="3"/>
        <v>-7.7189506999999997</v>
      </c>
      <c r="I61" s="44">
        <f t="shared" si="4"/>
        <v>-8.0818434000000003</v>
      </c>
      <c r="J61" s="44">
        <f t="shared" si="5"/>
        <v>0</v>
      </c>
      <c r="K61" s="44">
        <f t="shared" si="6"/>
        <v>0</v>
      </c>
      <c r="M61">
        <v>5640000000</v>
      </c>
      <c r="N61">
        <v>-8.2006283</v>
      </c>
      <c r="P61" s="6">
        <f t="shared" si="7"/>
        <v>5.92</v>
      </c>
      <c r="Q61" s="6">
        <f t="shared" si="8"/>
        <v>-8.2844019000000007</v>
      </c>
      <c r="R61" s="44">
        <f t="shared" si="9"/>
        <v>-8.4325199000000008</v>
      </c>
      <c r="S61" s="44">
        <f t="shared" si="10"/>
        <v>-8.6921549000000002</v>
      </c>
      <c r="T61" s="44">
        <f t="shared" si="11"/>
        <v>-8.8960475999999993</v>
      </c>
      <c r="U61" s="44">
        <f t="shared" si="12"/>
        <v>0</v>
      </c>
      <c r="V61" s="44">
        <f t="shared" si="13"/>
        <v>0</v>
      </c>
    </row>
    <row r="62" spans="2:23" x14ac:dyDescent="0.25">
      <c r="B62">
        <v>5710000000</v>
      </c>
      <c r="C62">
        <v>-6.9018378</v>
      </c>
      <c r="E62" s="6">
        <f t="shared" si="0"/>
        <v>5.99</v>
      </c>
      <c r="F62" s="6">
        <f t="shared" si="1"/>
        <v>-6.9826645999999997</v>
      </c>
      <c r="G62" s="44">
        <f t="shared" si="2"/>
        <v>-7.2678275000000001</v>
      </c>
      <c r="H62" s="44">
        <f t="shared" si="3"/>
        <v>-7.7258196000000003</v>
      </c>
      <c r="I62" s="44">
        <f t="shared" si="4"/>
        <v>-8.0841893999999996</v>
      </c>
      <c r="J62" s="44">
        <f t="shared" si="5"/>
        <v>0</v>
      </c>
      <c r="K62" s="44">
        <f t="shared" si="6"/>
        <v>0</v>
      </c>
      <c r="M62">
        <v>5710000000</v>
      </c>
      <c r="N62">
        <v>-8.2161293000000004</v>
      </c>
      <c r="P62" s="6">
        <f t="shared" si="7"/>
        <v>5.99</v>
      </c>
      <c r="Q62" s="6">
        <f t="shared" si="8"/>
        <v>-8.3071860999999991</v>
      </c>
      <c r="R62" s="44">
        <f t="shared" si="9"/>
        <v>-8.4494094999999998</v>
      </c>
      <c r="S62" s="44">
        <f t="shared" si="10"/>
        <v>-8.7145433000000008</v>
      </c>
      <c r="T62" s="44">
        <f t="shared" si="11"/>
        <v>-8.9195212999999995</v>
      </c>
      <c r="U62" s="44">
        <f t="shared" si="12"/>
        <v>0</v>
      </c>
      <c r="V62" s="44">
        <f t="shared" si="13"/>
        <v>0</v>
      </c>
    </row>
    <row r="63" spans="2:23" x14ac:dyDescent="0.25">
      <c r="B63">
        <v>5780000000</v>
      </c>
      <c r="C63">
        <v>-6.9218010999999997</v>
      </c>
      <c r="E63" s="6">
        <f t="shared" si="0"/>
        <v>6.06</v>
      </c>
      <c r="F63" s="6">
        <f t="shared" si="1"/>
        <v>-6.9881067000000003</v>
      </c>
      <c r="G63" s="44">
        <f t="shared" si="2"/>
        <v>-7.2583279999999997</v>
      </c>
      <c r="H63" s="44">
        <f t="shared" si="3"/>
        <v>-7.7351622999999998</v>
      </c>
      <c r="I63" s="44">
        <f t="shared" si="4"/>
        <v>-8.0537825000000005</v>
      </c>
      <c r="J63" s="44">
        <f t="shared" si="5"/>
        <v>0</v>
      </c>
      <c r="K63" s="44">
        <f t="shared" si="6"/>
        <v>0</v>
      </c>
      <c r="M63">
        <v>5780000000</v>
      </c>
      <c r="N63">
        <v>-8.2461433</v>
      </c>
      <c r="P63" s="6">
        <f t="shared" si="7"/>
        <v>6.06</v>
      </c>
      <c r="Q63" s="6">
        <f t="shared" si="8"/>
        <v>-8.2966528000000004</v>
      </c>
      <c r="R63" s="44">
        <f t="shared" si="9"/>
        <v>-8.4242430000000006</v>
      </c>
      <c r="S63" s="44">
        <f t="shared" si="10"/>
        <v>-8.7071857000000001</v>
      </c>
      <c r="T63" s="44">
        <f t="shared" si="11"/>
        <v>-8.9361849000000007</v>
      </c>
      <c r="U63" s="44">
        <f t="shared" si="12"/>
        <v>0</v>
      </c>
      <c r="V63" s="44">
        <f t="shared" si="13"/>
        <v>0</v>
      </c>
    </row>
    <row r="64" spans="2:23" x14ac:dyDescent="0.25">
      <c r="B64">
        <v>5850000000</v>
      </c>
      <c r="C64">
        <v>-6.9404063000000003</v>
      </c>
      <c r="E64" s="6">
        <f t="shared" si="0"/>
        <v>6.13</v>
      </c>
      <c r="F64" s="6">
        <f t="shared" si="1"/>
        <v>-6.9997315000000002</v>
      </c>
      <c r="G64" s="44">
        <f t="shared" si="2"/>
        <v>-7.2563734000000002</v>
      </c>
      <c r="H64" s="44">
        <f t="shared" si="3"/>
        <v>-7.7166037999999997</v>
      </c>
      <c r="I64" s="44">
        <f t="shared" si="4"/>
        <v>-8.0305976999999995</v>
      </c>
      <c r="J64" s="44">
        <f t="shared" si="5"/>
        <v>0</v>
      </c>
      <c r="K64" s="44">
        <f t="shared" si="6"/>
        <v>0</v>
      </c>
      <c r="M64">
        <v>5850000000</v>
      </c>
      <c r="N64">
        <v>-8.2635603</v>
      </c>
      <c r="P64" s="6">
        <f t="shared" si="7"/>
        <v>6.13</v>
      </c>
      <c r="Q64" s="6">
        <f t="shared" si="8"/>
        <v>-8.3066663999999992</v>
      </c>
      <c r="R64" s="44">
        <f t="shared" si="9"/>
        <v>-8.4291210000000003</v>
      </c>
      <c r="S64" s="44">
        <f t="shared" si="10"/>
        <v>-8.7147503000000004</v>
      </c>
      <c r="T64" s="44">
        <f t="shared" si="11"/>
        <v>-8.9455031999999992</v>
      </c>
      <c r="U64" s="44">
        <f t="shared" si="12"/>
        <v>0</v>
      </c>
      <c r="V64" s="44">
        <f t="shared" si="13"/>
        <v>0</v>
      </c>
    </row>
    <row r="65" spans="2:22" x14ac:dyDescent="0.25">
      <c r="B65">
        <v>5920000000</v>
      </c>
      <c r="C65">
        <v>-6.9599890999999996</v>
      </c>
      <c r="E65" s="6">
        <f t="shared" si="0"/>
        <v>6.2</v>
      </c>
      <c r="F65" s="6">
        <f t="shared" si="1"/>
        <v>-7.0148048000000003</v>
      </c>
      <c r="G65" s="44">
        <f t="shared" si="2"/>
        <v>-7.2497663000000001</v>
      </c>
      <c r="H65" s="44">
        <f t="shared" si="3"/>
        <v>-7.6971736000000002</v>
      </c>
      <c r="I65" s="44">
        <f t="shared" si="4"/>
        <v>-8.0150681000000006</v>
      </c>
      <c r="J65" s="44">
        <f t="shared" si="5"/>
        <v>0</v>
      </c>
      <c r="K65" s="44">
        <f t="shared" si="6"/>
        <v>0</v>
      </c>
      <c r="M65">
        <v>5920000000</v>
      </c>
      <c r="N65">
        <v>-8.2844019000000007</v>
      </c>
      <c r="P65" s="6">
        <f t="shared" si="7"/>
        <v>6.2</v>
      </c>
      <c r="Q65" s="6">
        <f t="shared" si="8"/>
        <v>-8.3289328000000005</v>
      </c>
      <c r="R65" s="44">
        <f t="shared" si="9"/>
        <v>-8.4495850000000008</v>
      </c>
      <c r="S65" s="44">
        <f t="shared" si="10"/>
        <v>-8.7367573000000007</v>
      </c>
      <c r="T65" s="44">
        <f t="shared" si="11"/>
        <v>-8.9701357000000002</v>
      </c>
      <c r="U65" s="44">
        <f t="shared" si="12"/>
        <v>0</v>
      </c>
      <c r="V65" s="44">
        <f t="shared" si="13"/>
        <v>0</v>
      </c>
    </row>
    <row r="66" spans="2:22" x14ac:dyDescent="0.25">
      <c r="B66">
        <v>5990000000</v>
      </c>
      <c r="C66">
        <v>-6.9826645999999997</v>
      </c>
      <c r="E66" s="6">
        <f t="shared" si="0"/>
        <v>6.27</v>
      </c>
      <c r="F66" s="6">
        <f t="shared" si="1"/>
        <v>-7.0185208000000001</v>
      </c>
      <c r="G66" s="44">
        <f t="shared" si="2"/>
        <v>-7.2354678999999997</v>
      </c>
      <c r="H66" s="44">
        <f t="shared" si="3"/>
        <v>-7.6838379000000003</v>
      </c>
      <c r="I66" s="44">
        <f t="shared" si="4"/>
        <v>-8.0161572000000003</v>
      </c>
      <c r="J66" s="44">
        <f t="shared" si="5"/>
        <v>0</v>
      </c>
      <c r="K66" s="44">
        <f t="shared" si="6"/>
        <v>0</v>
      </c>
      <c r="M66">
        <v>5990000000</v>
      </c>
      <c r="N66">
        <v>-8.3071860999999991</v>
      </c>
      <c r="P66" s="6">
        <f t="shared" si="7"/>
        <v>6.27</v>
      </c>
      <c r="Q66" s="6">
        <f t="shared" si="8"/>
        <v>-8.3459023999999999</v>
      </c>
      <c r="R66" s="44">
        <f t="shared" si="9"/>
        <v>-8.4639778000000003</v>
      </c>
      <c r="S66" s="44">
        <f t="shared" si="10"/>
        <v>-8.7501000999999992</v>
      </c>
      <c r="T66" s="44">
        <f t="shared" si="11"/>
        <v>-8.9763794000000008</v>
      </c>
      <c r="U66" s="44">
        <f t="shared" si="12"/>
        <v>0</v>
      </c>
      <c r="V66" s="44">
        <f t="shared" si="13"/>
        <v>0</v>
      </c>
    </row>
    <row r="67" spans="2:22" x14ac:dyDescent="0.25">
      <c r="B67">
        <v>6060000000</v>
      </c>
      <c r="C67">
        <v>-6.9881067000000003</v>
      </c>
      <c r="E67" s="6">
        <f t="shared" si="0"/>
        <v>6.34</v>
      </c>
      <c r="F67" s="6">
        <f t="shared" si="1"/>
        <v>-7.0081886999999998</v>
      </c>
      <c r="G67" s="44">
        <f t="shared" si="2"/>
        <v>-7.2056927999999996</v>
      </c>
      <c r="H67" s="44">
        <f t="shared" si="3"/>
        <v>-7.6507262999999996</v>
      </c>
      <c r="I67" s="44">
        <f t="shared" si="4"/>
        <v>-7.9976349000000004</v>
      </c>
      <c r="J67" s="44">
        <f t="shared" si="5"/>
        <v>0</v>
      </c>
      <c r="K67" s="44">
        <f t="shared" si="6"/>
        <v>0</v>
      </c>
      <c r="M67">
        <v>6060000000</v>
      </c>
      <c r="N67">
        <v>-8.2966528000000004</v>
      </c>
      <c r="P67" s="6">
        <f t="shared" si="7"/>
        <v>6.34</v>
      </c>
      <c r="Q67" s="6">
        <f t="shared" si="8"/>
        <v>-8.3651847999999998</v>
      </c>
      <c r="R67" s="44">
        <f t="shared" si="9"/>
        <v>-8.4881449</v>
      </c>
      <c r="S67" s="44">
        <f t="shared" si="10"/>
        <v>-8.7804059999999993</v>
      </c>
      <c r="T67" s="44">
        <f t="shared" si="11"/>
        <v>-9.0103215999999993</v>
      </c>
      <c r="U67" s="44">
        <f t="shared" si="12"/>
        <v>0</v>
      </c>
      <c r="V67" s="44">
        <f t="shared" si="13"/>
        <v>0</v>
      </c>
    </row>
    <row r="68" spans="2:22" x14ac:dyDescent="0.25">
      <c r="B68">
        <v>6130000000</v>
      </c>
      <c r="C68">
        <v>-6.9997315000000002</v>
      </c>
      <c r="E68" s="6">
        <f t="shared" si="0"/>
        <v>6.41</v>
      </c>
      <c r="F68" s="6">
        <f t="shared" si="1"/>
        <v>-7.0083532000000002</v>
      </c>
      <c r="G68" s="44">
        <f t="shared" si="2"/>
        <v>-7.1934718999999996</v>
      </c>
      <c r="H68" s="44">
        <f t="shared" si="3"/>
        <v>-7.5924643999999999</v>
      </c>
      <c r="I68" s="44">
        <f t="shared" si="4"/>
        <v>-7.9871340000000002</v>
      </c>
      <c r="J68" s="44">
        <f t="shared" si="5"/>
        <v>0</v>
      </c>
      <c r="K68" s="44">
        <f t="shared" si="6"/>
        <v>0</v>
      </c>
      <c r="M68">
        <v>6130000000</v>
      </c>
      <c r="N68">
        <v>-8.3066663999999992</v>
      </c>
      <c r="P68" s="6">
        <f t="shared" si="7"/>
        <v>6.41</v>
      </c>
      <c r="Q68" s="6">
        <f t="shared" si="8"/>
        <v>-8.4106997999999997</v>
      </c>
      <c r="R68" s="44">
        <f t="shared" si="9"/>
        <v>-8.5490388999999993</v>
      </c>
      <c r="S68" s="44">
        <f t="shared" si="10"/>
        <v>-8.8320293000000003</v>
      </c>
      <c r="T68" s="44">
        <f t="shared" si="11"/>
        <v>-9.0484285</v>
      </c>
      <c r="U68" s="44">
        <f t="shared" si="12"/>
        <v>0</v>
      </c>
      <c r="V68" s="44">
        <f t="shared" si="13"/>
        <v>0</v>
      </c>
    </row>
    <row r="69" spans="2:22" x14ac:dyDescent="0.25">
      <c r="B69">
        <v>6200000000</v>
      </c>
      <c r="C69">
        <v>-7.0148048000000003</v>
      </c>
      <c r="E69" s="6">
        <f t="shared" ref="E69:E132" si="14">B73/1000000000</f>
        <v>6.48</v>
      </c>
      <c r="F69" s="6">
        <f t="shared" ref="F69:F132" si="15">C73</f>
        <v>-6.9956303000000002</v>
      </c>
      <c r="G69" s="44">
        <f t="shared" ref="G69:G132" si="16">C279</f>
        <v>-7.1684833000000001</v>
      </c>
      <c r="H69" s="44">
        <f t="shared" ref="H69:H132" si="17">C485</f>
        <v>-7.5690321999999997</v>
      </c>
      <c r="I69" s="44">
        <f t="shared" ref="I69:I132" si="18">C691</f>
        <v>-7.9849962999999997</v>
      </c>
      <c r="J69" s="44">
        <f t="shared" ref="J69:J132" si="19">C897</f>
        <v>0</v>
      </c>
      <c r="K69" s="44">
        <f t="shared" ref="K69:K132" si="20">C1103</f>
        <v>0</v>
      </c>
      <c r="M69">
        <v>6200000000</v>
      </c>
      <c r="N69">
        <v>-8.3289328000000005</v>
      </c>
      <c r="P69" s="6">
        <f t="shared" si="7"/>
        <v>6.48</v>
      </c>
      <c r="Q69" s="6">
        <f t="shared" si="8"/>
        <v>-8.4244385000000008</v>
      </c>
      <c r="R69" s="44">
        <f t="shared" si="9"/>
        <v>-8.5745191999999992</v>
      </c>
      <c r="S69" s="44">
        <f t="shared" si="10"/>
        <v>-8.8713932</v>
      </c>
      <c r="T69" s="44">
        <f t="shared" si="11"/>
        <v>-9.0923099999999994</v>
      </c>
      <c r="U69" s="44">
        <f t="shared" si="12"/>
        <v>0</v>
      </c>
      <c r="V69" s="44">
        <f t="shared" si="13"/>
        <v>0</v>
      </c>
    </row>
    <row r="70" spans="2:22" x14ac:dyDescent="0.25">
      <c r="B70">
        <v>6270000000</v>
      </c>
      <c r="C70">
        <v>-7.0185208000000001</v>
      </c>
      <c r="E70" s="6">
        <f t="shared" si="14"/>
        <v>6.55</v>
      </c>
      <c r="F70" s="6">
        <f t="shared" si="15"/>
        <v>-6.9800481999999997</v>
      </c>
      <c r="G70" s="44">
        <f t="shared" si="16"/>
        <v>-7.1433739999999997</v>
      </c>
      <c r="H70" s="44">
        <f t="shared" si="17"/>
        <v>-7.5428042</v>
      </c>
      <c r="I70" s="44">
        <f t="shared" si="18"/>
        <v>-7.9778371000000003</v>
      </c>
      <c r="J70" s="44">
        <f t="shared" si="19"/>
        <v>0</v>
      </c>
      <c r="K70" s="44">
        <f t="shared" si="20"/>
        <v>0</v>
      </c>
      <c r="M70">
        <v>6270000000</v>
      </c>
      <c r="N70">
        <v>-8.3459023999999999</v>
      </c>
      <c r="P70" s="6">
        <f t="shared" ref="P70:P133" si="21">M74/1000000000</f>
        <v>6.55</v>
      </c>
      <c r="Q70" s="6">
        <f t="shared" ref="Q70:Q133" si="22">N74</f>
        <v>-8.4389857999999993</v>
      </c>
      <c r="R70" s="44">
        <f t="shared" ref="R70:R133" si="23">N280</f>
        <v>-8.6067389999999993</v>
      </c>
      <c r="S70" s="44">
        <f t="shared" ref="S70:S133" si="24">N486</f>
        <v>-8.9258871000000006</v>
      </c>
      <c r="T70" s="44">
        <f t="shared" ref="T70:T133" si="25">N692</f>
        <v>-9.1567822000000003</v>
      </c>
      <c r="U70" s="44">
        <f t="shared" ref="U70:U133" si="26">N898</f>
        <v>0</v>
      </c>
      <c r="V70" s="44">
        <f t="shared" ref="V70:V133" si="27">N1104</f>
        <v>0</v>
      </c>
    </row>
    <row r="71" spans="2:22" x14ac:dyDescent="0.25">
      <c r="B71">
        <v>6340000000</v>
      </c>
      <c r="C71">
        <v>-7.0081886999999998</v>
      </c>
      <c r="E71" s="6">
        <f t="shared" si="14"/>
        <v>6.62</v>
      </c>
      <c r="F71" s="6">
        <f t="shared" si="15"/>
        <v>-6.9760561000000001</v>
      </c>
      <c r="G71" s="44">
        <f t="shared" si="16"/>
        <v>-7.1314158000000001</v>
      </c>
      <c r="H71" s="44">
        <f t="shared" si="17"/>
        <v>-7.5304355999999997</v>
      </c>
      <c r="I71" s="44">
        <f t="shared" si="18"/>
        <v>-7.9787698000000002</v>
      </c>
      <c r="J71" s="44">
        <f t="shared" si="19"/>
        <v>0</v>
      </c>
      <c r="K71" s="44">
        <f t="shared" si="20"/>
        <v>0</v>
      </c>
      <c r="M71">
        <v>6340000000</v>
      </c>
      <c r="N71">
        <v>-8.3651847999999998</v>
      </c>
      <c r="P71" s="6">
        <f t="shared" si="21"/>
        <v>6.62</v>
      </c>
      <c r="Q71" s="6">
        <f t="shared" si="22"/>
        <v>-8.4640340999999992</v>
      </c>
      <c r="R71" s="44">
        <f t="shared" si="23"/>
        <v>-8.6484632000000001</v>
      </c>
      <c r="S71" s="44">
        <f t="shared" si="24"/>
        <v>-8.9935492999999997</v>
      </c>
      <c r="T71" s="44">
        <f t="shared" si="25"/>
        <v>-9.2443047000000007</v>
      </c>
      <c r="U71" s="44">
        <f t="shared" si="26"/>
        <v>0</v>
      </c>
      <c r="V71" s="44">
        <f t="shared" si="27"/>
        <v>0</v>
      </c>
    </row>
    <row r="72" spans="2:22" x14ac:dyDescent="0.25">
      <c r="B72">
        <v>6410000000</v>
      </c>
      <c r="C72">
        <v>-7.0083532000000002</v>
      </c>
      <c r="E72" s="6">
        <f t="shared" si="14"/>
        <v>6.69</v>
      </c>
      <c r="F72" s="6">
        <f t="shared" si="15"/>
        <v>-6.9876417999999996</v>
      </c>
      <c r="G72" s="44">
        <f t="shared" si="16"/>
        <v>-7.1478558000000003</v>
      </c>
      <c r="H72" s="44">
        <f t="shared" si="17"/>
        <v>-7.5800362000000003</v>
      </c>
      <c r="I72" s="44">
        <f t="shared" si="18"/>
        <v>-8.0604142999999997</v>
      </c>
      <c r="J72" s="44">
        <f t="shared" si="19"/>
        <v>0</v>
      </c>
      <c r="K72" s="44">
        <f t="shared" si="20"/>
        <v>0</v>
      </c>
      <c r="M72">
        <v>6410000000</v>
      </c>
      <c r="N72">
        <v>-8.4106997999999997</v>
      </c>
      <c r="P72" s="6">
        <f t="shared" si="21"/>
        <v>6.69</v>
      </c>
      <c r="Q72" s="6">
        <f t="shared" si="22"/>
        <v>-8.4925776000000006</v>
      </c>
      <c r="R72" s="44">
        <f t="shared" si="23"/>
        <v>-8.6873760000000004</v>
      </c>
      <c r="S72" s="44">
        <f t="shared" si="24"/>
        <v>-9.0481786999999994</v>
      </c>
      <c r="T72" s="44">
        <f t="shared" si="25"/>
        <v>-9.3046626999999997</v>
      </c>
      <c r="U72" s="44">
        <f t="shared" si="26"/>
        <v>0</v>
      </c>
      <c r="V72" s="44">
        <f t="shared" si="27"/>
        <v>0</v>
      </c>
    </row>
    <row r="73" spans="2:22" x14ac:dyDescent="0.25">
      <c r="B73">
        <v>6480000000</v>
      </c>
      <c r="C73">
        <v>-6.9956303000000002</v>
      </c>
      <c r="E73" s="6">
        <f t="shared" si="14"/>
        <v>6.76</v>
      </c>
      <c r="F73" s="6">
        <f t="shared" si="15"/>
        <v>-7.0038548</v>
      </c>
      <c r="G73" s="44">
        <f t="shared" si="16"/>
        <v>-7.1731771999999996</v>
      </c>
      <c r="H73" s="44">
        <f t="shared" si="17"/>
        <v>-7.6407185000000002</v>
      </c>
      <c r="I73" s="44">
        <f t="shared" si="18"/>
        <v>-8.1527604999999994</v>
      </c>
      <c r="J73" s="44">
        <f t="shared" si="19"/>
        <v>0</v>
      </c>
      <c r="K73" s="44">
        <f t="shared" si="20"/>
        <v>0</v>
      </c>
      <c r="M73">
        <v>6480000000</v>
      </c>
      <c r="N73">
        <v>-8.4244385000000008</v>
      </c>
      <c r="P73" s="6">
        <f t="shared" si="21"/>
        <v>6.76</v>
      </c>
      <c r="Q73" s="6">
        <f t="shared" si="22"/>
        <v>-8.5503491999999994</v>
      </c>
      <c r="R73" s="44">
        <f t="shared" si="23"/>
        <v>-8.7662420000000001</v>
      </c>
      <c r="S73" s="44">
        <f t="shared" si="24"/>
        <v>-9.1463356000000005</v>
      </c>
      <c r="T73" s="44">
        <f t="shared" si="25"/>
        <v>-9.4093245999999997</v>
      </c>
      <c r="U73" s="44">
        <f t="shared" si="26"/>
        <v>0</v>
      </c>
      <c r="V73" s="44">
        <f t="shared" si="27"/>
        <v>0</v>
      </c>
    </row>
    <row r="74" spans="2:22" x14ac:dyDescent="0.25">
      <c r="B74">
        <v>6550000000</v>
      </c>
      <c r="C74">
        <v>-6.9800481999999997</v>
      </c>
      <c r="E74" s="6">
        <f t="shared" si="14"/>
        <v>6.83</v>
      </c>
      <c r="F74" s="6">
        <f t="shared" si="15"/>
        <v>-7.0227895</v>
      </c>
      <c r="G74" s="44">
        <f t="shared" si="16"/>
        <v>-7.2014326999999998</v>
      </c>
      <c r="H74" s="44">
        <f t="shared" si="17"/>
        <v>-7.6879496999999999</v>
      </c>
      <c r="I74" s="44">
        <f t="shared" si="18"/>
        <v>-8.2044811000000006</v>
      </c>
      <c r="J74" s="44">
        <f t="shared" si="19"/>
        <v>0</v>
      </c>
      <c r="K74" s="44">
        <f t="shared" si="20"/>
        <v>0</v>
      </c>
      <c r="M74">
        <v>6550000000</v>
      </c>
      <c r="N74">
        <v>-8.4389857999999993</v>
      </c>
      <c r="P74" s="6">
        <f t="shared" si="21"/>
        <v>6.83</v>
      </c>
      <c r="Q74" s="6">
        <f t="shared" si="22"/>
        <v>-8.6109018000000006</v>
      </c>
      <c r="R74" s="44">
        <f t="shared" si="23"/>
        <v>-8.8472395000000006</v>
      </c>
      <c r="S74" s="44">
        <f t="shared" si="24"/>
        <v>-9.2465905999999993</v>
      </c>
      <c r="T74" s="44">
        <f t="shared" si="25"/>
        <v>-9.5288629999999994</v>
      </c>
      <c r="U74" s="44">
        <f t="shared" si="26"/>
        <v>0</v>
      </c>
      <c r="V74" s="44">
        <f t="shared" si="27"/>
        <v>0</v>
      </c>
    </row>
    <row r="75" spans="2:22" x14ac:dyDescent="0.25">
      <c r="B75">
        <v>6620000000</v>
      </c>
      <c r="C75">
        <v>-6.9760561000000001</v>
      </c>
      <c r="E75" s="6">
        <f t="shared" si="14"/>
        <v>6.9</v>
      </c>
      <c r="F75" s="6">
        <f t="shared" si="15"/>
        <v>-7.0445814000000002</v>
      </c>
      <c r="G75" s="44">
        <f t="shared" si="16"/>
        <v>-7.2402243999999998</v>
      </c>
      <c r="H75" s="44">
        <f t="shared" si="17"/>
        <v>-7.7590857</v>
      </c>
      <c r="I75" s="44">
        <f t="shared" si="18"/>
        <v>-8.2860192999999995</v>
      </c>
      <c r="J75" s="44">
        <f t="shared" si="19"/>
        <v>0</v>
      </c>
      <c r="K75" s="44">
        <f t="shared" si="20"/>
        <v>0</v>
      </c>
      <c r="M75">
        <v>6620000000</v>
      </c>
      <c r="N75">
        <v>-8.4640340999999992</v>
      </c>
      <c r="P75" s="6">
        <f t="shared" si="21"/>
        <v>6.9</v>
      </c>
      <c r="Q75" s="6">
        <f t="shared" si="22"/>
        <v>-8.6700058000000002</v>
      </c>
      <c r="R75" s="44">
        <f t="shared" si="23"/>
        <v>-8.9198570000000004</v>
      </c>
      <c r="S75" s="44">
        <f t="shared" si="24"/>
        <v>-9.3319282999999995</v>
      </c>
      <c r="T75" s="44">
        <f t="shared" si="25"/>
        <v>-9.6240071999999994</v>
      </c>
      <c r="U75" s="44">
        <f t="shared" si="26"/>
        <v>0</v>
      </c>
      <c r="V75" s="44">
        <f t="shared" si="27"/>
        <v>0</v>
      </c>
    </row>
    <row r="76" spans="2:22" x14ac:dyDescent="0.25">
      <c r="B76">
        <v>6690000000</v>
      </c>
      <c r="C76">
        <v>-6.9876417999999996</v>
      </c>
      <c r="E76" s="6">
        <f t="shared" si="14"/>
        <v>6.97</v>
      </c>
      <c r="F76" s="6">
        <f t="shared" si="15"/>
        <v>-7.0712732999999997</v>
      </c>
      <c r="G76" s="44">
        <f t="shared" si="16"/>
        <v>-7.2922076999999996</v>
      </c>
      <c r="H76" s="44">
        <f t="shared" si="17"/>
        <v>-7.8602476000000001</v>
      </c>
      <c r="I76" s="44">
        <f t="shared" si="18"/>
        <v>-8.4151238999999993</v>
      </c>
      <c r="J76" s="44">
        <f t="shared" si="19"/>
        <v>0</v>
      </c>
      <c r="K76" s="44">
        <f t="shared" si="20"/>
        <v>0</v>
      </c>
      <c r="M76">
        <v>6690000000</v>
      </c>
      <c r="N76">
        <v>-8.4925776000000006</v>
      </c>
      <c r="P76" s="6">
        <f t="shared" si="21"/>
        <v>6.97</v>
      </c>
      <c r="Q76" s="6">
        <f t="shared" si="22"/>
        <v>-8.7498751000000006</v>
      </c>
      <c r="R76" s="44">
        <f t="shared" si="23"/>
        <v>-9.0133171000000001</v>
      </c>
      <c r="S76" s="44">
        <f t="shared" si="24"/>
        <v>-9.4261379000000005</v>
      </c>
      <c r="T76" s="44">
        <f t="shared" si="25"/>
        <v>-9.7156649000000002</v>
      </c>
      <c r="U76" s="44">
        <f t="shared" si="26"/>
        <v>0</v>
      </c>
      <c r="V76" s="44">
        <f t="shared" si="27"/>
        <v>0</v>
      </c>
    </row>
    <row r="77" spans="2:22" x14ac:dyDescent="0.25">
      <c r="B77">
        <v>6760000000</v>
      </c>
      <c r="C77">
        <v>-7.0038548</v>
      </c>
      <c r="E77" s="6">
        <f t="shared" si="14"/>
        <v>7.04</v>
      </c>
      <c r="F77" s="6">
        <f t="shared" si="15"/>
        <v>-7.1031876</v>
      </c>
      <c r="G77" s="44">
        <f t="shared" si="16"/>
        <v>-7.3496218000000004</v>
      </c>
      <c r="H77" s="44">
        <f t="shared" si="17"/>
        <v>-7.9469785999999996</v>
      </c>
      <c r="I77" s="44">
        <f t="shared" si="18"/>
        <v>-8.5162677999999996</v>
      </c>
      <c r="J77" s="44">
        <f t="shared" si="19"/>
        <v>0</v>
      </c>
      <c r="K77" s="44">
        <f t="shared" si="20"/>
        <v>0</v>
      </c>
      <c r="M77">
        <v>6760000000</v>
      </c>
      <c r="N77">
        <v>-8.5503491999999994</v>
      </c>
      <c r="P77" s="6">
        <f t="shared" si="21"/>
        <v>7.04</v>
      </c>
      <c r="Q77" s="6">
        <f t="shared" si="22"/>
        <v>-8.8378887000000006</v>
      </c>
      <c r="R77" s="44">
        <f t="shared" si="23"/>
        <v>-9.1141614999999998</v>
      </c>
      <c r="S77" s="44">
        <f t="shared" si="24"/>
        <v>-9.5251874999999995</v>
      </c>
      <c r="T77" s="44">
        <f t="shared" si="25"/>
        <v>-9.8211583999999998</v>
      </c>
      <c r="U77" s="44">
        <f t="shared" si="26"/>
        <v>0</v>
      </c>
      <c r="V77" s="44">
        <f t="shared" si="27"/>
        <v>0</v>
      </c>
    </row>
    <row r="78" spans="2:22" x14ac:dyDescent="0.25">
      <c r="B78">
        <v>6830000000</v>
      </c>
      <c r="C78">
        <v>-7.0227895</v>
      </c>
      <c r="E78" s="6">
        <f t="shared" si="14"/>
        <v>7.11</v>
      </c>
      <c r="F78" s="6">
        <f t="shared" si="15"/>
        <v>-7.1273493999999999</v>
      </c>
      <c r="G78" s="44">
        <f t="shared" si="16"/>
        <v>-7.3956919000000001</v>
      </c>
      <c r="H78" s="44">
        <f t="shared" si="17"/>
        <v>-8.0156030999999999</v>
      </c>
      <c r="I78" s="44">
        <f t="shared" si="18"/>
        <v>-8.5989847000000008</v>
      </c>
      <c r="J78" s="44">
        <f t="shared" si="19"/>
        <v>0</v>
      </c>
      <c r="K78" s="44">
        <f t="shared" si="20"/>
        <v>0</v>
      </c>
      <c r="M78">
        <v>6830000000</v>
      </c>
      <c r="N78">
        <v>-8.6109018000000006</v>
      </c>
      <c r="P78" s="6">
        <f t="shared" si="21"/>
        <v>7.11</v>
      </c>
      <c r="Q78" s="6">
        <f t="shared" si="22"/>
        <v>-8.9040098000000008</v>
      </c>
      <c r="R78" s="44">
        <f t="shared" si="23"/>
        <v>-9.1806335000000008</v>
      </c>
      <c r="S78" s="44">
        <f t="shared" si="24"/>
        <v>-9.5919275000000006</v>
      </c>
      <c r="T78" s="44">
        <f t="shared" si="25"/>
        <v>-9.8876866999999997</v>
      </c>
      <c r="U78" s="44">
        <f t="shared" si="26"/>
        <v>0</v>
      </c>
      <c r="V78" s="44">
        <f t="shared" si="27"/>
        <v>0</v>
      </c>
    </row>
    <row r="79" spans="2:22" x14ac:dyDescent="0.25">
      <c r="B79">
        <v>6900000000</v>
      </c>
      <c r="C79">
        <v>-7.0445814000000002</v>
      </c>
      <c r="E79" s="6">
        <f t="shared" si="14"/>
        <v>7.18</v>
      </c>
      <c r="F79" s="6">
        <f t="shared" si="15"/>
        <v>-7.1508697999999997</v>
      </c>
      <c r="G79" s="44">
        <f t="shared" si="16"/>
        <v>-7.4375910999999997</v>
      </c>
      <c r="H79" s="44">
        <f t="shared" si="17"/>
        <v>-8.0893154000000003</v>
      </c>
      <c r="I79" s="44">
        <f t="shared" si="18"/>
        <v>-8.7021694000000007</v>
      </c>
      <c r="J79" s="44">
        <f t="shared" si="19"/>
        <v>0</v>
      </c>
      <c r="K79" s="44">
        <f t="shared" si="20"/>
        <v>0</v>
      </c>
      <c r="M79">
        <v>6900000000</v>
      </c>
      <c r="N79">
        <v>-8.6700058000000002</v>
      </c>
      <c r="P79" s="6">
        <f t="shared" si="21"/>
        <v>7.18</v>
      </c>
      <c r="Q79" s="6">
        <f t="shared" si="22"/>
        <v>-8.9660492000000005</v>
      </c>
      <c r="R79" s="44">
        <f t="shared" si="23"/>
        <v>-9.2387686000000002</v>
      </c>
      <c r="S79" s="44">
        <f t="shared" si="24"/>
        <v>-9.641921</v>
      </c>
      <c r="T79" s="44">
        <f t="shared" si="25"/>
        <v>-9.9294252000000007</v>
      </c>
      <c r="U79" s="44">
        <f t="shared" si="26"/>
        <v>0</v>
      </c>
      <c r="V79" s="44">
        <f t="shared" si="27"/>
        <v>0</v>
      </c>
    </row>
    <row r="80" spans="2:22" x14ac:dyDescent="0.25">
      <c r="B80">
        <v>6970000000</v>
      </c>
      <c r="C80">
        <v>-7.0712732999999997</v>
      </c>
      <c r="E80" s="6">
        <f t="shared" si="14"/>
        <v>7.25</v>
      </c>
      <c r="F80" s="6">
        <f t="shared" si="15"/>
        <v>-7.1854567999999999</v>
      </c>
      <c r="G80" s="44">
        <f t="shared" si="16"/>
        <v>-7.4875978999999999</v>
      </c>
      <c r="H80" s="44">
        <f t="shared" si="17"/>
        <v>-8.1602525999999997</v>
      </c>
      <c r="I80" s="44">
        <f t="shared" si="18"/>
        <v>-8.7988500999999992</v>
      </c>
      <c r="J80" s="44">
        <f t="shared" si="19"/>
        <v>0</v>
      </c>
      <c r="K80" s="44">
        <f t="shared" si="20"/>
        <v>0</v>
      </c>
      <c r="M80">
        <v>6970000000</v>
      </c>
      <c r="N80">
        <v>-8.7498751000000006</v>
      </c>
      <c r="P80" s="6">
        <f t="shared" si="21"/>
        <v>7.25</v>
      </c>
      <c r="Q80" s="6">
        <f t="shared" si="22"/>
        <v>-9.0429668000000003</v>
      </c>
      <c r="R80" s="44">
        <f t="shared" si="23"/>
        <v>-9.3150519999999997</v>
      </c>
      <c r="S80" s="44">
        <f t="shared" si="24"/>
        <v>-9.7096777000000003</v>
      </c>
      <c r="T80" s="44">
        <f t="shared" si="25"/>
        <v>-9.9966974000000004</v>
      </c>
      <c r="U80" s="44">
        <f t="shared" si="26"/>
        <v>0</v>
      </c>
      <c r="V80" s="44">
        <f t="shared" si="27"/>
        <v>0</v>
      </c>
    </row>
    <row r="81" spans="2:22" x14ac:dyDescent="0.25">
      <c r="B81">
        <v>7040000000</v>
      </c>
      <c r="C81">
        <v>-7.1031876</v>
      </c>
      <c r="E81" s="6">
        <f t="shared" si="14"/>
        <v>7.32</v>
      </c>
      <c r="F81" s="6">
        <f t="shared" si="15"/>
        <v>-7.2170114999999999</v>
      </c>
      <c r="G81" s="44">
        <f t="shared" si="16"/>
        <v>-7.5340585999999998</v>
      </c>
      <c r="H81" s="44">
        <f t="shared" si="17"/>
        <v>-8.2242192999999997</v>
      </c>
      <c r="I81" s="44">
        <f t="shared" si="18"/>
        <v>-8.8816433000000004</v>
      </c>
      <c r="J81" s="44">
        <f t="shared" si="19"/>
        <v>0</v>
      </c>
      <c r="K81" s="44">
        <f t="shared" si="20"/>
        <v>0</v>
      </c>
      <c r="M81">
        <v>7040000000</v>
      </c>
      <c r="N81">
        <v>-8.8378887000000006</v>
      </c>
      <c r="P81" s="6">
        <f t="shared" si="21"/>
        <v>7.32</v>
      </c>
      <c r="Q81" s="6">
        <f t="shared" si="22"/>
        <v>-9.1021996000000005</v>
      </c>
      <c r="R81" s="44">
        <f t="shared" si="23"/>
        <v>-9.3688116000000008</v>
      </c>
      <c r="S81" s="44">
        <f t="shared" si="24"/>
        <v>-9.7617264000000006</v>
      </c>
      <c r="T81" s="44">
        <f t="shared" si="25"/>
        <v>-10.051685000000001</v>
      </c>
      <c r="U81" s="44">
        <f t="shared" si="26"/>
        <v>0</v>
      </c>
      <c r="V81" s="44">
        <f t="shared" si="27"/>
        <v>0</v>
      </c>
    </row>
    <row r="82" spans="2:22" x14ac:dyDescent="0.25">
      <c r="B82">
        <v>7110000000</v>
      </c>
      <c r="C82">
        <v>-7.1273493999999999</v>
      </c>
      <c r="E82" s="6">
        <f t="shared" si="14"/>
        <v>7.39</v>
      </c>
      <c r="F82" s="6">
        <f t="shared" si="15"/>
        <v>-7.2484913000000004</v>
      </c>
      <c r="G82" s="44">
        <f t="shared" si="16"/>
        <v>-7.5735283000000004</v>
      </c>
      <c r="H82" s="44">
        <f t="shared" si="17"/>
        <v>-8.2927464999999998</v>
      </c>
      <c r="I82" s="44">
        <f t="shared" si="18"/>
        <v>-8.9748306000000007</v>
      </c>
      <c r="J82" s="44">
        <f t="shared" si="19"/>
        <v>0</v>
      </c>
      <c r="K82" s="44">
        <f t="shared" si="20"/>
        <v>0</v>
      </c>
      <c r="M82">
        <v>7110000000</v>
      </c>
      <c r="N82">
        <v>-8.9040098000000008</v>
      </c>
      <c r="P82" s="6">
        <f t="shared" si="21"/>
        <v>7.39</v>
      </c>
      <c r="Q82" s="6">
        <f t="shared" si="22"/>
        <v>-9.1432780999999999</v>
      </c>
      <c r="R82" s="44">
        <f t="shared" si="23"/>
        <v>-9.4029875000000001</v>
      </c>
      <c r="S82" s="44">
        <f t="shared" si="24"/>
        <v>-9.7978888000000008</v>
      </c>
      <c r="T82" s="44">
        <f t="shared" si="25"/>
        <v>-10.086709000000001</v>
      </c>
      <c r="U82" s="44">
        <f t="shared" si="26"/>
        <v>0</v>
      </c>
      <c r="V82" s="44">
        <f t="shared" si="27"/>
        <v>0</v>
      </c>
    </row>
    <row r="83" spans="2:22" x14ac:dyDescent="0.25">
      <c r="B83">
        <v>7180000000</v>
      </c>
      <c r="C83">
        <v>-7.1508697999999997</v>
      </c>
      <c r="E83" s="6">
        <f t="shared" si="14"/>
        <v>7.46</v>
      </c>
      <c r="F83" s="6">
        <f t="shared" si="15"/>
        <v>-7.291779</v>
      </c>
      <c r="G83" s="44">
        <f t="shared" si="16"/>
        <v>-7.6238408</v>
      </c>
      <c r="H83" s="44">
        <f t="shared" si="17"/>
        <v>-8.3864201999999999</v>
      </c>
      <c r="I83" s="44">
        <f t="shared" si="18"/>
        <v>-9.0914488000000002</v>
      </c>
      <c r="J83" s="44">
        <f t="shared" si="19"/>
        <v>0</v>
      </c>
      <c r="K83" s="44">
        <f t="shared" si="20"/>
        <v>0</v>
      </c>
      <c r="M83">
        <v>7180000000</v>
      </c>
      <c r="N83">
        <v>-8.9660492000000005</v>
      </c>
      <c r="P83" s="6">
        <f t="shared" si="21"/>
        <v>7.46</v>
      </c>
      <c r="Q83" s="6">
        <f t="shared" si="22"/>
        <v>-9.1879872999999996</v>
      </c>
      <c r="R83" s="44">
        <f t="shared" si="23"/>
        <v>-9.4434346999999992</v>
      </c>
      <c r="S83" s="44">
        <f t="shared" si="24"/>
        <v>-9.8386277999999994</v>
      </c>
      <c r="T83" s="44">
        <f t="shared" si="25"/>
        <v>-10.127255</v>
      </c>
      <c r="U83" s="44">
        <f t="shared" si="26"/>
        <v>0</v>
      </c>
      <c r="V83" s="44">
        <f t="shared" si="27"/>
        <v>0</v>
      </c>
    </row>
    <row r="84" spans="2:22" x14ac:dyDescent="0.25">
      <c r="B84">
        <v>7250000000</v>
      </c>
      <c r="C84">
        <v>-7.1854567999999999</v>
      </c>
      <c r="E84" s="6">
        <f t="shared" si="14"/>
        <v>7.53</v>
      </c>
      <c r="F84" s="6">
        <f t="shared" si="15"/>
        <v>-7.3295878999999999</v>
      </c>
      <c r="G84" s="44">
        <f t="shared" si="16"/>
        <v>-7.6701679</v>
      </c>
      <c r="H84" s="44">
        <f t="shared" si="17"/>
        <v>-8.4746065000000002</v>
      </c>
      <c r="I84" s="44">
        <f t="shared" si="18"/>
        <v>-9.2046852000000001</v>
      </c>
      <c r="J84" s="44">
        <f t="shared" si="19"/>
        <v>0</v>
      </c>
      <c r="K84" s="44">
        <f t="shared" si="20"/>
        <v>0</v>
      </c>
      <c r="M84">
        <v>7250000000</v>
      </c>
      <c r="N84">
        <v>-9.0429668000000003</v>
      </c>
      <c r="P84" s="6">
        <f t="shared" si="21"/>
        <v>7.53</v>
      </c>
      <c r="Q84" s="6">
        <f t="shared" si="22"/>
        <v>-9.2499780999999999</v>
      </c>
      <c r="R84" s="44">
        <f t="shared" si="23"/>
        <v>-9.5030823000000009</v>
      </c>
      <c r="S84" s="44">
        <f t="shared" si="24"/>
        <v>-9.9011440000000004</v>
      </c>
      <c r="T84" s="44">
        <f t="shared" si="25"/>
        <v>-10.188427000000001</v>
      </c>
      <c r="U84" s="44">
        <f t="shared" si="26"/>
        <v>0</v>
      </c>
      <c r="V84" s="44">
        <f t="shared" si="27"/>
        <v>0</v>
      </c>
    </row>
    <row r="85" spans="2:22" x14ac:dyDescent="0.25">
      <c r="B85">
        <v>7320000000</v>
      </c>
      <c r="C85">
        <v>-7.2170114999999999</v>
      </c>
      <c r="E85" s="6">
        <f t="shared" si="14"/>
        <v>7.6</v>
      </c>
      <c r="F85" s="6">
        <f t="shared" si="15"/>
        <v>-7.3588638</v>
      </c>
      <c r="G85" s="44">
        <f t="shared" si="16"/>
        <v>-7.7011361000000003</v>
      </c>
      <c r="H85" s="44">
        <f t="shared" si="17"/>
        <v>-8.5300007000000004</v>
      </c>
      <c r="I85" s="44">
        <f t="shared" si="18"/>
        <v>-9.2605447999999999</v>
      </c>
      <c r="J85" s="44">
        <f t="shared" si="19"/>
        <v>0</v>
      </c>
      <c r="K85" s="44">
        <f t="shared" si="20"/>
        <v>0</v>
      </c>
      <c r="M85">
        <v>7320000000</v>
      </c>
      <c r="N85">
        <v>-9.1021996000000005</v>
      </c>
      <c r="P85" s="6">
        <f t="shared" si="21"/>
        <v>7.6</v>
      </c>
      <c r="Q85" s="6">
        <f t="shared" si="22"/>
        <v>-9.3075457000000004</v>
      </c>
      <c r="R85" s="44">
        <f t="shared" si="23"/>
        <v>-9.5570754999999998</v>
      </c>
      <c r="S85" s="44">
        <f t="shared" si="24"/>
        <v>-9.9597101000000006</v>
      </c>
      <c r="T85" s="44">
        <f t="shared" si="25"/>
        <v>-10.242742</v>
      </c>
      <c r="U85" s="44">
        <f t="shared" si="26"/>
        <v>0</v>
      </c>
      <c r="V85" s="44">
        <f t="shared" si="27"/>
        <v>0</v>
      </c>
    </row>
    <row r="86" spans="2:22" x14ac:dyDescent="0.25">
      <c r="B86">
        <v>7390000000</v>
      </c>
      <c r="C86">
        <v>-7.2484913000000004</v>
      </c>
      <c r="E86" s="6">
        <f t="shared" si="14"/>
        <v>7.67</v>
      </c>
      <c r="F86" s="6">
        <f t="shared" si="15"/>
        <v>-7.3675813999999997</v>
      </c>
      <c r="G86" s="44">
        <f t="shared" si="16"/>
        <v>-7.7041282999999998</v>
      </c>
      <c r="H86" s="44">
        <f t="shared" si="17"/>
        <v>-8.5406207999999992</v>
      </c>
      <c r="I86" s="44">
        <f t="shared" si="18"/>
        <v>-9.2550200999999994</v>
      </c>
      <c r="J86" s="44">
        <f t="shared" si="19"/>
        <v>0</v>
      </c>
      <c r="K86" s="44">
        <f t="shared" si="20"/>
        <v>0</v>
      </c>
      <c r="M86">
        <v>7390000000</v>
      </c>
      <c r="N86">
        <v>-9.1432780999999999</v>
      </c>
      <c r="P86" s="6">
        <f t="shared" si="21"/>
        <v>7.67</v>
      </c>
      <c r="Q86" s="6">
        <f t="shared" si="22"/>
        <v>-9.3410920999999991</v>
      </c>
      <c r="R86" s="44">
        <f t="shared" si="23"/>
        <v>-9.5923862</v>
      </c>
      <c r="S86" s="44">
        <f t="shared" si="24"/>
        <v>-9.9948492000000009</v>
      </c>
      <c r="T86" s="44">
        <f t="shared" si="25"/>
        <v>-10.277234</v>
      </c>
      <c r="U86" s="44">
        <f t="shared" si="26"/>
        <v>0</v>
      </c>
      <c r="V86" s="44">
        <f t="shared" si="27"/>
        <v>0</v>
      </c>
    </row>
    <row r="87" spans="2:22" x14ac:dyDescent="0.25">
      <c r="B87">
        <v>7460000000</v>
      </c>
      <c r="C87">
        <v>-7.291779</v>
      </c>
      <c r="E87" s="6">
        <f t="shared" si="14"/>
        <v>7.74</v>
      </c>
      <c r="F87" s="6">
        <f t="shared" si="15"/>
        <v>-7.3882108000000004</v>
      </c>
      <c r="G87" s="44">
        <f t="shared" si="16"/>
        <v>-7.7376227000000002</v>
      </c>
      <c r="H87" s="44">
        <f t="shared" si="17"/>
        <v>-8.5990286000000005</v>
      </c>
      <c r="I87" s="44">
        <f t="shared" si="18"/>
        <v>-9.3504342999999999</v>
      </c>
      <c r="J87" s="44">
        <f t="shared" si="19"/>
        <v>0</v>
      </c>
      <c r="K87" s="44">
        <f t="shared" si="20"/>
        <v>0</v>
      </c>
      <c r="M87">
        <v>7460000000</v>
      </c>
      <c r="N87">
        <v>-9.1879872999999996</v>
      </c>
      <c r="P87" s="6">
        <f t="shared" si="21"/>
        <v>7.74</v>
      </c>
      <c r="Q87" s="6">
        <f t="shared" si="22"/>
        <v>-9.3696423000000006</v>
      </c>
      <c r="R87" s="44">
        <f t="shared" si="23"/>
        <v>-9.6180161999999996</v>
      </c>
      <c r="S87" s="44">
        <f t="shared" si="24"/>
        <v>-10.015268000000001</v>
      </c>
      <c r="T87" s="44">
        <f t="shared" si="25"/>
        <v>-10.289947</v>
      </c>
      <c r="U87" s="44">
        <f t="shared" si="26"/>
        <v>0</v>
      </c>
      <c r="V87" s="44">
        <f t="shared" si="27"/>
        <v>0</v>
      </c>
    </row>
    <row r="88" spans="2:22" x14ac:dyDescent="0.25">
      <c r="B88">
        <v>7530000000</v>
      </c>
      <c r="C88">
        <v>-7.3295878999999999</v>
      </c>
      <c r="E88" s="6">
        <f t="shared" si="14"/>
        <v>7.81</v>
      </c>
      <c r="F88" s="6">
        <f t="shared" si="15"/>
        <v>-7.4059162000000001</v>
      </c>
      <c r="G88" s="44">
        <f t="shared" si="16"/>
        <v>-7.7690786999999997</v>
      </c>
      <c r="H88" s="44">
        <f t="shared" si="17"/>
        <v>-8.6426783</v>
      </c>
      <c r="I88" s="44">
        <f t="shared" si="18"/>
        <v>-9.4287348000000009</v>
      </c>
      <c r="J88" s="44">
        <f t="shared" si="19"/>
        <v>0</v>
      </c>
      <c r="K88" s="44">
        <f t="shared" si="20"/>
        <v>0</v>
      </c>
      <c r="M88">
        <v>7530000000</v>
      </c>
      <c r="N88">
        <v>-9.2499780999999999</v>
      </c>
      <c r="P88" s="6">
        <f t="shared" si="21"/>
        <v>7.81</v>
      </c>
      <c r="Q88" s="6">
        <f t="shared" si="22"/>
        <v>-9.4144048999999992</v>
      </c>
      <c r="R88" s="44">
        <f t="shared" si="23"/>
        <v>-9.6576242000000008</v>
      </c>
      <c r="S88" s="44">
        <f t="shared" si="24"/>
        <v>-10.047651</v>
      </c>
      <c r="T88" s="44">
        <f t="shared" si="25"/>
        <v>-10.316058999999999</v>
      </c>
      <c r="U88" s="44">
        <f t="shared" si="26"/>
        <v>0</v>
      </c>
      <c r="V88" s="44">
        <f t="shared" si="27"/>
        <v>0</v>
      </c>
    </row>
    <row r="89" spans="2:22" x14ac:dyDescent="0.25">
      <c r="B89">
        <v>7600000000</v>
      </c>
      <c r="C89">
        <v>-7.3588638</v>
      </c>
      <c r="E89" s="6">
        <f t="shared" si="14"/>
        <v>7.88</v>
      </c>
      <c r="F89" s="6">
        <f t="shared" si="15"/>
        <v>-7.4169641000000004</v>
      </c>
      <c r="G89" s="44">
        <f t="shared" si="16"/>
        <v>-7.7756724000000004</v>
      </c>
      <c r="H89" s="44">
        <f t="shared" si="17"/>
        <v>-8.6274938999999993</v>
      </c>
      <c r="I89" s="44">
        <f t="shared" si="18"/>
        <v>-9.3851519000000003</v>
      </c>
      <c r="J89" s="44">
        <f t="shared" si="19"/>
        <v>0</v>
      </c>
      <c r="K89" s="44">
        <f t="shared" si="20"/>
        <v>0</v>
      </c>
      <c r="M89">
        <v>7600000000</v>
      </c>
      <c r="N89">
        <v>-9.3075457000000004</v>
      </c>
      <c r="P89" s="6">
        <f t="shared" si="21"/>
        <v>7.88</v>
      </c>
      <c r="Q89" s="6">
        <f t="shared" si="22"/>
        <v>-9.4535294000000007</v>
      </c>
      <c r="R89" s="44">
        <f t="shared" si="23"/>
        <v>-9.6960134999999994</v>
      </c>
      <c r="S89" s="44">
        <f t="shared" si="24"/>
        <v>-10.069673999999999</v>
      </c>
      <c r="T89" s="44">
        <f t="shared" si="25"/>
        <v>-10.332545</v>
      </c>
      <c r="U89" s="44">
        <f t="shared" si="26"/>
        <v>0</v>
      </c>
      <c r="V89" s="44">
        <f t="shared" si="27"/>
        <v>0</v>
      </c>
    </row>
    <row r="90" spans="2:22" x14ac:dyDescent="0.25">
      <c r="B90">
        <v>7670000000</v>
      </c>
      <c r="C90">
        <v>-7.3675813999999997</v>
      </c>
      <c r="E90" s="6">
        <f t="shared" si="14"/>
        <v>7.95</v>
      </c>
      <c r="F90" s="6">
        <f t="shared" si="15"/>
        <v>-7.4296002000000003</v>
      </c>
      <c r="G90" s="44">
        <f t="shared" si="16"/>
        <v>-7.7880944999999997</v>
      </c>
      <c r="H90" s="44">
        <f t="shared" si="17"/>
        <v>-8.6383618999999996</v>
      </c>
      <c r="I90" s="44">
        <f t="shared" si="18"/>
        <v>-9.3941497999999992</v>
      </c>
      <c r="J90" s="44">
        <f t="shared" si="19"/>
        <v>0</v>
      </c>
      <c r="K90" s="44">
        <f t="shared" si="20"/>
        <v>0</v>
      </c>
      <c r="M90">
        <v>7670000000</v>
      </c>
      <c r="N90">
        <v>-9.3410920999999991</v>
      </c>
      <c r="P90" s="6">
        <f t="shared" si="21"/>
        <v>7.95</v>
      </c>
      <c r="Q90" s="6">
        <f t="shared" si="22"/>
        <v>-9.4807787000000001</v>
      </c>
      <c r="R90" s="44">
        <f t="shared" si="23"/>
        <v>-9.7171745000000005</v>
      </c>
      <c r="S90" s="44">
        <f t="shared" si="24"/>
        <v>-10.077253000000001</v>
      </c>
      <c r="T90" s="44">
        <f t="shared" si="25"/>
        <v>-10.337459000000001</v>
      </c>
      <c r="U90" s="44">
        <f t="shared" si="26"/>
        <v>0</v>
      </c>
      <c r="V90" s="44">
        <f t="shared" si="27"/>
        <v>0</v>
      </c>
    </row>
    <row r="91" spans="2:22" x14ac:dyDescent="0.25">
      <c r="B91">
        <v>7740000000</v>
      </c>
      <c r="C91">
        <v>-7.3882108000000004</v>
      </c>
      <c r="E91" s="6">
        <f t="shared" si="14"/>
        <v>8.02</v>
      </c>
      <c r="F91" s="6">
        <f t="shared" si="15"/>
        <v>-7.4567971000000002</v>
      </c>
      <c r="G91" s="44">
        <f t="shared" si="16"/>
        <v>-7.8168930999999997</v>
      </c>
      <c r="H91" s="44">
        <f t="shared" si="17"/>
        <v>-8.6627550000000006</v>
      </c>
      <c r="I91" s="44">
        <f t="shared" si="18"/>
        <v>-9.4418086999999993</v>
      </c>
      <c r="J91" s="44">
        <f t="shared" si="19"/>
        <v>0</v>
      </c>
      <c r="K91" s="44">
        <f t="shared" si="20"/>
        <v>0</v>
      </c>
      <c r="M91">
        <v>7740000000</v>
      </c>
      <c r="N91">
        <v>-9.3696423000000006</v>
      </c>
      <c r="P91" s="6">
        <f t="shared" si="21"/>
        <v>8.02</v>
      </c>
      <c r="Q91" s="6">
        <f t="shared" si="22"/>
        <v>-9.5123385999999996</v>
      </c>
      <c r="R91" s="44">
        <f t="shared" si="23"/>
        <v>-9.7384596000000005</v>
      </c>
      <c r="S91" s="44">
        <f t="shared" si="24"/>
        <v>-10.086130000000001</v>
      </c>
      <c r="T91" s="44">
        <f t="shared" si="25"/>
        <v>-10.344065000000001</v>
      </c>
      <c r="U91" s="44">
        <f t="shared" si="26"/>
        <v>0</v>
      </c>
      <c r="V91" s="44">
        <f t="shared" si="27"/>
        <v>0</v>
      </c>
    </row>
    <row r="92" spans="2:22" x14ac:dyDescent="0.25">
      <c r="B92">
        <v>7810000000</v>
      </c>
      <c r="C92">
        <v>-7.4059162000000001</v>
      </c>
      <c r="E92" s="6">
        <f t="shared" si="14"/>
        <v>8.09</v>
      </c>
      <c r="F92" s="6">
        <f t="shared" si="15"/>
        <v>-7.4644627999999997</v>
      </c>
      <c r="G92" s="44">
        <f t="shared" si="16"/>
        <v>-7.8106375000000003</v>
      </c>
      <c r="H92" s="44">
        <f t="shared" si="17"/>
        <v>-8.6151923999999998</v>
      </c>
      <c r="I92" s="44">
        <f t="shared" si="18"/>
        <v>-9.3511410000000001</v>
      </c>
      <c r="J92" s="44">
        <f t="shared" si="19"/>
        <v>0</v>
      </c>
      <c r="K92" s="44">
        <f t="shared" si="20"/>
        <v>0</v>
      </c>
      <c r="M92">
        <v>7810000000</v>
      </c>
      <c r="N92">
        <v>-9.4144048999999992</v>
      </c>
      <c r="P92" s="6">
        <f t="shared" si="21"/>
        <v>8.09</v>
      </c>
      <c r="Q92" s="6">
        <f t="shared" si="22"/>
        <v>-9.5360078999999995</v>
      </c>
      <c r="R92" s="44">
        <f t="shared" si="23"/>
        <v>-9.7588042999999995</v>
      </c>
      <c r="S92" s="44">
        <f t="shared" si="24"/>
        <v>-10.102873000000001</v>
      </c>
      <c r="T92" s="44">
        <f t="shared" si="25"/>
        <v>-10.366225999999999</v>
      </c>
      <c r="U92" s="44">
        <f t="shared" si="26"/>
        <v>0</v>
      </c>
      <c r="V92" s="44">
        <f t="shared" si="27"/>
        <v>0</v>
      </c>
    </row>
    <row r="93" spans="2:22" x14ac:dyDescent="0.25">
      <c r="B93">
        <v>7880000000</v>
      </c>
      <c r="C93">
        <v>-7.4169641000000004</v>
      </c>
      <c r="E93" s="6">
        <f t="shared" si="14"/>
        <v>8.16</v>
      </c>
      <c r="F93" s="6">
        <f t="shared" si="15"/>
        <v>-7.4665851999999999</v>
      </c>
      <c r="G93" s="44">
        <f t="shared" si="16"/>
        <v>-7.8126034999999998</v>
      </c>
      <c r="H93" s="44">
        <f t="shared" si="17"/>
        <v>-8.6005955000000007</v>
      </c>
      <c r="I93" s="44">
        <f t="shared" si="18"/>
        <v>-9.3612918999999994</v>
      </c>
      <c r="J93" s="44">
        <f t="shared" si="19"/>
        <v>0</v>
      </c>
      <c r="K93" s="44">
        <f t="shared" si="20"/>
        <v>0</v>
      </c>
      <c r="M93">
        <v>7880000000</v>
      </c>
      <c r="N93">
        <v>-9.4535294000000007</v>
      </c>
      <c r="P93" s="6">
        <f t="shared" si="21"/>
        <v>8.16</v>
      </c>
      <c r="Q93" s="6">
        <f t="shared" si="22"/>
        <v>-9.5551347999999994</v>
      </c>
      <c r="R93" s="44">
        <f t="shared" si="23"/>
        <v>-9.7763919999999995</v>
      </c>
      <c r="S93" s="44">
        <f t="shared" si="24"/>
        <v>-10.112064</v>
      </c>
      <c r="T93" s="44">
        <f t="shared" si="25"/>
        <v>-10.376122000000001</v>
      </c>
      <c r="U93" s="44">
        <f t="shared" si="26"/>
        <v>0</v>
      </c>
      <c r="V93" s="44">
        <f t="shared" si="27"/>
        <v>0</v>
      </c>
    </row>
    <row r="94" spans="2:22" x14ac:dyDescent="0.25">
      <c r="B94">
        <v>7950000000</v>
      </c>
      <c r="C94">
        <v>-7.4296002000000003</v>
      </c>
      <c r="E94" s="6">
        <f t="shared" si="14"/>
        <v>8.23</v>
      </c>
      <c r="F94" s="6">
        <f t="shared" si="15"/>
        <v>-7.4785566000000001</v>
      </c>
      <c r="G94" s="44">
        <f t="shared" si="16"/>
        <v>-7.8415474999999999</v>
      </c>
      <c r="H94" s="44">
        <f t="shared" si="17"/>
        <v>-8.6552161999999999</v>
      </c>
      <c r="I94" s="44">
        <f t="shared" si="18"/>
        <v>-9.5223188000000007</v>
      </c>
      <c r="J94" s="44">
        <f t="shared" si="19"/>
        <v>0</v>
      </c>
      <c r="K94" s="44">
        <f t="shared" si="20"/>
        <v>0</v>
      </c>
      <c r="M94">
        <v>7950000000</v>
      </c>
      <c r="N94">
        <v>-9.4807787000000001</v>
      </c>
      <c r="P94" s="6">
        <f t="shared" si="21"/>
        <v>8.23</v>
      </c>
      <c r="Q94" s="6">
        <f t="shared" si="22"/>
        <v>-9.5682764000000002</v>
      </c>
      <c r="R94" s="44">
        <f t="shared" si="23"/>
        <v>-9.7785472999999996</v>
      </c>
      <c r="S94" s="44">
        <f t="shared" si="24"/>
        <v>-10.117253</v>
      </c>
      <c r="T94" s="44">
        <f t="shared" si="25"/>
        <v>-10.383215999999999</v>
      </c>
      <c r="U94" s="44">
        <f t="shared" si="26"/>
        <v>0</v>
      </c>
      <c r="V94" s="44">
        <f t="shared" si="27"/>
        <v>0</v>
      </c>
    </row>
    <row r="95" spans="2:22" x14ac:dyDescent="0.25">
      <c r="B95">
        <v>8020000000</v>
      </c>
      <c r="C95">
        <v>-7.4567971000000002</v>
      </c>
      <c r="E95" s="6">
        <f t="shared" si="14"/>
        <v>8.3000000000000007</v>
      </c>
      <c r="F95" s="6">
        <f t="shared" si="15"/>
        <v>-7.4721808000000003</v>
      </c>
      <c r="G95" s="44">
        <f t="shared" si="16"/>
        <v>-7.8370056000000003</v>
      </c>
      <c r="H95" s="44">
        <f t="shared" si="17"/>
        <v>-8.6394614999999995</v>
      </c>
      <c r="I95" s="44">
        <f t="shared" si="18"/>
        <v>-9.5081948999999994</v>
      </c>
      <c r="J95" s="44">
        <f t="shared" si="19"/>
        <v>0</v>
      </c>
      <c r="K95" s="44">
        <f t="shared" si="20"/>
        <v>0</v>
      </c>
      <c r="M95">
        <v>8020000000</v>
      </c>
      <c r="N95">
        <v>-9.5123385999999996</v>
      </c>
      <c r="P95" s="6">
        <f t="shared" si="21"/>
        <v>8.3000000000000007</v>
      </c>
      <c r="Q95" s="6">
        <f t="shared" si="22"/>
        <v>-9.5608578000000009</v>
      </c>
      <c r="R95" s="44">
        <f t="shared" si="23"/>
        <v>-9.7690964000000005</v>
      </c>
      <c r="S95" s="44">
        <f t="shared" si="24"/>
        <v>-10.101851999999999</v>
      </c>
      <c r="T95" s="44">
        <f t="shared" si="25"/>
        <v>-10.378238</v>
      </c>
      <c r="U95" s="44">
        <f t="shared" si="26"/>
        <v>0</v>
      </c>
      <c r="V95" s="44">
        <f t="shared" si="27"/>
        <v>0</v>
      </c>
    </row>
    <row r="96" spans="2:22" x14ac:dyDescent="0.25">
      <c r="B96">
        <v>8090000000</v>
      </c>
      <c r="C96">
        <v>-7.4644627999999997</v>
      </c>
      <c r="E96" s="6">
        <f t="shared" si="14"/>
        <v>8.3699999999999992</v>
      </c>
      <c r="F96" s="6">
        <f t="shared" si="15"/>
        <v>-7.4756279000000001</v>
      </c>
      <c r="G96" s="44">
        <f t="shared" si="16"/>
        <v>-7.8401307999999998</v>
      </c>
      <c r="H96" s="44">
        <f t="shared" si="17"/>
        <v>-8.6260662000000004</v>
      </c>
      <c r="I96" s="44">
        <f t="shared" si="18"/>
        <v>-9.4764385000000004</v>
      </c>
      <c r="J96" s="44">
        <f t="shared" si="19"/>
        <v>0</v>
      </c>
      <c r="K96" s="44">
        <f t="shared" si="20"/>
        <v>0</v>
      </c>
      <c r="M96">
        <v>8090000000</v>
      </c>
      <c r="N96">
        <v>-9.5360078999999995</v>
      </c>
      <c r="P96" s="6">
        <f t="shared" si="21"/>
        <v>8.3699999999999992</v>
      </c>
      <c r="Q96" s="6">
        <f t="shared" si="22"/>
        <v>-9.5681809999999992</v>
      </c>
      <c r="R96" s="44">
        <f t="shared" si="23"/>
        <v>-9.7669744000000005</v>
      </c>
      <c r="S96" s="44">
        <f t="shared" si="24"/>
        <v>-10.098732</v>
      </c>
      <c r="T96" s="44">
        <f t="shared" si="25"/>
        <v>-10.383549</v>
      </c>
      <c r="U96" s="44">
        <f t="shared" si="26"/>
        <v>0</v>
      </c>
      <c r="V96" s="44">
        <f t="shared" si="27"/>
        <v>0</v>
      </c>
    </row>
    <row r="97" spans="2:22" x14ac:dyDescent="0.25">
      <c r="B97">
        <v>8160000000</v>
      </c>
      <c r="C97">
        <v>-7.4665851999999999</v>
      </c>
      <c r="E97" s="6">
        <f t="shared" si="14"/>
        <v>8.44</v>
      </c>
      <c r="F97" s="6">
        <f t="shared" si="15"/>
        <v>-7.472105</v>
      </c>
      <c r="G97" s="44">
        <f t="shared" si="16"/>
        <v>-7.8507457</v>
      </c>
      <c r="H97" s="44">
        <f t="shared" si="17"/>
        <v>-8.6473645999999995</v>
      </c>
      <c r="I97" s="44">
        <f t="shared" si="18"/>
        <v>-9.5684252000000001</v>
      </c>
      <c r="J97" s="44">
        <f t="shared" si="19"/>
        <v>0</v>
      </c>
      <c r="K97" s="44">
        <f t="shared" si="20"/>
        <v>0</v>
      </c>
      <c r="M97">
        <v>8160000000</v>
      </c>
      <c r="N97">
        <v>-9.5551347999999994</v>
      </c>
      <c r="P97" s="6">
        <f t="shared" si="21"/>
        <v>8.44</v>
      </c>
      <c r="Q97" s="6">
        <f t="shared" si="22"/>
        <v>-9.5789556999999999</v>
      </c>
      <c r="R97" s="44">
        <f t="shared" si="23"/>
        <v>-9.7691935999999995</v>
      </c>
      <c r="S97" s="44">
        <f t="shared" si="24"/>
        <v>-10.095587</v>
      </c>
      <c r="T97" s="44">
        <f t="shared" si="25"/>
        <v>-10.379669</v>
      </c>
      <c r="U97" s="44">
        <f t="shared" si="26"/>
        <v>0</v>
      </c>
      <c r="V97" s="44">
        <f t="shared" si="27"/>
        <v>0</v>
      </c>
    </row>
    <row r="98" spans="2:22" x14ac:dyDescent="0.25">
      <c r="B98">
        <v>8230000000</v>
      </c>
      <c r="C98">
        <v>-7.4785566000000001</v>
      </c>
      <c r="E98" s="6">
        <f t="shared" si="14"/>
        <v>8.51</v>
      </c>
      <c r="F98" s="6">
        <f t="shared" si="15"/>
        <v>-7.4554052000000004</v>
      </c>
      <c r="G98" s="44">
        <f t="shared" si="16"/>
        <v>-7.8483666999999997</v>
      </c>
      <c r="H98" s="44">
        <f t="shared" si="17"/>
        <v>-8.6415767999999993</v>
      </c>
      <c r="I98" s="44">
        <f t="shared" si="18"/>
        <v>-9.5810566000000001</v>
      </c>
      <c r="J98" s="44">
        <f t="shared" si="19"/>
        <v>0</v>
      </c>
      <c r="K98" s="44">
        <f t="shared" si="20"/>
        <v>0</v>
      </c>
      <c r="M98">
        <v>8230000000</v>
      </c>
      <c r="N98">
        <v>-9.5682764000000002</v>
      </c>
      <c r="P98" s="6">
        <f t="shared" si="21"/>
        <v>8.51</v>
      </c>
      <c r="Q98" s="6">
        <f t="shared" si="22"/>
        <v>-9.5686102000000002</v>
      </c>
      <c r="R98" s="44">
        <f t="shared" si="23"/>
        <v>-9.7465762999999992</v>
      </c>
      <c r="S98" s="44">
        <f t="shared" si="24"/>
        <v>-10.068206</v>
      </c>
      <c r="T98" s="44">
        <f t="shared" si="25"/>
        <v>-10.356109</v>
      </c>
      <c r="U98" s="44">
        <f t="shared" si="26"/>
        <v>0</v>
      </c>
      <c r="V98" s="44">
        <f t="shared" si="27"/>
        <v>0</v>
      </c>
    </row>
    <row r="99" spans="2:22" x14ac:dyDescent="0.25">
      <c r="B99">
        <v>8300000000</v>
      </c>
      <c r="C99">
        <v>-7.4721808000000003</v>
      </c>
      <c r="E99" s="6">
        <f t="shared" si="14"/>
        <v>8.58</v>
      </c>
      <c r="F99" s="6">
        <f t="shared" si="15"/>
        <v>-7.4485931000000001</v>
      </c>
      <c r="G99" s="44">
        <f t="shared" si="16"/>
        <v>-7.8641515000000002</v>
      </c>
      <c r="H99" s="44">
        <f t="shared" si="17"/>
        <v>-8.6691742000000005</v>
      </c>
      <c r="I99" s="44">
        <f t="shared" si="18"/>
        <v>-9.6301517000000008</v>
      </c>
      <c r="J99" s="44">
        <f t="shared" si="19"/>
        <v>0</v>
      </c>
      <c r="K99" s="44">
        <f t="shared" si="20"/>
        <v>0</v>
      </c>
      <c r="M99">
        <v>8300000000</v>
      </c>
      <c r="N99">
        <v>-9.5608578000000009</v>
      </c>
      <c r="P99" s="6">
        <f t="shared" si="21"/>
        <v>8.58</v>
      </c>
      <c r="Q99" s="6">
        <f t="shared" si="22"/>
        <v>-9.5559510999999997</v>
      </c>
      <c r="R99" s="44">
        <f t="shared" si="23"/>
        <v>-9.7194958000000007</v>
      </c>
      <c r="S99" s="44">
        <f t="shared" si="24"/>
        <v>-10.023426000000001</v>
      </c>
      <c r="T99" s="44">
        <f t="shared" si="25"/>
        <v>-10.309547999999999</v>
      </c>
      <c r="U99" s="44">
        <f t="shared" si="26"/>
        <v>0</v>
      </c>
      <c r="V99" s="44">
        <f t="shared" si="27"/>
        <v>0</v>
      </c>
    </row>
    <row r="100" spans="2:22" x14ac:dyDescent="0.25">
      <c r="B100">
        <v>8370000000</v>
      </c>
      <c r="C100">
        <v>-7.4756279000000001</v>
      </c>
      <c r="E100" s="6">
        <f t="shared" si="14"/>
        <v>8.65</v>
      </c>
      <c r="F100" s="6">
        <f t="shared" si="15"/>
        <v>-7.4623584999999997</v>
      </c>
      <c r="G100" s="44">
        <f t="shared" si="16"/>
        <v>-7.9247508</v>
      </c>
      <c r="H100" s="44">
        <f t="shared" si="17"/>
        <v>-8.7860861000000003</v>
      </c>
      <c r="I100" s="44">
        <f t="shared" si="18"/>
        <v>-9.8912296000000008</v>
      </c>
      <c r="J100" s="44">
        <f t="shared" si="19"/>
        <v>0</v>
      </c>
      <c r="K100" s="44">
        <f t="shared" si="20"/>
        <v>0</v>
      </c>
      <c r="M100">
        <v>8370000000</v>
      </c>
      <c r="N100">
        <v>-9.5681809999999992</v>
      </c>
      <c r="P100" s="6">
        <f t="shared" si="21"/>
        <v>8.65</v>
      </c>
      <c r="Q100" s="6">
        <f t="shared" si="22"/>
        <v>-9.5608892000000001</v>
      </c>
      <c r="R100" s="44">
        <f t="shared" si="23"/>
        <v>-9.7043075999999999</v>
      </c>
      <c r="S100" s="44">
        <f t="shared" si="24"/>
        <v>-9.9921407999999996</v>
      </c>
      <c r="T100" s="44">
        <f t="shared" si="25"/>
        <v>-10.264144999999999</v>
      </c>
      <c r="U100" s="44">
        <f t="shared" si="26"/>
        <v>0</v>
      </c>
      <c r="V100" s="44">
        <f t="shared" si="27"/>
        <v>0</v>
      </c>
    </row>
    <row r="101" spans="2:22" x14ac:dyDescent="0.25">
      <c r="B101">
        <v>8440000000</v>
      </c>
      <c r="C101">
        <v>-7.472105</v>
      </c>
      <c r="E101" s="6">
        <f t="shared" si="14"/>
        <v>8.7200000000000006</v>
      </c>
      <c r="F101" s="6">
        <f t="shared" si="15"/>
        <v>-7.4664983999999999</v>
      </c>
      <c r="G101" s="44">
        <f t="shared" si="16"/>
        <v>-7.9734268000000004</v>
      </c>
      <c r="H101" s="44">
        <f t="shared" si="17"/>
        <v>-8.8760537999999993</v>
      </c>
      <c r="I101" s="44">
        <f t="shared" si="18"/>
        <v>-10.041325000000001</v>
      </c>
      <c r="J101" s="44">
        <f t="shared" si="19"/>
        <v>0</v>
      </c>
      <c r="K101" s="44">
        <f t="shared" si="20"/>
        <v>0</v>
      </c>
      <c r="M101">
        <v>8440000000</v>
      </c>
      <c r="N101">
        <v>-9.5789556999999999</v>
      </c>
      <c r="P101" s="6">
        <f t="shared" si="21"/>
        <v>8.7200000000000006</v>
      </c>
      <c r="Q101" s="6">
        <f t="shared" si="22"/>
        <v>-9.5531406000000008</v>
      </c>
      <c r="R101" s="44">
        <f t="shared" si="23"/>
        <v>-9.6884955999999995</v>
      </c>
      <c r="S101" s="44">
        <f t="shared" si="24"/>
        <v>-9.9687222999999996</v>
      </c>
      <c r="T101" s="44">
        <f t="shared" si="25"/>
        <v>-10.235328000000001</v>
      </c>
      <c r="U101" s="44">
        <f t="shared" si="26"/>
        <v>0</v>
      </c>
      <c r="V101" s="44">
        <f t="shared" si="27"/>
        <v>0</v>
      </c>
    </row>
    <row r="102" spans="2:22" x14ac:dyDescent="0.25">
      <c r="B102">
        <v>8510000000</v>
      </c>
      <c r="C102">
        <v>-7.4554052000000004</v>
      </c>
      <c r="E102" s="6">
        <f t="shared" si="14"/>
        <v>8.7899999999999991</v>
      </c>
      <c r="F102" s="6">
        <f t="shared" si="15"/>
        <v>-7.4802790000000003</v>
      </c>
      <c r="G102" s="44">
        <f t="shared" si="16"/>
        <v>-8.0187530999999996</v>
      </c>
      <c r="H102" s="44">
        <f t="shared" si="17"/>
        <v>-8.9455910000000003</v>
      </c>
      <c r="I102" s="44">
        <f t="shared" si="18"/>
        <v>-10.112828</v>
      </c>
      <c r="J102" s="44">
        <f t="shared" si="19"/>
        <v>0</v>
      </c>
      <c r="K102" s="44">
        <f t="shared" si="20"/>
        <v>0</v>
      </c>
      <c r="M102">
        <v>8510000000</v>
      </c>
      <c r="N102">
        <v>-9.5686102000000002</v>
      </c>
      <c r="P102" s="6">
        <f t="shared" si="21"/>
        <v>8.7899999999999991</v>
      </c>
      <c r="Q102" s="6">
        <f t="shared" si="22"/>
        <v>-9.5463629000000001</v>
      </c>
      <c r="R102" s="44">
        <f t="shared" si="23"/>
        <v>-9.6709318</v>
      </c>
      <c r="S102" s="44">
        <f t="shared" si="24"/>
        <v>-9.9456234000000006</v>
      </c>
      <c r="T102" s="44">
        <f t="shared" si="25"/>
        <v>-10.219611</v>
      </c>
      <c r="U102" s="44">
        <f t="shared" si="26"/>
        <v>0</v>
      </c>
      <c r="V102" s="44">
        <f t="shared" si="27"/>
        <v>0</v>
      </c>
    </row>
    <row r="103" spans="2:22" x14ac:dyDescent="0.25">
      <c r="B103">
        <v>8580000000</v>
      </c>
      <c r="C103">
        <v>-7.4485931000000001</v>
      </c>
      <c r="E103" s="6">
        <f t="shared" si="14"/>
        <v>8.86</v>
      </c>
      <c r="F103" s="6">
        <f t="shared" si="15"/>
        <v>-7.5448728000000003</v>
      </c>
      <c r="G103" s="44">
        <f t="shared" si="16"/>
        <v>-8.1129321999999995</v>
      </c>
      <c r="H103" s="44">
        <f t="shared" si="17"/>
        <v>-9.0872278000000009</v>
      </c>
      <c r="I103" s="44">
        <f t="shared" si="18"/>
        <v>-10.366284</v>
      </c>
      <c r="J103" s="44">
        <f t="shared" si="19"/>
        <v>0</v>
      </c>
      <c r="K103" s="44">
        <f t="shared" si="20"/>
        <v>0</v>
      </c>
      <c r="M103">
        <v>8580000000</v>
      </c>
      <c r="N103">
        <v>-9.5559510999999997</v>
      </c>
      <c r="P103" s="6">
        <f t="shared" si="21"/>
        <v>8.86</v>
      </c>
      <c r="Q103" s="6">
        <f t="shared" si="22"/>
        <v>-9.5523433999999998</v>
      </c>
      <c r="R103" s="44">
        <f t="shared" si="23"/>
        <v>-9.6704635999999997</v>
      </c>
      <c r="S103" s="44">
        <f t="shared" si="24"/>
        <v>-9.9375123999999992</v>
      </c>
      <c r="T103" s="44">
        <f t="shared" si="25"/>
        <v>-10.210701</v>
      </c>
      <c r="U103" s="44">
        <f t="shared" si="26"/>
        <v>0</v>
      </c>
      <c r="V103" s="44">
        <f t="shared" si="27"/>
        <v>0</v>
      </c>
    </row>
    <row r="104" spans="2:22" x14ac:dyDescent="0.25">
      <c r="B104">
        <v>8650000000</v>
      </c>
      <c r="C104">
        <v>-7.4623584999999997</v>
      </c>
      <c r="E104" s="6">
        <f t="shared" si="14"/>
        <v>8.93</v>
      </c>
      <c r="F104" s="6">
        <f t="shared" si="15"/>
        <v>-7.5980840000000001</v>
      </c>
      <c r="G104" s="44">
        <f t="shared" si="16"/>
        <v>-8.1759567000000004</v>
      </c>
      <c r="H104" s="44">
        <f t="shared" si="17"/>
        <v>-9.1529989</v>
      </c>
      <c r="I104" s="44">
        <f t="shared" si="18"/>
        <v>-10.427854999999999</v>
      </c>
      <c r="J104" s="44">
        <f t="shared" si="19"/>
        <v>0</v>
      </c>
      <c r="K104" s="44">
        <f t="shared" si="20"/>
        <v>0</v>
      </c>
      <c r="M104">
        <v>8650000000</v>
      </c>
      <c r="N104">
        <v>-9.5608892000000001</v>
      </c>
      <c r="P104" s="6">
        <f t="shared" si="21"/>
        <v>8.93</v>
      </c>
      <c r="Q104" s="6">
        <f t="shared" si="22"/>
        <v>-9.5537337999999998</v>
      </c>
      <c r="R104" s="44">
        <f t="shared" si="23"/>
        <v>-9.6741524000000005</v>
      </c>
      <c r="S104" s="44">
        <f t="shared" si="24"/>
        <v>-9.9523010000000003</v>
      </c>
      <c r="T104" s="44">
        <f t="shared" si="25"/>
        <v>-10.233790000000001</v>
      </c>
      <c r="U104" s="44">
        <f t="shared" si="26"/>
        <v>0</v>
      </c>
      <c r="V104" s="44">
        <f t="shared" si="27"/>
        <v>0</v>
      </c>
    </row>
    <row r="105" spans="2:22" x14ac:dyDescent="0.25">
      <c r="B105">
        <v>8720000000</v>
      </c>
      <c r="C105">
        <v>-7.4664983999999999</v>
      </c>
      <c r="E105" s="6">
        <f t="shared" si="14"/>
        <v>9</v>
      </c>
      <c r="F105" s="6">
        <f t="shared" si="15"/>
        <v>-7.6480535999999999</v>
      </c>
      <c r="G105" s="44">
        <f t="shared" si="16"/>
        <v>-8.2178144</v>
      </c>
      <c r="H105" s="44">
        <f t="shared" si="17"/>
        <v>-9.1897678000000003</v>
      </c>
      <c r="I105" s="44">
        <f t="shared" si="18"/>
        <v>-10.475695999999999</v>
      </c>
      <c r="J105" s="44">
        <f t="shared" si="19"/>
        <v>0</v>
      </c>
      <c r="K105" s="44">
        <f t="shared" si="20"/>
        <v>0</v>
      </c>
      <c r="M105">
        <v>8720000000</v>
      </c>
      <c r="N105">
        <v>-9.5531406000000008</v>
      </c>
      <c r="P105" s="6">
        <f t="shared" si="21"/>
        <v>9</v>
      </c>
      <c r="Q105" s="6">
        <f t="shared" si="22"/>
        <v>-9.5552387000000003</v>
      </c>
      <c r="R105" s="44">
        <f t="shared" si="23"/>
        <v>-9.6763677999999995</v>
      </c>
      <c r="S105" s="44">
        <f t="shared" si="24"/>
        <v>-9.9665937000000007</v>
      </c>
      <c r="T105" s="44">
        <f t="shared" si="25"/>
        <v>-10.256506</v>
      </c>
      <c r="U105" s="44">
        <f t="shared" si="26"/>
        <v>0</v>
      </c>
      <c r="V105" s="44">
        <f t="shared" si="27"/>
        <v>0</v>
      </c>
    </row>
    <row r="106" spans="2:22" x14ac:dyDescent="0.25">
      <c r="B106">
        <v>8790000000</v>
      </c>
      <c r="C106">
        <v>-7.4802790000000003</v>
      </c>
      <c r="E106" s="6">
        <f t="shared" si="14"/>
        <v>9.07</v>
      </c>
      <c r="F106" s="6">
        <f t="shared" si="15"/>
        <v>-7.7089539</v>
      </c>
      <c r="G106" s="44">
        <f t="shared" si="16"/>
        <v>-8.2779597999999996</v>
      </c>
      <c r="H106" s="44">
        <f t="shared" si="17"/>
        <v>-9.3288011999999991</v>
      </c>
      <c r="I106" s="44">
        <f t="shared" si="18"/>
        <v>-11.016123</v>
      </c>
      <c r="J106" s="44">
        <f t="shared" si="19"/>
        <v>0</v>
      </c>
      <c r="K106" s="44">
        <f t="shared" si="20"/>
        <v>0</v>
      </c>
      <c r="M106">
        <v>8790000000</v>
      </c>
      <c r="N106">
        <v>-9.5463629000000001</v>
      </c>
      <c r="P106" s="6">
        <f t="shared" si="21"/>
        <v>9.07</v>
      </c>
      <c r="Q106" s="6">
        <f t="shared" si="22"/>
        <v>-9.5553579000000006</v>
      </c>
      <c r="R106" s="44">
        <f t="shared" si="23"/>
        <v>-9.6728029000000006</v>
      </c>
      <c r="S106" s="44">
        <f t="shared" si="24"/>
        <v>-9.9609746999999995</v>
      </c>
      <c r="T106" s="44">
        <f t="shared" si="25"/>
        <v>-10.249256000000001</v>
      </c>
      <c r="U106" s="44">
        <f t="shared" si="26"/>
        <v>0</v>
      </c>
      <c r="V106" s="44">
        <f t="shared" si="27"/>
        <v>0</v>
      </c>
    </row>
    <row r="107" spans="2:22" x14ac:dyDescent="0.25">
      <c r="B107">
        <v>8860000000</v>
      </c>
      <c r="C107">
        <v>-7.5448728000000003</v>
      </c>
      <c r="E107" s="6">
        <f t="shared" si="14"/>
        <v>9.14</v>
      </c>
      <c r="F107" s="6">
        <f t="shared" si="15"/>
        <v>-7.7544174000000003</v>
      </c>
      <c r="G107" s="44">
        <f t="shared" si="16"/>
        <v>-8.3055696000000001</v>
      </c>
      <c r="H107" s="44">
        <f t="shared" si="17"/>
        <v>-9.3743324000000001</v>
      </c>
      <c r="I107" s="44">
        <f t="shared" si="18"/>
        <v>-11.198119</v>
      </c>
      <c r="J107" s="44">
        <f t="shared" si="19"/>
        <v>0</v>
      </c>
      <c r="K107" s="44">
        <f t="shared" si="20"/>
        <v>0</v>
      </c>
      <c r="M107">
        <v>8860000000</v>
      </c>
      <c r="N107">
        <v>-9.5523433999999998</v>
      </c>
      <c r="P107" s="6">
        <f t="shared" si="21"/>
        <v>9.14</v>
      </c>
      <c r="Q107" s="6">
        <f t="shared" si="22"/>
        <v>-9.5707684000000004</v>
      </c>
      <c r="R107" s="44">
        <f t="shared" si="23"/>
        <v>-9.6924486000000005</v>
      </c>
      <c r="S107" s="44">
        <f t="shared" si="24"/>
        <v>-9.9965066999999994</v>
      </c>
      <c r="T107" s="44">
        <f t="shared" si="25"/>
        <v>-10.281943</v>
      </c>
      <c r="U107" s="44">
        <f t="shared" si="26"/>
        <v>0</v>
      </c>
      <c r="V107" s="44">
        <f t="shared" si="27"/>
        <v>0</v>
      </c>
    </row>
    <row r="108" spans="2:22" x14ac:dyDescent="0.25">
      <c r="B108">
        <v>8930000000</v>
      </c>
      <c r="C108">
        <v>-7.5980840000000001</v>
      </c>
      <c r="E108" s="6">
        <f t="shared" si="14"/>
        <v>9.2100000000000009</v>
      </c>
      <c r="F108" s="6">
        <f t="shared" si="15"/>
        <v>-7.7659235000000004</v>
      </c>
      <c r="G108" s="44">
        <f t="shared" si="16"/>
        <v>-8.2810945999999994</v>
      </c>
      <c r="H108" s="44">
        <f t="shared" si="17"/>
        <v>-9.3065166000000001</v>
      </c>
      <c r="I108" s="44">
        <f t="shared" si="18"/>
        <v>-11.022573</v>
      </c>
      <c r="J108" s="44">
        <f t="shared" si="19"/>
        <v>0</v>
      </c>
      <c r="K108" s="44">
        <f t="shared" si="20"/>
        <v>0</v>
      </c>
      <c r="M108">
        <v>8930000000</v>
      </c>
      <c r="N108">
        <v>-9.5537337999999998</v>
      </c>
      <c r="P108" s="6">
        <f t="shared" si="21"/>
        <v>9.2100000000000009</v>
      </c>
      <c r="Q108" s="6">
        <f t="shared" si="22"/>
        <v>-9.5775813999999997</v>
      </c>
      <c r="R108" s="44">
        <f t="shared" si="23"/>
        <v>-9.7031851000000007</v>
      </c>
      <c r="S108" s="44">
        <f t="shared" si="24"/>
        <v>-10.029895</v>
      </c>
      <c r="T108" s="44">
        <f t="shared" si="25"/>
        <v>-10.324647000000001</v>
      </c>
      <c r="U108" s="44">
        <f t="shared" si="26"/>
        <v>0</v>
      </c>
      <c r="V108" s="44">
        <f t="shared" si="27"/>
        <v>0</v>
      </c>
    </row>
    <row r="109" spans="2:22" x14ac:dyDescent="0.25">
      <c r="B109">
        <v>9000000000</v>
      </c>
      <c r="C109">
        <v>-7.6480535999999999</v>
      </c>
      <c r="E109" s="6">
        <f t="shared" si="14"/>
        <v>9.2799999999999994</v>
      </c>
      <c r="F109" s="6">
        <f t="shared" si="15"/>
        <v>-7.7862935000000002</v>
      </c>
      <c r="G109" s="44">
        <f t="shared" si="16"/>
        <v>-8.2856626999999996</v>
      </c>
      <c r="H109" s="44">
        <f t="shared" si="17"/>
        <v>-9.3403939999999999</v>
      </c>
      <c r="I109" s="44">
        <f t="shared" si="18"/>
        <v>-11.240321</v>
      </c>
      <c r="J109" s="44">
        <f t="shared" si="19"/>
        <v>0</v>
      </c>
      <c r="K109" s="44">
        <f t="shared" si="20"/>
        <v>0</v>
      </c>
      <c r="M109">
        <v>9000000000</v>
      </c>
      <c r="N109">
        <v>-9.5552387000000003</v>
      </c>
      <c r="P109" s="6">
        <f t="shared" si="21"/>
        <v>9.2799999999999994</v>
      </c>
      <c r="Q109" s="6">
        <f t="shared" si="22"/>
        <v>-9.5819483000000005</v>
      </c>
      <c r="R109" s="44">
        <f t="shared" si="23"/>
        <v>-9.7063836999999999</v>
      </c>
      <c r="S109" s="44">
        <f t="shared" si="24"/>
        <v>-10.032463999999999</v>
      </c>
      <c r="T109" s="44">
        <f t="shared" si="25"/>
        <v>-10.323956000000001</v>
      </c>
      <c r="U109" s="44">
        <f t="shared" si="26"/>
        <v>0</v>
      </c>
      <c r="V109" s="44">
        <f t="shared" si="27"/>
        <v>0</v>
      </c>
    </row>
    <row r="110" spans="2:22" x14ac:dyDescent="0.25">
      <c r="B110">
        <v>9070000000</v>
      </c>
      <c r="C110">
        <v>-7.7089539</v>
      </c>
      <c r="E110" s="6">
        <f t="shared" si="14"/>
        <v>9.35</v>
      </c>
      <c r="F110" s="6">
        <f t="shared" si="15"/>
        <v>-7.7988800999999999</v>
      </c>
      <c r="G110" s="44">
        <f t="shared" si="16"/>
        <v>-8.2924862000000008</v>
      </c>
      <c r="H110" s="44">
        <f t="shared" si="17"/>
        <v>-9.3750820000000008</v>
      </c>
      <c r="I110" s="44">
        <f t="shared" si="18"/>
        <v>-11.442662</v>
      </c>
      <c r="J110" s="44">
        <f t="shared" si="19"/>
        <v>0</v>
      </c>
      <c r="K110" s="44">
        <f t="shared" si="20"/>
        <v>0</v>
      </c>
      <c r="M110">
        <v>9070000000</v>
      </c>
      <c r="N110">
        <v>-9.5553579000000006</v>
      </c>
      <c r="P110" s="6">
        <f t="shared" si="21"/>
        <v>9.35</v>
      </c>
      <c r="Q110" s="6">
        <f t="shared" si="22"/>
        <v>-9.5865630999999993</v>
      </c>
      <c r="R110" s="44">
        <f t="shared" si="23"/>
        <v>-9.7134228</v>
      </c>
      <c r="S110" s="44">
        <f t="shared" si="24"/>
        <v>-10.044072999999999</v>
      </c>
      <c r="T110" s="44">
        <f t="shared" si="25"/>
        <v>-10.333546</v>
      </c>
      <c r="U110" s="44">
        <f t="shared" si="26"/>
        <v>0</v>
      </c>
      <c r="V110" s="44">
        <f t="shared" si="27"/>
        <v>0</v>
      </c>
    </row>
    <row r="111" spans="2:22" x14ac:dyDescent="0.25">
      <c r="B111">
        <v>9140000000</v>
      </c>
      <c r="C111">
        <v>-7.7544174000000003</v>
      </c>
      <c r="E111" s="6">
        <f t="shared" si="14"/>
        <v>9.42</v>
      </c>
      <c r="F111" s="6">
        <f t="shared" si="15"/>
        <v>-7.7864351000000003</v>
      </c>
      <c r="G111" s="44">
        <f t="shared" si="16"/>
        <v>-8.2576885000000004</v>
      </c>
      <c r="H111" s="44">
        <f t="shared" si="17"/>
        <v>-9.2777060999999996</v>
      </c>
      <c r="I111" s="44">
        <f t="shared" si="18"/>
        <v>-11.092306000000001</v>
      </c>
      <c r="J111" s="44">
        <f t="shared" si="19"/>
        <v>0</v>
      </c>
      <c r="K111" s="44">
        <f t="shared" si="20"/>
        <v>0</v>
      </c>
      <c r="M111">
        <v>9140000000</v>
      </c>
      <c r="N111">
        <v>-9.5707684000000004</v>
      </c>
      <c r="P111" s="6">
        <f t="shared" si="21"/>
        <v>9.42</v>
      </c>
      <c r="Q111" s="6">
        <f t="shared" si="22"/>
        <v>-9.5882874000000005</v>
      </c>
      <c r="R111" s="44">
        <f t="shared" si="23"/>
        <v>-9.7252769000000008</v>
      </c>
      <c r="S111" s="44">
        <f t="shared" si="24"/>
        <v>-10.071346999999999</v>
      </c>
      <c r="T111" s="44">
        <f t="shared" si="25"/>
        <v>-10.370994</v>
      </c>
      <c r="U111" s="44">
        <f t="shared" si="26"/>
        <v>0</v>
      </c>
      <c r="V111" s="44">
        <f t="shared" si="27"/>
        <v>0</v>
      </c>
    </row>
    <row r="112" spans="2:22" x14ac:dyDescent="0.25">
      <c r="B112">
        <v>9210000000</v>
      </c>
      <c r="C112">
        <v>-7.7659235000000004</v>
      </c>
      <c r="E112" s="6">
        <f t="shared" si="14"/>
        <v>9.49</v>
      </c>
      <c r="F112" s="6">
        <f t="shared" si="15"/>
        <v>-7.7911324999999998</v>
      </c>
      <c r="G112" s="44">
        <f t="shared" si="16"/>
        <v>-8.2608347000000002</v>
      </c>
      <c r="H112" s="44">
        <f t="shared" si="17"/>
        <v>-9.3161106</v>
      </c>
      <c r="I112" s="44">
        <f t="shared" si="18"/>
        <v>-11.320014</v>
      </c>
      <c r="J112" s="44">
        <f t="shared" si="19"/>
        <v>0</v>
      </c>
      <c r="K112" s="44">
        <f t="shared" si="20"/>
        <v>0</v>
      </c>
      <c r="M112">
        <v>9210000000</v>
      </c>
      <c r="N112">
        <v>-9.5775813999999997</v>
      </c>
      <c r="P112" s="6">
        <f t="shared" si="21"/>
        <v>9.49</v>
      </c>
      <c r="Q112" s="6">
        <f t="shared" si="22"/>
        <v>-9.5820789000000008</v>
      </c>
      <c r="R112" s="44">
        <f t="shared" si="23"/>
        <v>-9.7197093999999993</v>
      </c>
      <c r="S112" s="44">
        <f t="shared" si="24"/>
        <v>-10.059561</v>
      </c>
      <c r="T112" s="44">
        <f t="shared" si="25"/>
        <v>-10.361691</v>
      </c>
      <c r="U112" s="44">
        <f t="shared" si="26"/>
        <v>0</v>
      </c>
      <c r="V112" s="44">
        <f t="shared" si="27"/>
        <v>0</v>
      </c>
    </row>
    <row r="113" spans="2:22" x14ac:dyDescent="0.25">
      <c r="B113">
        <v>9280000000</v>
      </c>
      <c r="C113">
        <v>-7.7862935000000002</v>
      </c>
      <c r="E113" s="6">
        <f t="shared" si="14"/>
        <v>9.56</v>
      </c>
      <c r="F113" s="6">
        <f t="shared" si="15"/>
        <v>-7.7912382999999998</v>
      </c>
      <c r="G113" s="44">
        <f t="shared" si="16"/>
        <v>-8.2689866999999992</v>
      </c>
      <c r="H113" s="44">
        <f t="shared" si="17"/>
        <v>-9.3804292999999994</v>
      </c>
      <c r="I113" s="44">
        <f t="shared" si="18"/>
        <v>-11.654206</v>
      </c>
      <c r="J113" s="44">
        <f t="shared" si="19"/>
        <v>0</v>
      </c>
      <c r="K113" s="44">
        <f t="shared" si="20"/>
        <v>0</v>
      </c>
      <c r="M113">
        <v>9280000000</v>
      </c>
      <c r="N113">
        <v>-9.5819483000000005</v>
      </c>
      <c r="P113" s="6">
        <f t="shared" si="21"/>
        <v>9.56</v>
      </c>
      <c r="Q113" s="6">
        <f t="shared" si="22"/>
        <v>-9.5714416999999994</v>
      </c>
      <c r="R113" s="44">
        <f t="shared" si="23"/>
        <v>-9.7089137999999995</v>
      </c>
      <c r="S113" s="44">
        <f t="shared" si="24"/>
        <v>-10.041790000000001</v>
      </c>
      <c r="T113" s="44">
        <f t="shared" si="25"/>
        <v>-10.344606000000001</v>
      </c>
      <c r="U113" s="44">
        <f t="shared" si="26"/>
        <v>0</v>
      </c>
      <c r="V113" s="44">
        <f t="shared" si="27"/>
        <v>0</v>
      </c>
    </row>
    <row r="114" spans="2:22" x14ac:dyDescent="0.25">
      <c r="B114">
        <v>9350000000</v>
      </c>
      <c r="C114">
        <v>-7.7988800999999999</v>
      </c>
      <c r="E114" s="6">
        <f t="shared" si="14"/>
        <v>9.6300000000000008</v>
      </c>
      <c r="F114" s="6">
        <f t="shared" si="15"/>
        <v>-7.7753654000000001</v>
      </c>
      <c r="G114" s="44">
        <f t="shared" si="16"/>
        <v>-8.2459679000000001</v>
      </c>
      <c r="H114" s="44">
        <f t="shared" si="17"/>
        <v>-9.3297653</v>
      </c>
      <c r="I114" s="44">
        <f t="shared" si="18"/>
        <v>-11.475724</v>
      </c>
      <c r="J114" s="44">
        <f t="shared" si="19"/>
        <v>0</v>
      </c>
      <c r="K114" s="44">
        <f t="shared" si="20"/>
        <v>0</v>
      </c>
      <c r="M114">
        <v>9350000000</v>
      </c>
      <c r="N114">
        <v>-9.5865630999999993</v>
      </c>
      <c r="P114" s="6">
        <f t="shared" si="21"/>
        <v>9.6300000000000008</v>
      </c>
      <c r="Q114" s="6">
        <f t="shared" si="22"/>
        <v>-9.5515556000000004</v>
      </c>
      <c r="R114" s="44">
        <f t="shared" si="23"/>
        <v>-9.6944932999999995</v>
      </c>
      <c r="S114" s="44">
        <f t="shared" si="24"/>
        <v>-10.048183999999999</v>
      </c>
      <c r="T114" s="44">
        <f t="shared" si="25"/>
        <v>-10.363875</v>
      </c>
      <c r="U114" s="44">
        <f t="shared" si="26"/>
        <v>0</v>
      </c>
      <c r="V114" s="44">
        <f t="shared" si="27"/>
        <v>0</v>
      </c>
    </row>
    <row r="115" spans="2:22" x14ac:dyDescent="0.25">
      <c r="B115">
        <v>9420000000</v>
      </c>
      <c r="C115">
        <v>-7.7864351000000003</v>
      </c>
      <c r="E115" s="6">
        <f t="shared" si="14"/>
        <v>9.6999999999999993</v>
      </c>
      <c r="F115" s="6">
        <f t="shared" si="15"/>
        <v>-7.7615179999999997</v>
      </c>
      <c r="G115" s="44">
        <f t="shared" si="16"/>
        <v>-8.2207127</v>
      </c>
      <c r="H115" s="44">
        <f t="shared" si="17"/>
        <v>-9.2921247000000005</v>
      </c>
      <c r="I115" s="44">
        <f t="shared" si="18"/>
        <v>-11.375741</v>
      </c>
      <c r="J115" s="44">
        <f t="shared" si="19"/>
        <v>0</v>
      </c>
      <c r="K115" s="44">
        <f t="shared" si="20"/>
        <v>0</v>
      </c>
      <c r="M115">
        <v>9420000000</v>
      </c>
      <c r="N115">
        <v>-9.5882874000000005</v>
      </c>
      <c r="P115" s="6">
        <f t="shared" si="21"/>
        <v>9.6999999999999993</v>
      </c>
      <c r="Q115" s="6">
        <f t="shared" si="22"/>
        <v>-9.5333985999999999</v>
      </c>
      <c r="R115" s="44">
        <f t="shared" si="23"/>
        <v>-9.6834086999999993</v>
      </c>
      <c r="S115" s="44">
        <f t="shared" si="24"/>
        <v>-10.056414</v>
      </c>
      <c r="T115" s="44">
        <f t="shared" si="25"/>
        <v>-10.385346999999999</v>
      </c>
      <c r="U115" s="44">
        <f t="shared" si="26"/>
        <v>0</v>
      </c>
      <c r="V115" s="44">
        <f t="shared" si="27"/>
        <v>0</v>
      </c>
    </row>
    <row r="116" spans="2:22" x14ac:dyDescent="0.25">
      <c r="B116">
        <v>9490000000</v>
      </c>
      <c r="C116">
        <v>-7.7911324999999998</v>
      </c>
      <c r="E116" s="6">
        <f t="shared" si="14"/>
        <v>9.77</v>
      </c>
      <c r="F116" s="6">
        <f t="shared" si="15"/>
        <v>-7.7593040000000002</v>
      </c>
      <c r="G116" s="44">
        <f t="shared" si="16"/>
        <v>-8.2224883999999996</v>
      </c>
      <c r="H116" s="44">
        <f t="shared" si="17"/>
        <v>-9.3145579999999999</v>
      </c>
      <c r="I116" s="44">
        <f t="shared" si="18"/>
        <v>-11.524438</v>
      </c>
      <c r="J116" s="44">
        <f t="shared" si="19"/>
        <v>0</v>
      </c>
      <c r="K116" s="44">
        <f t="shared" si="20"/>
        <v>0</v>
      </c>
      <c r="M116">
        <v>9490000000</v>
      </c>
      <c r="N116">
        <v>-9.5820789000000008</v>
      </c>
      <c r="P116" s="6">
        <f t="shared" si="21"/>
        <v>9.77</v>
      </c>
      <c r="Q116" s="6">
        <f t="shared" si="22"/>
        <v>-9.5239878000000004</v>
      </c>
      <c r="R116" s="44">
        <f t="shared" si="23"/>
        <v>-9.6745547999999992</v>
      </c>
      <c r="S116" s="44">
        <f t="shared" si="24"/>
        <v>-10.063639</v>
      </c>
      <c r="T116" s="44">
        <f t="shared" si="25"/>
        <v>-10.395061</v>
      </c>
      <c r="U116" s="44">
        <f t="shared" si="26"/>
        <v>0</v>
      </c>
      <c r="V116" s="44">
        <f t="shared" si="27"/>
        <v>0</v>
      </c>
    </row>
    <row r="117" spans="2:22" x14ac:dyDescent="0.25">
      <c r="B117">
        <v>9560000000</v>
      </c>
      <c r="C117">
        <v>-7.7912382999999998</v>
      </c>
      <c r="E117" s="6">
        <f t="shared" si="14"/>
        <v>9.84</v>
      </c>
      <c r="F117" s="6">
        <f t="shared" si="15"/>
        <v>-7.7535181</v>
      </c>
      <c r="G117" s="44">
        <f t="shared" si="16"/>
        <v>-8.2100945000000003</v>
      </c>
      <c r="H117" s="44">
        <f t="shared" si="17"/>
        <v>-9.2665415000000007</v>
      </c>
      <c r="I117" s="44">
        <f t="shared" si="18"/>
        <v>-11.348254000000001</v>
      </c>
      <c r="J117" s="44">
        <f t="shared" si="19"/>
        <v>0</v>
      </c>
      <c r="K117" s="44">
        <f t="shared" si="20"/>
        <v>0</v>
      </c>
      <c r="M117">
        <v>9560000000</v>
      </c>
      <c r="N117">
        <v>-9.5714416999999994</v>
      </c>
      <c r="P117" s="6">
        <f t="shared" si="21"/>
        <v>9.84</v>
      </c>
      <c r="Q117" s="6">
        <f t="shared" si="22"/>
        <v>-9.5183658999999992</v>
      </c>
      <c r="R117" s="44">
        <f t="shared" si="23"/>
        <v>-9.6794653000000004</v>
      </c>
      <c r="S117" s="44">
        <f t="shared" si="24"/>
        <v>-10.091286</v>
      </c>
      <c r="T117" s="44">
        <f t="shared" si="25"/>
        <v>-10.424861</v>
      </c>
      <c r="U117" s="44">
        <f t="shared" si="26"/>
        <v>0</v>
      </c>
      <c r="V117" s="44">
        <f t="shared" si="27"/>
        <v>0</v>
      </c>
    </row>
    <row r="118" spans="2:22" x14ac:dyDescent="0.25">
      <c r="B118">
        <v>9630000000</v>
      </c>
      <c r="C118">
        <v>-7.7753654000000001</v>
      </c>
      <c r="E118" s="6">
        <f t="shared" si="14"/>
        <v>9.91</v>
      </c>
      <c r="F118" s="6">
        <f t="shared" si="15"/>
        <v>-7.7610783999999997</v>
      </c>
      <c r="G118" s="44">
        <f t="shared" si="16"/>
        <v>-8.2142800999999999</v>
      </c>
      <c r="H118" s="44">
        <f t="shared" si="17"/>
        <v>-9.2636947999999997</v>
      </c>
      <c r="I118" s="44">
        <f t="shared" si="18"/>
        <v>-11.346541</v>
      </c>
      <c r="J118" s="44">
        <f t="shared" si="19"/>
        <v>0</v>
      </c>
      <c r="K118" s="44">
        <f t="shared" si="20"/>
        <v>0</v>
      </c>
      <c r="M118">
        <v>9630000000</v>
      </c>
      <c r="N118">
        <v>-9.5515556000000004</v>
      </c>
      <c r="P118" s="6">
        <f t="shared" si="21"/>
        <v>9.91</v>
      </c>
      <c r="Q118" s="6">
        <f t="shared" si="22"/>
        <v>-9.5185375000000008</v>
      </c>
      <c r="R118" s="44">
        <f t="shared" si="23"/>
        <v>-9.6879120000000007</v>
      </c>
      <c r="S118" s="44">
        <f t="shared" si="24"/>
        <v>-10.112344999999999</v>
      </c>
      <c r="T118" s="44">
        <f t="shared" si="25"/>
        <v>-10.443702</v>
      </c>
      <c r="U118" s="44">
        <f t="shared" si="26"/>
        <v>0</v>
      </c>
      <c r="V118" s="44">
        <f t="shared" si="27"/>
        <v>0</v>
      </c>
    </row>
    <row r="119" spans="2:22" x14ac:dyDescent="0.25">
      <c r="B119">
        <v>9700000000</v>
      </c>
      <c r="C119">
        <v>-7.7615179999999997</v>
      </c>
      <c r="E119" s="6">
        <f t="shared" si="14"/>
        <v>9.98</v>
      </c>
      <c r="F119" s="6">
        <f t="shared" si="15"/>
        <v>-7.7646904000000001</v>
      </c>
      <c r="G119" s="44">
        <f t="shared" si="16"/>
        <v>-8.2129344999999994</v>
      </c>
      <c r="H119" s="44">
        <f t="shared" si="17"/>
        <v>-9.2616568000000008</v>
      </c>
      <c r="I119" s="44">
        <f t="shared" si="18"/>
        <v>-11.392384</v>
      </c>
      <c r="J119" s="44">
        <f t="shared" si="19"/>
        <v>0</v>
      </c>
      <c r="K119" s="44">
        <f t="shared" si="20"/>
        <v>0</v>
      </c>
      <c r="M119">
        <v>9700000000</v>
      </c>
      <c r="N119">
        <v>-9.5333985999999999</v>
      </c>
      <c r="P119" s="6">
        <f t="shared" si="21"/>
        <v>9.98</v>
      </c>
      <c r="Q119" s="6">
        <f t="shared" si="22"/>
        <v>-9.5204287000000001</v>
      </c>
      <c r="R119" s="44">
        <f t="shared" si="23"/>
        <v>-9.6981620999999993</v>
      </c>
      <c r="S119" s="44">
        <f t="shared" si="24"/>
        <v>-10.131133</v>
      </c>
      <c r="T119" s="44">
        <f t="shared" si="25"/>
        <v>-10.458446</v>
      </c>
      <c r="U119" s="44">
        <f t="shared" si="26"/>
        <v>0</v>
      </c>
      <c r="V119" s="44">
        <f t="shared" si="27"/>
        <v>0</v>
      </c>
    </row>
    <row r="120" spans="2:22" x14ac:dyDescent="0.25">
      <c r="B120">
        <v>9770000000</v>
      </c>
      <c r="C120">
        <v>-7.7593040000000002</v>
      </c>
      <c r="E120" s="6">
        <f t="shared" si="14"/>
        <v>10.050000000000001</v>
      </c>
      <c r="F120" s="6">
        <f t="shared" si="15"/>
        <v>-7.7597423000000001</v>
      </c>
      <c r="G120" s="44">
        <f t="shared" si="16"/>
        <v>-8.1979436999999997</v>
      </c>
      <c r="H120" s="44">
        <f t="shared" si="17"/>
        <v>-9.2053832999999994</v>
      </c>
      <c r="I120" s="44">
        <f t="shared" si="18"/>
        <v>-11.227129</v>
      </c>
      <c r="J120" s="44">
        <f t="shared" si="19"/>
        <v>0</v>
      </c>
      <c r="K120" s="44">
        <f t="shared" si="20"/>
        <v>0</v>
      </c>
      <c r="M120">
        <v>9770000000</v>
      </c>
      <c r="N120">
        <v>-9.5239878000000004</v>
      </c>
      <c r="P120" s="6">
        <f t="shared" si="21"/>
        <v>10.050000000000001</v>
      </c>
      <c r="Q120" s="6">
        <f t="shared" si="22"/>
        <v>-9.5078773000000005</v>
      </c>
      <c r="R120" s="44">
        <f t="shared" si="23"/>
        <v>-9.7011222999999998</v>
      </c>
      <c r="S120" s="44">
        <f t="shared" si="24"/>
        <v>-10.145414000000001</v>
      </c>
      <c r="T120" s="44">
        <f t="shared" si="25"/>
        <v>-10.475989</v>
      </c>
      <c r="U120" s="44">
        <f t="shared" si="26"/>
        <v>0</v>
      </c>
      <c r="V120" s="44">
        <f t="shared" si="27"/>
        <v>0</v>
      </c>
    </row>
    <row r="121" spans="2:22" x14ac:dyDescent="0.25">
      <c r="B121">
        <v>9840000000</v>
      </c>
      <c r="C121">
        <v>-7.7535181</v>
      </c>
      <c r="E121" s="6">
        <f t="shared" si="14"/>
        <v>10.119999999999999</v>
      </c>
      <c r="F121" s="6">
        <f t="shared" si="15"/>
        <v>-7.7707119000000002</v>
      </c>
      <c r="G121" s="44">
        <f t="shared" si="16"/>
        <v>-8.2014064999999992</v>
      </c>
      <c r="H121" s="44">
        <f t="shared" si="17"/>
        <v>-9.1989097999999991</v>
      </c>
      <c r="I121" s="44">
        <f t="shared" si="18"/>
        <v>-11.212951</v>
      </c>
      <c r="J121" s="44">
        <f t="shared" si="19"/>
        <v>0</v>
      </c>
      <c r="K121" s="44">
        <f t="shared" si="20"/>
        <v>0</v>
      </c>
      <c r="M121">
        <v>9840000000</v>
      </c>
      <c r="N121">
        <v>-9.5183658999999992</v>
      </c>
      <c r="P121" s="6">
        <f t="shared" si="21"/>
        <v>10.119999999999999</v>
      </c>
      <c r="Q121" s="6">
        <f t="shared" si="22"/>
        <v>-9.4936799999999995</v>
      </c>
      <c r="R121" s="44">
        <f t="shared" si="23"/>
        <v>-9.6957445</v>
      </c>
      <c r="S121" s="44">
        <f t="shared" si="24"/>
        <v>-10.14016</v>
      </c>
      <c r="T121" s="44">
        <f t="shared" si="25"/>
        <v>-10.460801</v>
      </c>
      <c r="U121" s="44">
        <f t="shared" si="26"/>
        <v>0</v>
      </c>
      <c r="V121" s="44">
        <f t="shared" si="27"/>
        <v>0</v>
      </c>
    </row>
    <row r="122" spans="2:22" x14ac:dyDescent="0.25">
      <c r="B122">
        <v>9910000000</v>
      </c>
      <c r="C122">
        <v>-7.7610783999999997</v>
      </c>
      <c r="E122" s="6">
        <f t="shared" si="14"/>
        <v>10.19</v>
      </c>
      <c r="F122" s="6">
        <f t="shared" si="15"/>
        <v>-7.7780309000000001</v>
      </c>
      <c r="G122" s="44">
        <f t="shared" si="16"/>
        <v>-8.2009658999999999</v>
      </c>
      <c r="H122" s="44">
        <f t="shared" si="17"/>
        <v>-9.1793841999999994</v>
      </c>
      <c r="I122" s="44">
        <f t="shared" si="18"/>
        <v>-11.132516000000001</v>
      </c>
      <c r="J122" s="44">
        <f t="shared" si="19"/>
        <v>0</v>
      </c>
      <c r="K122" s="44">
        <f t="shared" si="20"/>
        <v>0</v>
      </c>
      <c r="M122">
        <v>9910000000</v>
      </c>
      <c r="N122">
        <v>-9.5185375000000008</v>
      </c>
      <c r="P122" s="6">
        <f t="shared" si="21"/>
        <v>10.19</v>
      </c>
      <c r="Q122" s="6">
        <f t="shared" si="22"/>
        <v>-9.4730968000000004</v>
      </c>
      <c r="R122" s="44">
        <f t="shared" si="23"/>
        <v>-9.6795472999999994</v>
      </c>
      <c r="S122" s="44">
        <f t="shared" si="24"/>
        <v>-10.114756</v>
      </c>
      <c r="T122" s="44">
        <f t="shared" si="25"/>
        <v>-10.433811</v>
      </c>
      <c r="U122" s="44">
        <f t="shared" si="26"/>
        <v>0</v>
      </c>
      <c r="V122" s="44">
        <f t="shared" si="27"/>
        <v>0</v>
      </c>
    </row>
    <row r="123" spans="2:22" x14ac:dyDescent="0.25">
      <c r="B123">
        <v>9980000000</v>
      </c>
      <c r="C123">
        <v>-7.7646904000000001</v>
      </c>
      <c r="E123" s="6">
        <f t="shared" si="14"/>
        <v>10.26</v>
      </c>
      <c r="F123" s="6">
        <f t="shared" si="15"/>
        <v>-7.7748590000000002</v>
      </c>
      <c r="G123" s="44">
        <f t="shared" si="16"/>
        <v>-8.1760883</v>
      </c>
      <c r="H123" s="44">
        <f t="shared" si="17"/>
        <v>-9.0840014999999994</v>
      </c>
      <c r="I123" s="44">
        <f t="shared" si="18"/>
        <v>-10.756364</v>
      </c>
      <c r="J123" s="44">
        <f t="shared" si="19"/>
        <v>0</v>
      </c>
      <c r="K123" s="44">
        <f t="shared" si="20"/>
        <v>0</v>
      </c>
      <c r="M123">
        <v>9980000000</v>
      </c>
      <c r="N123">
        <v>-9.5204287000000001</v>
      </c>
      <c r="P123" s="6">
        <f t="shared" si="21"/>
        <v>10.26</v>
      </c>
      <c r="Q123" s="6">
        <f t="shared" si="22"/>
        <v>-9.4592924000000007</v>
      </c>
      <c r="R123" s="44">
        <f t="shared" si="23"/>
        <v>-9.6803235999999995</v>
      </c>
      <c r="S123" s="44">
        <f t="shared" si="24"/>
        <v>-10.124414</v>
      </c>
      <c r="T123" s="44">
        <f t="shared" si="25"/>
        <v>-10.460044</v>
      </c>
      <c r="U123" s="44">
        <f t="shared" si="26"/>
        <v>0</v>
      </c>
      <c r="V123" s="44">
        <f t="shared" si="27"/>
        <v>0</v>
      </c>
    </row>
    <row r="124" spans="2:22" x14ac:dyDescent="0.25">
      <c r="B124">
        <v>10050000000</v>
      </c>
      <c r="C124">
        <v>-7.7597423000000001</v>
      </c>
      <c r="E124" s="6">
        <f t="shared" si="14"/>
        <v>10.33</v>
      </c>
      <c r="F124" s="6">
        <f t="shared" si="15"/>
        <v>-7.7898002000000002</v>
      </c>
      <c r="G124" s="44">
        <f t="shared" si="16"/>
        <v>-8.1896600999999993</v>
      </c>
      <c r="H124" s="44">
        <f t="shared" si="17"/>
        <v>-9.1009721999999993</v>
      </c>
      <c r="I124" s="44">
        <f t="shared" si="18"/>
        <v>-10.830093</v>
      </c>
      <c r="J124" s="44">
        <f t="shared" si="19"/>
        <v>0</v>
      </c>
      <c r="K124" s="44">
        <f t="shared" si="20"/>
        <v>0</v>
      </c>
      <c r="M124">
        <v>10050000000</v>
      </c>
      <c r="N124">
        <v>-9.5078773000000005</v>
      </c>
      <c r="P124" s="6">
        <f t="shared" si="21"/>
        <v>10.33</v>
      </c>
      <c r="Q124" s="6">
        <f t="shared" si="22"/>
        <v>-9.4480619000000008</v>
      </c>
      <c r="R124" s="44">
        <f t="shared" si="23"/>
        <v>-9.6701832000000003</v>
      </c>
      <c r="S124" s="44">
        <f t="shared" si="24"/>
        <v>-10.102601999999999</v>
      </c>
      <c r="T124" s="44">
        <f t="shared" si="25"/>
        <v>-10.432945</v>
      </c>
      <c r="U124" s="44">
        <f t="shared" si="26"/>
        <v>0</v>
      </c>
      <c r="V124" s="44">
        <f t="shared" si="27"/>
        <v>0</v>
      </c>
    </row>
    <row r="125" spans="2:22" x14ac:dyDescent="0.25">
      <c r="B125">
        <v>10120000000</v>
      </c>
      <c r="C125">
        <v>-7.7707119000000002</v>
      </c>
      <c r="E125" s="6">
        <f t="shared" si="14"/>
        <v>10.4</v>
      </c>
      <c r="F125" s="6">
        <f t="shared" si="15"/>
        <v>-7.8223729000000004</v>
      </c>
      <c r="G125" s="44">
        <f t="shared" si="16"/>
        <v>-8.2275857999999999</v>
      </c>
      <c r="H125" s="44">
        <f t="shared" si="17"/>
        <v>-9.1679019999999998</v>
      </c>
      <c r="I125" s="44">
        <f t="shared" si="18"/>
        <v>-11.031309</v>
      </c>
      <c r="J125" s="44">
        <f t="shared" si="19"/>
        <v>0</v>
      </c>
      <c r="K125" s="44">
        <f t="shared" si="20"/>
        <v>0</v>
      </c>
      <c r="M125">
        <v>10120000000</v>
      </c>
      <c r="N125">
        <v>-9.4936799999999995</v>
      </c>
      <c r="P125" s="6">
        <f t="shared" si="21"/>
        <v>10.4</v>
      </c>
      <c r="Q125" s="6">
        <f t="shared" si="22"/>
        <v>-9.4523659000000002</v>
      </c>
      <c r="R125" s="44">
        <f t="shared" si="23"/>
        <v>-9.6717606000000007</v>
      </c>
      <c r="S125" s="44">
        <f t="shared" si="24"/>
        <v>-10.079611999999999</v>
      </c>
      <c r="T125" s="44">
        <f t="shared" si="25"/>
        <v>-10.389398999999999</v>
      </c>
      <c r="U125" s="44">
        <f t="shared" si="26"/>
        <v>0</v>
      </c>
      <c r="V125" s="44">
        <f t="shared" si="27"/>
        <v>0</v>
      </c>
    </row>
    <row r="126" spans="2:22" x14ac:dyDescent="0.25">
      <c r="B126">
        <v>10190000000</v>
      </c>
      <c r="C126">
        <v>-7.7780309000000001</v>
      </c>
      <c r="E126" s="6">
        <f t="shared" si="14"/>
        <v>10.47</v>
      </c>
      <c r="F126" s="6">
        <f t="shared" si="15"/>
        <v>-7.8329806</v>
      </c>
      <c r="G126" s="44">
        <f t="shared" si="16"/>
        <v>-8.2205276000000005</v>
      </c>
      <c r="H126" s="44">
        <f t="shared" si="17"/>
        <v>-9.0920991999999998</v>
      </c>
      <c r="I126" s="44">
        <f t="shared" si="18"/>
        <v>-10.690507999999999</v>
      </c>
      <c r="J126" s="44">
        <f t="shared" si="19"/>
        <v>0</v>
      </c>
      <c r="K126" s="44">
        <f t="shared" si="20"/>
        <v>0</v>
      </c>
      <c r="M126">
        <v>10190000000</v>
      </c>
      <c r="N126">
        <v>-9.4730968000000004</v>
      </c>
      <c r="P126" s="6">
        <f t="shared" si="21"/>
        <v>10.47</v>
      </c>
      <c r="Q126" s="6">
        <f t="shared" si="22"/>
        <v>-9.4534997999999995</v>
      </c>
      <c r="R126" s="44">
        <f t="shared" si="23"/>
        <v>-9.6790094</v>
      </c>
      <c r="S126" s="44">
        <f t="shared" si="24"/>
        <v>-10.086577999999999</v>
      </c>
      <c r="T126" s="44">
        <f t="shared" si="25"/>
        <v>-10.418649</v>
      </c>
      <c r="U126" s="44">
        <f t="shared" si="26"/>
        <v>0</v>
      </c>
      <c r="V126" s="44">
        <f t="shared" si="27"/>
        <v>0</v>
      </c>
    </row>
    <row r="127" spans="2:22" x14ac:dyDescent="0.25">
      <c r="B127">
        <v>10260000000</v>
      </c>
      <c r="C127">
        <v>-7.7748590000000002</v>
      </c>
      <c r="E127" s="6">
        <f t="shared" si="14"/>
        <v>10.54</v>
      </c>
      <c r="F127" s="6">
        <f t="shared" si="15"/>
        <v>-7.8459702</v>
      </c>
      <c r="G127" s="44">
        <f t="shared" si="16"/>
        <v>-8.2223520000000008</v>
      </c>
      <c r="H127" s="44">
        <f t="shared" si="17"/>
        <v>-9.0617809000000005</v>
      </c>
      <c r="I127" s="44">
        <f t="shared" si="18"/>
        <v>-10.558018000000001</v>
      </c>
      <c r="J127" s="44">
        <f t="shared" si="19"/>
        <v>0</v>
      </c>
      <c r="K127" s="44">
        <f t="shared" si="20"/>
        <v>0</v>
      </c>
      <c r="M127">
        <v>10260000000</v>
      </c>
      <c r="N127">
        <v>-9.4592924000000007</v>
      </c>
      <c r="P127" s="6">
        <f t="shared" si="21"/>
        <v>10.54</v>
      </c>
      <c r="Q127" s="6">
        <f t="shared" si="22"/>
        <v>-9.4487448000000001</v>
      </c>
      <c r="R127" s="44">
        <f t="shared" si="23"/>
        <v>-9.6759386000000003</v>
      </c>
      <c r="S127" s="44">
        <f t="shared" si="24"/>
        <v>-10.083607000000001</v>
      </c>
      <c r="T127" s="44">
        <f t="shared" si="25"/>
        <v>-10.426525</v>
      </c>
      <c r="U127" s="44">
        <f t="shared" si="26"/>
        <v>0</v>
      </c>
      <c r="V127" s="44">
        <f t="shared" si="27"/>
        <v>0</v>
      </c>
    </row>
    <row r="128" spans="2:22" x14ac:dyDescent="0.25">
      <c r="B128">
        <v>10330000000</v>
      </c>
      <c r="C128">
        <v>-7.7898002000000002</v>
      </c>
      <c r="E128" s="6">
        <f t="shared" si="14"/>
        <v>10.61</v>
      </c>
      <c r="F128" s="6">
        <f t="shared" si="15"/>
        <v>-7.8603420000000002</v>
      </c>
      <c r="G128" s="44">
        <f t="shared" si="16"/>
        <v>-8.2412633999999994</v>
      </c>
      <c r="H128" s="44">
        <f t="shared" si="17"/>
        <v>-9.1126003000000004</v>
      </c>
      <c r="I128" s="44">
        <f t="shared" si="18"/>
        <v>-10.74803</v>
      </c>
      <c r="J128" s="44">
        <f t="shared" si="19"/>
        <v>0</v>
      </c>
      <c r="K128" s="44">
        <f t="shared" si="20"/>
        <v>0</v>
      </c>
      <c r="M128">
        <v>10330000000</v>
      </c>
      <c r="N128">
        <v>-9.4480619000000008</v>
      </c>
      <c r="P128" s="6">
        <f t="shared" si="21"/>
        <v>10.61</v>
      </c>
      <c r="Q128" s="6">
        <f t="shared" si="22"/>
        <v>-9.4384841999999995</v>
      </c>
      <c r="R128" s="44">
        <f t="shared" si="23"/>
        <v>-9.6521339000000008</v>
      </c>
      <c r="S128" s="44">
        <f t="shared" si="24"/>
        <v>-10.040412999999999</v>
      </c>
      <c r="T128" s="44">
        <f t="shared" si="25"/>
        <v>-10.359244</v>
      </c>
      <c r="U128" s="44">
        <f t="shared" si="26"/>
        <v>0</v>
      </c>
      <c r="V128" s="44">
        <f t="shared" si="27"/>
        <v>0</v>
      </c>
    </row>
    <row r="129" spans="2:22" x14ac:dyDescent="0.25">
      <c r="B129">
        <v>10400000000</v>
      </c>
      <c r="C129">
        <v>-7.8223729000000004</v>
      </c>
      <c r="E129" s="6">
        <f t="shared" si="14"/>
        <v>10.68</v>
      </c>
      <c r="F129" s="6">
        <f t="shared" si="15"/>
        <v>-7.8709879000000003</v>
      </c>
      <c r="G129" s="44">
        <f t="shared" si="16"/>
        <v>-8.2423687000000001</v>
      </c>
      <c r="H129" s="44">
        <f t="shared" si="17"/>
        <v>-9.0759229999999995</v>
      </c>
      <c r="I129" s="44">
        <f t="shared" si="18"/>
        <v>-10.549562999999999</v>
      </c>
      <c r="J129" s="44">
        <f t="shared" si="19"/>
        <v>0</v>
      </c>
      <c r="K129" s="44">
        <f t="shared" si="20"/>
        <v>0</v>
      </c>
      <c r="M129">
        <v>10400000000</v>
      </c>
      <c r="N129">
        <v>-9.4523659000000002</v>
      </c>
      <c r="P129" s="6">
        <f t="shared" si="21"/>
        <v>10.68</v>
      </c>
      <c r="Q129" s="6">
        <f t="shared" si="22"/>
        <v>-9.4405316999999993</v>
      </c>
      <c r="R129" s="44">
        <f t="shared" si="23"/>
        <v>-9.6537514000000009</v>
      </c>
      <c r="S129" s="44">
        <f t="shared" si="24"/>
        <v>-10.038012</v>
      </c>
      <c r="T129" s="44">
        <f t="shared" si="25"/>
        <v>-10.367063999999999</v>
      </c>
      <c r="U129" s="44">
        <f t="shared" si="26"/>
        <v>0</v>
      </c>
      <c r="V129" s="44">
        <f t="shared" si="27"/>
        <v>0</v>
      </c>
    </row>
    <row r="130" spans="2:22" x14ac:dyDescent="0.25">
      <c r="B130">
        <v>10470000000</v>
      </c>
      <c r="C130">
        <v>-7.8329806</v>
      </c>
      <c r="E130" s="6">
        <f t="shared" si="14"/>
        <v>10.75</v>
      </c>
      <c r="F130" s="6">
        <f t="shared" si="15"/>
        <v>-7.8693932999999996</v>
      </c>
      <c r="G130" s="44">
        <f t="shared" si="16"/>
        <v>-8.2285947999999998</v>
      </c>
      <c r="H130" s="44">
        <f t="shared" si="17"/>
        <v>-9.0269402999999997</v>
      </c>
      <c r="I130" s="44">
        <f t="shared" si="18"/>
        <v>-10.366747</v>
      </c>
      <c r="J130" s="44">
        <f t="shared" si="19"/>
        <v>0</v>
      </c>
      <c r="K130" s="44">
        <f t="shared" si="20"/>
        <v>0</v>
      </c>
      <c r="M130">
        <v>10470000000</v>
      </c>
      <c r="N130">
        <v>-9.4534997999999995</v>
      </c>
      <c r="P130" s="6">
        <f t="shared" si="21"/>
        <v>10.75</v>
      </c>
      <c r="Q130" s="6">
        <f t="shared" si="22"/>
        <v>-9.4354619999999993</v>
      </c>
      <c r="R130" s="44">
        <f t="shared" si="23"/>
        <v>-9.6417751000000003</v>
      </c>
      <c r="S130" s="44">
        <f t="shared" si="24"/>
        <v>-10.027843000000001</v>
      </c>
      <c r="T130" s="44">
        <f t="shared" si="25"/>
        <v>-10.369725000000001</v>
      </c>
      <c r="U130" s="44">
        <f t="shared" si="26"/>
        <v>0</v>
      </c>
      <c r="V130" s="44">
        <f t="shared" si="27"/>
        <v>0</v>
      </c>
    </row>
    <row r="131" spans="2:22" x14ac:dyDescent="0.25">
      <c r="B131">
        <v>10540000000</v>
      </c>
      <c r="C131">
        <v>-7.8459702</v>
      </c>
      <c r="E131" s="6">
        <f t="shared" si="14"/>
        <v>10.82</v>
      </c>
      <c r="F131" s="6">
        <f t="shared" si="15"/>
        <v>-7.8632802999999996</v>
      </c>
      <c r="G131" s="44">
        <f t="shared" si="16"/>
        <v>-8.2235966000000005</v>
      </c>
      <c r="H131" s="44">
        <f t="shared" si="17"/>
        <v>-9.0578976000000004</v>
      </c>
      <c r="I131" s="44">
        <f t="shared" si="18"/>
        <v>-10.543290000000001</v>
      </c>
      <c r="J131" s="44">
        <f t="shared" si="19"/>
        <v>0</v>
      </c>
      <c r="K131" s="44">
        <f t="shared" si="20"/>
        <v>0</v>
      </c>
      <c r="M131">
        <v>10540000000</v>
      </c>
      <c r="N131">
        <v>-9.4487448000000001</v>
      </c>
      <c r="P131" s="6">
        <f t="shared" si="21"/>
        <v>10.82</v>
      </c>
      <c r="Q131" s="6">
        <f t="shared" si="22"/>
        <v>-9.4201756000000003</v>
      </c>
      <c r="R131" s="44">
        <f t="shared" si="23"/>
        <v>-9.6174029999999995</v>
      </c>
      <c r="S131" s="44">
        <f t="shared" si="24"/>
        <v>-9.9829836000000007</v>
      </c>
      <c r="T131" s="44">
        <f t="shared" si="25"/>
        <v>-10.301512000000001</v>
      </c>
      <c r="U131" s="44">
        <f t="shared" si="26"/>
        <v>0</v>
      </c>
      <c r="V131" s="44">
        <f t="shared" si="27"/>
        <v>0</v>
      </c>
    </row>
    <row r="132" spans="2:22" x14ac:dyDescent="0.25">
      <c r="B132">
        <v>10610000000</v>
      </c>
      <c r="C132">
        <v>-7.8603420000000002</v>
      </c>
      <c r="E132" s="6">
        <f t="shared" si="14"/>
        <v>10.89</v>
      </c>
      <c r="F132" s="6">
        <f t="shared" si="15"/>
        <v>-7.8521519</v>
      </c>
      <c r="G132" s="44">
        <f t="shared" si="16"/>
        <v>-8.2054930000000006</v>
      </c>
      <c r="H132" s="44">
        <f t="shared" si="17"/>
        <v>-9.0285740000000008</v>
      </c>
      <c r="I132" s="44">
        <f t="shared" si="18"/>
        <v>-10.473744</v>
      </c>
      <c r="J132" s="44">
        <f t="shared" si="19"/>
        <v>0</v>
      </c>
      <c r="K132" s="44">
        <f t="shared" si="20"/>
        <v>0</v>
      </c>
      <c r="M132">
        <v>10610000000</v>
      </c>
      <c r="N132">
        <v>-9.4384841999999995</v>
      </c>
      <c r="P132" s="6">
        <f t="shared" si="21"/>
        <v>10.89</v>
      </c>
      <c r="Q132" s="6">
        <f t="shared" si="22"/>
        <v>-9.4098053000000004</v>
      </c>
      <c r="R132" s="44">
        <f t="shared" si="23"/>
        <v>-9.5968827999999995</v>
      </c>
      <c r="S132" s="44">
        <f t="shared" si="24"/>
        <v>-9.9587716999999998</v>
      </c>
      <c r="T132" s="44">
        <f t="shared" si="25"/>
        <v>-10.273745999999999</v>
      </c>
      <c r="U132" s="44">
        <f t="shared" si="26"/>
        <v>0</v>
      </c>
      <c r="V132" s="44">
        <f t="shared" si="27"/>
        <v>0</v>
      </c>
    </row>
    <row r="133" spans="2:22" x14ac:dyDescent="0.25">
      <c r="B133">
        <v>10680000000</v>
      </c>
      <c r="C133">
        <v>-7.8709879000000003</v>
      </c>
      <c r="E133" s="6">
        <f t="shared" ref="E133:E196" si="28">B137/1000000000</f>
        <v>10.96</v>
      </c>
      <c r="F133" s="6">
        <f t="shared" ref="F133:F196" si="29">C137</f>
        <v>-7.8398743</v>
      </c>
      <c r="G133" s="44">
        <f t="shared" ref="G133:G196" si="30">C343</f>
        <v>-8.1856641999999997</v>
      </c>
      <c r="H133" s="44">
        <f t="shared" ref="H133:H196" si="31">C549</f>
        <v>-8.9760589999999993</v>
      </c>
      <c r="I133" s="44">
        <f t="shared" ref="I133:I196" si="32">C755</f>
        <v>-10.312925999999999</v>
      </c>
      <c r="J133" s="44">
        <f t="shared" ref="J133:J196" si="33">C961</f>
        <v>0</v>
      </c>
      <c r="K133" s="44">
        <f t="shared" ref="K133:K196" si="34">C1167</f>
        <v>0</v>
      </c>
      <c r="M133">
        <v>10680000000</v>
      </c>
      <c r="N133">
        <v>-9.4405316999999993</v>
      </c>
      <c r="P133" s="6">
        <f t="shared" si="21"/>
        <v>10.96</v>
      </c>
      <c r="Q133" s="6">
        <f t="shared" si="22"/>
        <v>-9.3949403999999994</v>
      </c>
      <c r="R133" s="44">
        <f t="shared" si="23"/>
        <v>-9.5814219000000005</v>
      </c>
      <c r="S133" s="44">
        <f t="shared" si="24"/>
        <v>-9.9454670000000007</v>
      </c>
      <c r="T133" s="44">
        <f t="shared" si="25"/>
        <v>-10.277870999999999</v>
      </c>
      <c r="U133" s="44">
        <f t="shared" si="26"/>
        <v>0</v>
      </c>
      <c r="V133" s="44">
        <f t="shared" si="27"/>
        <v>0</v>
      </c>
    </row>
    <row r="134" spans="2:22" x14ac:dyDescent="0.25">
      <c r="B134">
        <v>10750000000</v>
      </c>
      <c r="C134">
        <v>-7.8693932999999996</v>
      </c>
      <c r="E134" s="6">
        <f t="shared" si="28"/>
        <v>11.03</v>
      </c>
      <c r="F134" s="6">
        <f t="shared" si="29"/>
        <v>-7.8306469999999999</v>
      </c>
      <c r="G134" s="44">
        <f t="shared" si="30"/>
        <v>-8.1775160000000007</v>
      </c>
      <c r="H134" s="44">
        <f t="shared" si="31"/>
        <v>-8.9892769000000001</v>
      </c>
      <c r="I134" s="44">
        <f t="shared" si="32"/>
        <v>-10.447407999999999</v>
      </c>
      <c r="J134" s="44">
        <f t="shared" si="33"/>
        <v>0</v>
      </c>
      <c r="K134" s="44">
        <f t="shared" si="34"/>
        <v>0</v>
      </c>
      <c r="M134">
        <v>10750000000</v>
      </c>
      <c r="N134">
        <v>-9.4354619999999993</v>
      </c>
      <c r="P134" s="6">
        <f t="shared" ref="P134:P197" si="35">M138/1000000000</f>
        <v>11.03</v>
      </c>
      <c r="Q134" s="6">
        <f t="shared" ref="Q134:Q197" si="36">N138</f>
        <v>-9.3778237999999998</v>
      </c>
      <c r="R134" s="44">
        <f t="shared" ref="R134:R197" si="37">N344</f>
        <v>-9.5576115000000001</v>
      </c>
      <c r="S134" s="44">
        <f t="shared" ref="S134:S197" si="38">N550</f>
        <v>-9.9026002999999996</v>
      </c>
      <c r="T134" s="44">
        <f t="shared" ref="T134:T197" si="39">N756</f>
        <v>-10.217409</v>
      </c>
      <c r="U134" s="44">
        <f t="shared" ref="U134:U197" si="40">N962</f>
        <v>0</v>
      </c>
      <c r="V134" s="44">
        <f t="shared" ref="V134:V197" si="41">N1168</f>
        <v>0</v>
      </c>
    </row>
    <row r="135" spans="2:22" x14ac:dyDescent="0.25">
      <c r="B135">
        <v>10820000000</v>
      </c>
      <c r="C135">
        <v>-7.8632802999999996</v>
      </c>
      <c r="E135" s="6">
        <f t="shared" si="28"/>
        <v>11.1</v>
      </c>
      <c r="F135" s="6">
        <f t="shared" si="29"/>
        <v>-7.8027458000000003</v>
      </c>
      <c r="G135" s="44">
        <f t="shared" si="30"/>
        <v>-8.1454305999999992</v>
      </c>
      <c r="H135" s="44">
        <f t="shared" si="31"/>
        <v>-8.9417943999999991</v>
      </c>
      <c r="I135" s="44">
        <f t="shared" si="32"/>
        <v>-10.380716</v>
      </c>
      <c r="J135" s="44">
        <f t="shared" si="33"/>
        <v>0</v>
      </c>
      <c r="K135" s="44">
        <f t="shared" si="34"/>
        <v>0</v>
      </c>
      <c r="M135">
        <v>10820000000</v>
      </c>
      <c r="N135">
        <v>-9.4201756000000003</v>
      </c>
      <c r="P135" s="6">
        <f t="shared" si="35"/>
        <v>11.1</v>
      </c>
      <c r="Q135" s="6">
        <f t="shared" si="36"/>
        <v>-9.3540211000000006</v>
      </c>
      <c r="R135" s="44">
        <f t="shared" si="37"/>
        <v>-9.5331974000000006</v>
      </c>
      <c r="S135" s="44">
        <f t="shared" si="38"/>
        <v>-9.8705052999999996</v>
      </c>
      <c r="T135" s="44">
        <f t="shared" si="39"/>
        <v>-10.177763000000001</v>
      </c>
      <c r="U135" s="44">
        <f t="shared" si="40"/>
        <v>0</v>
      </c>
      <c r="V135" s="44">
        <f t="shared" si="41"/>
        <v>0</v>
      </c>
    </row>
    <row r="136" spans="2:22" x14ac:dyDescent="0.25">
      <c r="B136">
        <v>10890000000</v>
      </c>
      <c r="C136">
        <v>-7.8521519</v>
      </c>
      <c r="E136" s="6">
        <f t="shared" si="28"/>
        <v>11.17</v>
      </c>
      <c r="F136" s="6">
        <f t="shared" si="29"/>
        <v>-7.7895703000000003</v>
      </c>
      <c r="G136" s="44">
        <f t="shared" si="30"/>
        <v>-8.1295347000000007</v>
      </c>
      <c r="H136" s="44">
        <f t="shared" si="31"/>
        <v>-8.8985070999999998</v>
      </c>
      <c r="I136" s="44">
        <f t="shared" si="32"/>
        <v>-10.25445</v>
      </c>
      <c r="J136" s="44">
        <f t="shared" si="33"/>
        <v>0</v>
      </c>
      <c r="K136" s="44">
        <f t="shared" si="34"/>
        <v>0</v>
      </c>
      <c r="M136">
        <v>10890000000</v>
      </c>
      <c r="N136">
        <v>-9.4098053000000004</v>
      </c>
      <c r="P136" s="6">
        <f t="shared" si="35"/>
        <v>11.17</v>
      </c>
      <c r="Q136" s="6">
        <f t="shared" si="36"/>
        <v>-9.3483657999999998</v>
      </c>
      <c r="R136" s="44">
        <f t="shared" si="37"/>
        <v>-9.5277499999999993</v>
      </c>
      <c r="S136" s="44">
        <f t="shared" si="38"/>
        <v>-9.8684882999999992</v>
      </c>
      <c r="T136" s="44">
        <f t="shared" si="39"/>
        <v>-10.183108000000001</v>
      </c>
      <c r="U136" s="44">
        <f t="shared" si="40"/>
        <v>0</v>
      </c>
      <c r="V136" s="44">
        <f t="shared" si="41"/>
        <v>0</v>
      </c>
    </row>
    <row r="137" spans="2:22" x14ac:dyDescent="0.25">
      <c r="B137">
        <v>10960000000</v>
      </c>
      <c r="C137">
        <v>-7.8398743</v>
      </c>
      <c r="E137" s="6">
        <f t="shared" si="28"/>
        <v>11.24</v>
      </c>
      <c r="F137" s="6">
        <f t="shared" si="29"/>
        <v>-7.7795563000000003</v>
      </c>
      <c r="G137" s="44">
        <f t="shared" si="30"/>
        <v>-8.1238679999999999</v>
      </c>
      <c r="H137" s="44">
        <f t="shared" si="31"/>
        <v>-8.9099035000000004</v>
      </c>
      <c r="I137" s="44">
        <f t="shared" si="32"/>
        <v>-10.351286999999999</v>
      </c>
      <c r="J137" s="44">
        <f t="shared" si="33"/>
        <v>0</v>
      </c>
      <c r="K137" s="44">
        <f t="shared" si="34"/>
        <v>0</v>
      </c>
      <c r="M137">
        <v>10960000000</v>
      </c>
      <c r="N137">
        <v>-9.3949403999999994</v>
      </c>
      <c r="P137" s="6">
        <f t="shared" si="35"/>
        <v>11.24</v>
      </c>
      <c r="Q137" s="6">
        <f t="shared" si="36"/>
        <v>-9.3409604999999996</v>
      </c>
      <c r="R137" s="44">
        <f t="shared" si="37"/>
        <v>-9.5219622000000008</v>
      </c>
      <c r="S137" s="44">
        <f t="shared" si="38"/>
        <v>-9.8498830999999996</v>
      </c>
      <c r="T137" s="44">
        <f t="shared" si="39"/>
        <v>-10.152336</v>
      </c>
      <c r="U137" s="44">
        <f t="shared" si="40"/>
        <v>0</v>
      </c>
      <c r="V137" s="44">
        <f t="shared" si="41"/>
        <v>0</v>
      </c>
    </row>
    <row r="138" spans="2:22" x14ac:dyDescent="0.25">
      <c r="B138">
        <v>11030000000</v>
      </c>
      <c r="C138">
        <v>-7.8306469999999999</v>
      </c>
      <c r="E138" s="6">
        <f t="shared" si="28"/>
        <v>11.31</v>
      </c>
      <c r="F138" s="6">
        <f t="shared" si="29"/>
        <v>-7.7744036000000003</v>
      </c>
      <c r="G138" s="44">
        <f t="shared" si="30"/>
        <v>-8.1110258000000002</v>
      </c>
      <c r="H138" s="44">
        <f t="shared" si="31"/>
        <v>-8.8924035999999997</v>
      </c>
      <c r="I138" s="44">
        <f t="shared" si="32"/>
        <v>-10.308524999999999</v>
      </c>
      <c r="J138" s="44">
        <f t="shared" si="33"/>
        <v>0</v>
      </c>
      <c r="K138" s="44">
        <f t="shared" si="34"/>
        <v>0</v>
      </c>
      <c r="M138">
        <v>11030000000</v>
      </c>
      <c r="N138">
        <v>-9.3778237999999998</v>
      </c>
      <c r="P138" s="6">
        <f t="shared" si="35"/>
        <v>11.31</v>
      </c>
      <c r="Q138" s="6">
        <f t="shared" si="36"/>
        <v>-9.3422003</v>
      </c>
      <c r="R138" s="44">
        <f t="shared" si="37"/>
        <v>-9.5301275000000008</v>
      </c>
      <c r="S138" s="44">
        <f t="shared" si="38"/>
        <v>-9.8531656000000005</v>
      </c>
      <c r="T138" s="44">
        <f t="shared" si="39"/>
        <v>-10.147361999999999</v>
      </c>
      <c r="U138" s="44">
        <f t="shared" si="40"/>
        <v>0</v>
      </c>
      <c r="V138" s="44">
        <f t="shared" si="41"/>
        <v>0</v>
      </c>
    </row>
    <row r="139" spans="2:22" x14ac:dyDescent="0.25">
      <c r="B139">
        <v>11100000000</v>
      </c>
      <c r="C139">
        <v>-7.8027458000000003</v>
      </c>
      <c r="E139" s="6">
        <f t="shared" si="28"/>
        <v>11.38</v>
      </c>
      <c r="F139" s="6">
        <f t="shared" si="29"/>
        <v>-7.7587047</v>
      </c>
      <c r="G139" s="44">
        <f t="shared" si="30"/>
        <v>-8.0864697000000003</v>
      </c>
      <c r="H139" s="44">
        <f t="shared" si="31"/>
        <v>-8.8432130999999998</v>
      </c>
      <c r="I139" s="44">
        <f t="shared" si="32"/>
        <v>-10.157907</v>
      </c>
      <c r="J139" s="44">
        <f t="shared" si="33"/>
        <v>0</v>
      </c>
      <c r="K139" s="44">
        <f t="shared" si="34"/>
        <v>0</v>
      </c>
      <c r="M139">
        <v>11100000000</v>
      </c>
      <c r="N139">
        <v>-9.3540211000000006</v>
      </c>
      <c r="P139" s="6">
        <f t="shared" si="35"/>
        <v>11.38</v>
      </c>
      <c r="Q139" s="6">
        <f t="shared" si="36"/>
        <v>-9.3423347000000003</v>
      </c>
      <c r="R139" s="44">
        <f t="shared" si="37"/>
        <v>-9.5378714000000002</v>
      </c>
      <c r="S139" s="44">
        <f t="shared" si="38"/>
        <v>-9.8766966000000007</v>
      </c>
      <c r="T139" s="44">
        <f t="shared" si="39"/>
        <v>-10.182585</v>
      </c>
      <c r="U139" s="44">
        <f t="shared" si="40"/>
        <v>0</v>
      </c>
      <c r="V139" s="44">
        <f t="shared" si="41"/>
        <v>0</v>
      </c>
    </row>
    <row r="140" spans="2:22" x14ac:dyDescent="0.25">
      <c r="B140">
        <v>11170000000</v>
      </c>
      <c r="C140">
        <v>-7.7895703000000003</v>
      </c>
      <c r="E140" s="6">
        <f t="shared" si="28"/>
        <v>11.45</v>
      </c>
      <c r="F140" s="6">
        <f t="shared" si="29"/>
        <v>-7.7677883999999997</v>
      </c>
      <c r="G140" s="44">
        <f t="shared" si="30"/>
        <v>-8.0927486000000002</v>
      </c>
      <c r="H140" s="44">
        <f t="shared" si="31"/>
        <v>-8.8733912000000004</v>
      </c>
      <c r="I140" s="44">
        <f t="shared" si="32"/>
        <v>-10.227181</v>
      </c>
      <c r="J140" s="44">
        <f t="shared" si="33"/>
        <v>0</v>
      </c>
      <c r="K140" s="44">
        <f t="shared" si="34"/>
        <v>0</v>
      </c>
      <c r="M140">
        <v>11170000000</v>
      </c>
      <c r="N140">
        <v>-9.3483657999999998</v>
      </c>
      <c r="P140" s="6">
        <f t="shared" si="35"/>
        <v>11.45</v>
      </c>
      <c r="Q140" s="6">
        <f t="shared" si="36"/>
        <v>-9.3695401999999994</v>
      </c>
      <c r="R140" s="44">
        <f t="shared" si="37"/>
        <v>-9.5656490000000005</v>
      </c>
      <c r="S140" s="44">
        <f t="shared" si="38"/>
        <v>-9.9020176000000006</v>
      </c>
      <c r="T140" s="44">
        <f t="shared" si="39"/>
        <v>-10.207264</v>
      </c>
      <c r="U140" s="44">
        <f t="shared" si="40"/>
        <v>0</v>
      </c>
      <c r="V140" s="44">
        <f t="shared" si="41"/>
        <v>0</v>
      </c>
    </row>
    <row r="141" spans="2:22" x14ac:dyDescent="0.25">
      <c r="B141">
        <v>11240000000</v>
      </c>
      <c r="C141">
        <v>-7.7795563000000003</v>
      </c>
      <c r="E141" s="6">
        <f t="shared" si="28"/>
        <v>11.52</v>
      </c>
      <c r="F141" s="6">
        <f t="shared" si="29"/>
        <v>-7.7662363000000001</v>
      </c>
      <c r="G141" s="44">
        <f t="shared" si="30"/>
        <v>-8.0839719999999993</v>
      </c>
      <c r="H141" s="44">
        <f t="shared" si="31"/>
        <v>-8.8605737999999992</v>
      </c>
      <c r="I141" s="44">
        <f t="shared" si="32"/>
        <v>-10.167036</v>
      </c>
      <c r="J141" s="44">
        <f t="shared" si="33"/>
        <v>0</v>
      </c>
      <c r="K141" s="44">
        <f t="shared" si="34"/>
        <v>0</v>
      </c>
      <c r="M141">
        <v>11240000000</v>
      </c>
      <c r="N141">
        <v>-9.3409604999999996</v>
      </c>
      <c r="P141" s="6">
        <f t="shared" si="35"/>
        <v>11.52</v>
      </c>
      <c r="Q141" s="6">
        <f t="shared" si="36"/>
        <v>-9.3855906000000004</v>
      </c>
      <c r="R141" s="44">
        <f t="shared" si="37"/>
        <v>-9.5893239999999995</v>
      </c>
      <c r="S141" s="44">
        <f t="shared" si="38"/>
        <v>-9.9294671999999995</v>
      </c>
      <c r="T141" s="44">
        <f t="shared" si="39"/>
        <v>-10.235519</v>
      </c>
      <c r="U141" s="44">
        <f t="shared" si="40"/>
        <v>0</v>
      </c>
      <c r="V141" s="44">
        <f t="shared" si="41"/>
        <v>0</v>
      </c>
    </row>
    <row r="142" spans="2:22" x14ac:dyDescent="0.25">
      <c r="B142">
        <v>11310000000</v>
      </c>
      <c r="C142">
        <v>-7.7744036000000003</v>
      </c>
      <c r="E142" s="6">
        <f t="shared" si="28"/>
        <v>11.59</v>
      </c>
      <c r="F142" s="6">
        <f t="shared" si="29"/>
        <v>-7.7639680000000002</v>
      </c>
      <c r="G142" s="44">
        <f t="shared" si="30"/>
        <v>-8.0786456999999992</v>
      </c>
      <c r="H142" s="44">
        <f t="shared" si="31"/>
        <v>-8.8568181999999993</v>
      </c>
      <c r="I142" s="44">
        <f t="shared" si="32"/>
        <v>-10.132889</v>
      </c>
      <c r="J142" s="44">
        <f t="shared" si="33"/>
        <v>0</v>
      </c>
      <c r="K142" s="44">
        <f t="shared" si="34"/>
        <v>0</v>
      </c>
      <c r="M142">
        <v>11310000000</v>
      </c>
      <c r="N142">
        <v>-9.3422003</v>
      </c>
      <c r="P142" s="6">
        <f t="shared" si="35"/>
        <v>11.59</v>
      </c>
      <c r="Q142" s="6">
        <f t="shared" si="36"/>
        <v>-9.4038210000000007</v>
      </c>
      <c r="R142" s="44">
        <f t="shared" si="37"/>
        <v>-9.6208829999999992</v>
      </c>
      <c r="S142" s="44">
        <f t="shared" si="38"/>
        <v>-9.9800681999999998</v>
      </c>
      <c r="T142" s="44">
        <f t="shared" si="39"/>
        <v>-10.304681</v>
      </c>
      <c r="U142" s="44">
        <f t="shared" si="40"/>
        <v>0</v>
      </c>
      <c r="V142" s="44">
        <f t="shared" si="41"/>
        <v>0</v>
      </c>
    </row>
    <row r="143" spans="2:22" x14ac:dyDescent="0.25">
      <c r="B143">
        <v>11380000000</v>
      </c>
      <c r="C143">
        <v>-7.7587047</v>
      </c>
      <c r="E143" s="6">
        <f t="shared" si="28"/>
        <v>11.66</v>
      </c>
      <c r="F143" s="6">
        <f t="shared" si="29"/>
        <v>-7.7658591000000001</v>
      </c>
      <c r="G143" s="44">
        <f t="shared" si="30"/>
        <v>-8.0883608000000002</v>
      </c>
      <c r="H143" s="44">
        <f t="shared" si="31"/>
        <v>-8.9217023999999991</v>
      </c>
      <c r="I143" s="44">
        <f t="shared" si="32"/>
        <v>-10.386229</v>
      </c>
      <c r="J143" s="44">
        <f t="shared" si="33"/>
        <v>0</v>
      </c>
      <c r="K143" s="44">
        <f t="shared" si="34"/>
        <v>0</v>
      </c>
      <c r="M143">
        <v>11380000000</v>
      </c>
      <c r="N143">
        <v>-9.3423347000000003</v>
      </c>
      <c r="P143" s="6">
        <f t="shared" si="35"/>
        <v>11.66</v>
      </c>
      <c r="Q143" s="6">
        <f t="shared" si="36"/>
        <v>-9.4150533999999997</v>
      </c>
      <c r="R143" s="44">
        <f t="shared" si="37"/>
        <v>-9.6327619999999996</v>
      </c>
      <c r="S143" s="44">
        <f t="shared" si="38"/>
        <v>-9.9877052000000006</v>
      </c>
      <c r="T143" s="44">
        <f t="shared" si="39"/>
        <v>-10.302417999999999</v>
      </c>
      <c r="U143" s="44">
        <f t="shared" si="40"/>
        <v>0</v>
      </c>
      <c r="V143" s="44">
        <f t="shared" si="41"/>
        <v>0</v>
      </c>
    </row>
    <row r="144" spans="2:22" x14ac:dyDescent="0.25">
      <c r="B144">
        <v>11450000000</v>
      </c>
      <c r="C144">
        <v>-7.7677883999999997</v>
      </c>
      <c r="E144" s="6">
        <f t="shared" si="28"/>
        <v>11.73</v>
      </c>
      <c r="F144" s="6">
        <f t="shared" si="29"/>
        <v>-7.7711801999999999</v>
      </c>
      <c r="G144" s="44">
        <f t="shared" si="30"/>
        <v>-8.0860137999999999</v>
      </c>
      <c r="H144" s="44">
        <f t="shared" si="31"/>
        <v>-8.9172782999999995</v>
      </c>
      <c r="I144" s="44">
        <f t="shared" si="32"/>
        <v>-10.348845000000001</v>
      </c>
      <c r="J144" s="44">
        <f t="shared" si="33"/>
        <v>0</v>
      </c>
      <c r="K144" s="44">
        <f t="shared" si="34"/>
        <v>0</v>
      </c>
      <c r="M144">
        <v>11450000000</v>
      </c>
      <c r="N144">
        <v>-9.3695401999999994</v>
      </c>
      <c r="P144" s="6">
        <f t="shared" si="35"/>
        <v>11.73</v>
      </c>
      <c r="Q144" s="6">
        <f t="shared" si="36"/>
        <v>-9.4301928999999998</v>
      </c>
      <c r="R144" s="44">
        <f t="shared" si="37"/>
        <v>-9.6496552999999992</v>
      </c>
      <c r="S144" s="44">
        <f t="shared" si="38"/>
        <v>-9.9970035999999993</v>
      </c>
      <c r="T144" s="44">
        <f t="shared" si="39"/>
        <v>-10.298470999999999</v>
      </c>
      <c r="U144" s="44">
        <f t="shared" si="40"/>
        <v>0</v>
      </c>
      <c r="V144" s="44">
        <f t="shared" si="41"/>
        <v>0</v>
      </c>
    </row>
    <row r="145" spans="2:22" x14ac:dyDescent="0.25">
      <c r="B145">
        <v>11520000000</v>
      </c>
      <c r="C145">
        <v>-7.7662363000000001</v>
      </c>
      <c r="E145" s="6">
        <f t="shared" si="28"/>
        <v>11.8</v>
      </c>
      <c r="F145" s="6">
        <f t="shared" si="29"/>
        <v>-7.7790384000000001</v>
      </c>
      <c r="G145" s="44">
        <f t="shared" si="30"/>
        <v>-8.0847520999999993</v>
      </c>
      <c r="H145" s="44">
        <f t="shared" si="31"/>
        <v>-8.8746776999999994</v>
      </c>
      <c r="I145" s="44">
        <f t="shared" si="32"/>
        <v>-10.181645</v>
      </c>
      <c r="J145" s="44">
        <f t="shared" si="33"/>
        <v>0</v>
      </c>
      <c r="K145" s="44">
        <f t="shared" si="34"/>
        <v>0</v>
      </c>
      <c r="M145">
        <v>11520000000</v>
      </c>
      <c r="N145">
        <v>-9.3855906000000004</v>
      </c>
      <c r="P145" s="6">
        <f t="shared" si="35"/>
        <v>11.8</v>
      </c>
      <c r="Q145" s="6">
        <f t="shared" si="36"/>
        <v>-9.4417638999999998</v>
      </c>
      <c r="R145" s="44">
        <f t="shared" si="37"/>
        <v>-9.6685400000000001</v>
      </c>
      <c r="S145" s="44">
        <f t="shared" si="38"/>
        <v>-10.031589</v>
      </c>
      <c r="T145" s="44">
        <f t="shared" si="39"/>
        <v>-10.345064000000001</v>
      </c>
      <c r="U145" s="44">
        <f t="shared" si="40"/>
        <v>0</v>
      </c>
      <c r="V145" s="44">
        <f t="shared" si="41"/>
        <v>0</v>
      </c>
    </row>
    <row r="146" spans="2:22" x14ac:dyDescent="0.25">
      <c r="B146">
        <v>11590000000</v>
      </c>
      <c r="C146">
        <v>-7.7639680000000002</v>
      </c>
      <c r="E146" s="6">
        <f t="shared" si="28"/>
        <v>11.87</v>
      </c>
      <c r="F146" s="6">
        <f t="shared" si="29"/>
        <v>-7.8139987</v>
      </c>
      <c r="G146" s="44">
        <f t="shared" si="30"/>
        <v>-8.1194018999999997</v>
      </c>
      <c r="H146" s="44">
        <f t="shared" si="31"/>
        <v>-8.9262247000000006</v>
      </c>
      <c r="I146" s="44">
        <f t="shared" si="32"/>
        <v>-10.311759</v>
      </c>
      <c r="J146" s="44">
        <f t="shared" si="33"/>
        <v>0</v>
      </c>
      <c r="K146" s="44">
        <f t="shared" si="34"/>
        <v>0</v>
      </c>
      <c r="M146">
        <v>11590000000</v>
      </c>
      <c r="N146">
        <v>-9.4038210000000007</v>
      </c>
      <c r="P146" s="6">
        <f t="shared" si="35"/>
        <v>11.87</v>
      </c>
      <c r="Q146" s="6">
        <f t="shared" si="36"/>
        <v>-9.4822244999999992</v>
      </c>
      <c r="R146" s="44">
        <f t="shared" si="37"/>
        <v>-9.7078495</v>
      </c>
      <c r="S146" s="44">
        <f t="shared" si="38"/>
        <v>-10.073632</v>
      </c>
      <c r="T146" s="44">
        <f t="shared" si="39"/>
        <v>-10.383029000000001</v>
      </c>
      <c r="U146" s="44">
        <f t="shared" si="40"/>
        <v>0</v>
      </c>
      <c r="V146" s="44">
        <f t="shared" si="41"/>
        <v>0</v>
      </c>
    </row>
    <row r="147" spans="2:22" x14ac:dyDescent="0.25">
      <c r="B147">
        <v>11660000000</v>
      </c>
      <c r="C147">
        <v>-7.7658591000000001</v>
      </c>
      <c r="E147" s="6">
        <f t="shared" si="28"/>
        <v>11.94</v>
      </c>
      <c r="F147" s="6">
        <f t="shared" si="29"/>
        <v>-7.8401360999999996</v>
      </c>
      <c r="G147" s="44">
        <f t="shared" si="30"/>
        <v>-8.1333952000000007</v>
      </c>
      <c r="H147" s="44">
        <f t="shared" si="31"/>
        <v>-8.9312897000000007</v>
      </c>
      <c r="I147" s="44">
        <f t="shared" si="32"/>
        <v>-10.302094</v>
      </c>
      <c r="J147" s="44">
        <f t="shared" si="33"/>
        <v>0</v>
      </c>
      <c r="K147" s="44">
        <f t="shared" si="34"/>
        <v>0</v>
      </c>
      <c r="M147">
        <v>11660000000</v>
      </c>
      <c r="N147">
        <v>-9.4150533999999997</v>
      </c>
      <c r="P147" s="6">
        <f t="shared" si="35"/>
        <v>11.94</v>
      </c>
      <c r="Q147" s="6">
        <f t="shared" si="36"/>
        <v>-9.5133972</v>
      </c>
      <c r="R147" s="44">
        <f t="shared" si="37"/>
        <v>-9.7318563000000005</v>
      </c>
      <c r="S147" s="44">
        <f t="shared" si="38"/>
        <v>-10.081357000000001</v>
      </c>
      <c r="T147" s="44">
        <f t="shared" si="39"/>
        <v>-10.370107000000001</v>
      </c>
      <c r="U147" s="44">
        <f t="shared" si="40"/>
        <v>0</v>
      </c>
      <c r="V147" s="44">
        <f t="shared" si="41"/>
        <v>0</v>
      </c>
    </row>
    <row r="148" spans="2:22" x14ac:dyDescent="0.25">
      <c r="B148">
        <v>11730000000</v>
      </c>
      <c r="C148">
        <v>-7.7711801999999999</v>
      </c>
      <c r="E148" s="6">
        <f t="shared" si="28"/>
        <v>12.01</v>
      </c>
      <c r="F148" s="6">
        <f t="shared" si="29"/>
        <v>-7.8639387999999997</v>
      </c>
      <c r="G148" s="44">
        <f t="shared" si="30"/>
        <v>-8.1442022000000005</v>
      </c>
      <c r="H148" s="44">
        <f t="shared" si="31"/>
        <v>-8.8745727999999993</v>
      </c>
      <c r="I148" s="44">
        <f t="shared" si="32"/>
        <v>-10.031484000000001</v>
      </c>
      <c r="J148" s="44">
        <f t="shared" si="33"/>
        <v>0</v>
      </c>
      <c r="K148" s="44">
        <f t="shared" si="34"/>
        <v>0</v>
      </c>
      <c r="M148">
        <v>11730000000</v>
      </c>
      <c r="N148">
        <v>-9.4301928999999998</v>
      </c>
      <c r="P148" s="6">
        <f t="shared" si="35"/>
        <v>12.01</v>
      </c>
      <c r="Q148" s="6">
        <f t="shared" si="36"/>
        <v>-9.5464382000000008</v>
      </c>
      <c r="R148" s="44">
        <f t="shared" si="37"/>
        <v>-9.7599114999999994</v>
      </c>
      <c r="S148" s="44">
        <f t="shared" si="38"/>
        <v>-10.118600000000001</v>
      </c>
      <c r="T148" s="44">
        <f t="shared" si="39"/>
        <v>-10.410435</v>
      </c>
      <c r="U148" s="44">
        <f t="shared" si="40"/>
        <v>0</v>
      </c>
      <c r="V148" s="44">
        <f t="shared" si="41"/>
        <v>0</v>
      </c>
    </row>
    <row r="149" spans="2:22" x14ac:dyDescent="0.25">
      <c r="B149">
        <v>11800000000</v>
      </c>
      <c r="C149">
        <v>-7.7790384000000001</v>
      </c>
      <c r="E149" s="6">
        <f t="shared" si="28"/>
        <v>12.08</v>
      </c>
      <c r="F149" s="6">
        <f t="shared" si="29"/>
        <v>-7.8969493000000002</v>
      </c>
      <c r="G149" s="44">
        <f t="shared" si="30"/>
        <v>-8.1708441000000001</v>
      </c>
      <c r="H149" s="44">
        <f t="shared" si="31"/>
        <v>-8.9011897999999992</v>
      </c>
      <c r="I149" s="44">
        <f t="shared" si="32"/>
        <v>-10.084676</v>
      </c>
      <c r="J149" s="44">
        <f t="shared" si="33"/>
        <v>0</v>
      </c>
      <c r="K149" s="44">
        <f t="shared" si="34"/>
        <v>0</v>
      </c>
      <c r="M149">
        <v>11800000000</v>
      </c>
      <c r="N149">
        <v>-9.4417638999999998</v>
      </c>
      <c r="P149" s="6">
        <f t="shared" si="35"/>
        <v>12.08</v>
      </c>
      <c r="Q149" s="6">
        <f t="shared" si="36"/>
        <v>-9.5740709000000006</v>
      </c>
      <c r="R149" s="44">
        <f t="shared" si="37"/>
        <v>-9.7845248999999992</v>
      </c>
      <c r="S149" s="44">
        <f t="shared" si="38"/>
        <v>-10.144104</v>
      </c>
      <c r="T149" s="44">
        <f t="shared" si="39"/>
        <v>-10.437486</v>
      </c>
      <c r="U149" s="44">
        <f t="shared" si="40"/>
        <v>0</v>
      </c>
      <c r="V149" s="44">
        <f t="shared" si="41"/>
        <v>0</v>
      </c>
    </row>
    <row r="150" spans="2:22" x14ac:dyDescent="0.25">
      <c r="B150">
        <v>11870000000</v>
      </c>
      <c r="C150">
        <v>-7.8139987</v>
      </c>
      <c r="E150" s="6">
        <f t="shared" si="28"/>
        <v>12.15</v>
      </c>
      <c r="F150" s="6">
        <f t="shared" si="29"/>
        <v>-7.9340090999999999</v>
      </c>
      <c r="G150" s="44">
        <f t="shared" si="30"/>
        <v>-8.2022704999999991</v>
      </c>
      <c r="H150" s="44">
        <f t="shared" si="31"/>
        <v>-8.9374447000000004</v>
      </c>
      <c r="I150" s="44">
        <f t="shared" si="32"/>
        <v>-10.150639999999999</v>
      </c>
      <c r="J150" s="44">
        <f t="shared" si="33"/>
        <v>0</v>
      </c>
      <c r="K150" s="44">
        <f t="shared" si="34"/>
        <v>0</v>
      </c>
      <c r="M150">
        <v>11870000000</v>
      </c>
      <c r="N150">
        <v>-9.4822244999999992</v>
      </c>
      <c r="P150" s="6">
        <f t="shared" si="35"/>
        <v>12.15</v>
      </c>
      <c r="Q150" s="6">
        <f t="shared" si="36"/>
        <v>-9.5947695</v>
      </c>
      <c r="R150" s="44">
        <f t="shared" si="37"/>
        <v>-9.7966633000000005</v>
      </c>
      <c r="S150" s="44">
        <f t="shared" si="38"/>
        <v>-10.141419000000001</v>
      </c>
      <c r="T150" s="44">
        <f t="shared" si="39"/>
        <v>-10.415022</v>
      </c>
      <c r="U150" s="44">
        <f t="shared" si="40"/>
        <v>0</v>
      </c>
      <c r="V150" s="44">
        <f t="shared" si="41"/>
        <v>0</v>
      </c>
    </row>
    <row r="151" spans="2:22" x14ac:dyDescent="0.25">
      <c r="B151">
        <v>11940000000</v>
      </c>
      <c r="C151">
        <v>-7.8401360999999996</v>
      </c>
      <c r="E151" s="6">
        <f t="shared" si="28"/>
        <v>12.22</v>
      </c>
      <c r="F151" s="6">
        <f t="shared" si="29"/>
        <v>-7.9559030999999996</v>
      </c>
      <c r="G151" s="44">
        <f t="shared" si="30"/>
        <v>-8.2067566000000003</v>
      </c>
      <c r="H151" s="44">
        <f t="shared" si="31"/>
        <v>-8.8943957999999999</v>
      </c>
      <c r="I151" s="44">
        <f t="shared" si="32"/>
        <v>-9.9782294999999994</v>
      </c>
      <c r="J151" s="44">
        <f t="shared" si="33"/>
        <v>0</v>
      </c>
      <c r="K151" s="44">
        <f t="shared" si="34"/>
        <v>0</v>
      </c>
      <c r="M151">
        <v>11940000000</v>
      </c>
      <c r="N151">
        <v>-9.5133972</v>
      </c>
      <c r="P151" s="6">
        <f t="shared" si="35"/>
        <v>12.22</v>
      </c>
      <c r="Q151" s="6">
        <f t="shared" si="36"/>
        <v>-9.6009244999999996</v>
      </c>
      <c r="R151" s="44">
        <f t="shared" si="37"/>
        <v>-9.7989473</v>
      </c>
      <c r="S151" s="44">
        <f t="shared" si="38"/>
        <v>-10.140142000000001</v>
      </c>
      <c r="T151" s="44">
        <f t="shared" si="39"/>
        <v>-10.409786</v>
      </c>
      <c r="U151" s="44">
        <f t="shared" si="40"/>
        <v>0</v>
      </c>
      <c r="V151" s="44">
        <f t="shared" si="41"/>
        <v>0</v>
      </c>
    </row>
    <row r="152" spans="2:22" x14ac:dyDescent="0.25">
      <c r="B152">
        <v>12010000000</v>
      </c>
      <c r="C152">
        <v>-7.8639387999999997</v>
      </c>
      <c r="E152" s="6">
        <f t="shared" si="28"/>
        <v>12.29</v>
      </c>
      <c r="F152" s="6">
        <f t="shared" si="29"/>
        <v>-8.0066384999999993</v>
      </c>
      <c r="G152" s="44">
        <f t="shared" si="30"/>
        <v>-8.2515602000000001</v>
      </c>
      <c r="H152" s="44">
        <f t="shared" si="31"/>
        <v>-8.9104948000000004</v>
      </c>
      <c r="I152" s="44">
        <f t="shared" si="32"/>
        <v>-9.9287357000000007</v>
      </c>
      <c r="J152" s="44">
        <f t="shared" si="33"/>
        <v>0</v>
      </c>
      <c r="K152" s="44">
        <f t="shared" si="34"/>
        <v>0</v>
      </c>
      <c r="M152">
        <v>12010000000</v>
      </c>
      <c r="N152">
        <v>-9.5464382000000008</v>
      </c>
      <c r="P152" s="6">
        <f t="shared" si="35"/>
        <v>12.29</v>
      </c>
      <c r="Q152" s="6">
        <f t="shared" si="36"/>
        <v>-9.6434364000000006</v>
      </c>
      <c r="R152" s="44">
        <f t="shared" si="37"/>
        <v>-9.8412485000000007</v>
      </c>
      <c r="S152" s="44">
        <f t="shared" si="38"/>
        <v>-10.190594000000001</v>
      </c>
      <c r="T152" s="44">
        <f t="shared" si="39"/>
        <v>-10.463708</v>
      </c>
      <c r="U152" s="44">
        <f t="shared" si="40"/>
        <v>0</v>
      </c>
      <c r="V152" s="44">
        <f t="shared" si="41"/>
        <v>0</v>
      </c>
    </row>
    <row r="153" spans="2:22" x14ac:dyDescent="0.25">
      <c r="B153">
        <v>12080000000</v>
      </c>
      <c r="C153">
        <v>-7.8969493000000002</v>
      </c>
      <c r="E153" s="6">
        <f t="shared" si="28"/>
        <v>12.36</v>
      </c>
      <c r="F153" s="6">
        <f t="shared" si="29"/>
        <v>-8.0904074000000001</v>
      </c>
      <c r="G153" s="44">
        <f t="shared" si="30"/>
        <v>-8.3350735</v>
      </c>
      <c r="H153" s="44">
        <f t="shared" si="31"/>
        <v>-8.9890442000000004</v>
      </c>
      <c r="I153" s="44">
        <f t="shared" si="32"/>
        <v>-9.9828776999999995</v>
      </c>
      <c r="J153" s="44">
        <f t="shared" si="33"/>
        <v>0</v>
      </c>
      <c r="K153" s="44">
        <f t="shared" si="34"/>
        <v>0</v>
      </c>
      <c r="M153">
        <v>12080000000</v>
      </c>
      <c r="N153">
        <v>-9.5740709000000006</v>
      </c>
      <c r="P153" s="6">
        <f t="shared" si="35"/>
        <v>12.36</v>
      </c>
      <c r="Q153" s="6">
        <f t="shared" si="36"/>
        <v>-9.7137221999999994</v>
      </c>
      <c r="R153" s="44">
        <f t="shared" si="37"/>
        <v>-9.9116879000000004</v>
      </c>
      <c r="S153" s="44">
        <f t="shared" si="38"/>
        <v>-10.257505</v>
      </c>
      <c r="T153" s="44">
        <f t="shared" si="39"/>
        <v>-10.529859</v>
      </c>
      <c r="U153" s="44">
        <f t="shared" si="40"/>
        <v>0</v>
      </c>
      <c r="V153" s="44">
        <f t="shared" si="41"/>
        <v>0</v>
      </c>
    </row>
    <row r="154" spans="2:22" x14ac:dyDescent="0.25">
      <c r="B154">
        <v>12150000000</v>
      </c>
      <c r="C154">
        <v>-7.9340090999999999</v>
      </c>
      <c r="E154" s="6">
        <f t="shared" si="28"/>
        <v>12.43</v>
      </c>
      <c r="F154" s="6">
        <f t="shared" si="29"/>
        <v>-8.1754694000000008</v>
      </c>
      <c r="G154" s="44">
        <f t="shared" si="30"/>
        <v>-8.4257974999999998</v>
      </c>
      <c r="H154" s="44">
        <f t="shared" si="31"/>
        <v>-9.0565175999999994</v>
      </c>
      <c r="I154" s="44">
        <f t="shared" si="32"/>
        <v>-9.9554024000000005</v>
      </c>
      <c r="J154" s="44">
        <f t="shared" si="33"/>
        <v>0</v>
      </c>
      <c r="K154" s="44">
        <f t="shared" si="34"/>
        <v>0</v>
      </c>
      <c r="M154">
        <v>12150000000</v>
      </c>
      <c r="N154">
        <v>-9.5947695</v>
      </c>
      <c r="P154" s="6">
        <f t="shared" si="35"/>
        <v>12.43</v>
      </c>
      <c r="Q154" s="6">
        <f t="shared" si="36"/>
        <v>-9.7815694999999998</v>
      </c>
      <c r="R154" s="44">
        <f t="shared" si="37"/>
        <v>-9.9830637000000007</v>
      </c>
      <c r="S154" s="44">
        <f t="shared" si="38"/>
        <v>-10.336062999999999</v>
      </c>
      <c r="T154" s="44">
        <f t="shared" si="39"/>
        <v>-10.61866</v>
      </c>
      <c r="U154" s="44">
        <f t="shared" si="40"/>
        <v>0</v>
      </c>
      <c r="V154" s="44">
        <f t="shared" si="41"/>
        <v>0</v>
      </c>
    </row>
    <row r="155" spans="2:22" x14ac:dyDescent="0.25">
      <c r="B155">
        <v>12220000000</v>
      </c>
      <c r="C155">
        <v>-7.9559030999999996</v>
      </c>
      <c r="E155" s="6">
        <f t="shared" si="28"/>
        <v>12.5</v>
      </c>
      <c r="F155" s="6">
        <f t="shared" si="29"/>
        <v>-8.2637014000000004</v>
      </c>
      <c r="G155" s="44">
        <f t="shared" si="30"/>
        <v>-8.5191736000000002</v>
      </c>
      <c r="H155" s="44">
        <f t="shared" si="31"/>
        <v>-9.1435908999999995</v>
      </c>
      <c r="I155" s="44">
        <f t="shared" si="32"/>
        <v>-10.013182</v>
      </c>
      <c r="J155" s="44">
        <f t="shared" si="33"/>
        <v>0</v>
      </c>
      <c r="K155" s="44">
        <f t="shared" si="34"/>
        <v>0</v>
      </c>
      <c r="M155">
        <v>12220000000</v>
      </c>
      <c r="N155">
        <v>-9.6009244999999996</v>
      </c>
      <c r="P155" s="6">
        <f t="shared" si="35"/>
        <v>12.5</v>
      </c>
      <c r="Q155" s="6">
        <f t="shared" si="36"/>
        <v>-9.8513459999999995</v>
      </c>
      <c r="R155" s="44">
        <f t="shared" si="37"/>
        <v>-10.062654</v>
      </c>
      <c r="S155" s="44">
        <f t="shared" si="38"/>
        <v>-10.431010000000001</v>
      </c>
      <c r="T155" s="44">
        <f t="shared" si="39"/>
        <v>-10.722792</v>
      </c>
      <c r="U155" s="44">
        <f t="shared" si="40"/>
        <v>0</v>
      </c>
      <c r="V155" s="44">
        <f t="shared" si="41"/>
        <v>0</v>
      </c>
    </row>
    <row r="156" spans="2:22" x14ac:dyDescent="0.25">
      <c r="B156">
        <v>12290000000</v>
      </c>
      <c r="C156">
        <v>-8.0066384999999993</v>
      </c>
      <c r="E156" s="6">
        <f t="shared" si="28"/>
        <v>12.57</v>
      </c>
      <c r="F156" s="6">
        <f t="shared" si="29"/>
        <v>-8.3560858000000007</v>
      </c>
      <c r="G156" s="44">
        <f t="shared" si="30"/>
        <v>-8.6234254999999997</v>
      </c>
      <c r="H156" s="44">
        <f t="shared" si="31"/>
        <v>-9.2544164999999996</v>
      </c>
      <c r="I156" s="44">
        <f t="shared" si="32"/>
        <v>-10.110749</v>
      </c>
      <c r="J156" s="44">
        <f t="shared" si="33"/>
        <v>0</v>
      </c>
      <c r="K156" s="44">
        <f t="shared" si="34"/>
        <v>0</v>
      </c>
      <c r="M156">
        <v>12290000000</v>
      </c>
      <c r="N156">
        <v>-9.6434364000000006</v>
      </c>
      <c r="P156" s="6">
        <f t="shared" si="35"/>
        <v>12.57</v>
      </c>
      <c r="Q156" s="6">
        <f t="shared" si="36"/>
        <v>-9.9282064000000005</v>
      </c>
      <c r="R156" s="44">
        <f t="shared" si="37"/>
        <v>-10.150504</v>
      </c>
      <c r="S156" s="44">
        <f t="shared" si="38"/>
        <v>-10.520372999999999</v>
      </c>
      <c r="T156" s="44">
        <f t="shared" si="39"/>
        <v>-10.817555</v>
      </c>
      <c r="U156" s="44">
        <f t="shared" si="40"/>
        <v>0</v>
      </c>
      <c r="V156" s="44">
        <f t="shared" si="41"/>
        <v>0</v>
      </c>
    </row>
    <row r="157" spans="2:22" x14ac:dyDescent="0.25">
      <c r="B157">
        <v>12360000000</v>
      </c>
      <c r="C157">
        <v>-8.0904074000000001</v>
      </c>
      <c r="E157" s="6">
        <f t="shared" si="28"/>
        <v>12.64</v>
      </c>
      <c r="F157" s="6">
        <f t="shared" si="29"/>
        <v>-8.4377174000000004</v>
      </c>
      <c r="G157" s="44">
        <f t="shared" si="30"/>
        <v>-8.7085217999999998</v>
      </c>
      <c r="H157" s="44">
        <f t="shared" si="31"/>
        <v>-9.3286543000000002</v>
      </c>
      <c r="I157" s="44">
        <f t="shared" si="32"/>
        <v>-10.127984</v>
      </c>
      <c r="J157" s="44">
        <f t="shared" si="33"/>
        <v>0</v>
      </c>
      <c r="K157" s="44">
        <f t="shared" si="34"/>
        <v>0</v>
      </c>
      <c r="M157">
        <v>12360000000</v>
      </c>
      <c r="N157">
        <v>-9.7137221999999994</v>
      </c>
      <c r="P157" s="6">
        <f t="shared" si="35"/>
        <v>12.64</v>
      </c>
      <c r="Q157" s="6">
        <f t="shared" si="36"/>
        <v>-9.9767799000000004</v>
      </c>
      <c r="R157" s="44">
        <f t="shared" si="37"/>
        <v>-10.21055</v>
      </c>
      <c r="S157" s="44">
        <f t="shared" si="38"/>
        <v>-10.590590000000001</v>
      </c>
      <c r="T157" s="44">
        <f t="shared" si="39"/>
        <v>-10.894080000000001</v>
      </c>
      <c r="U157" s="44">
        <f t="shared" si="40"/>
        <v>0</v>
      </c>
      <c r="V157" s="44">
        <f t="shared" si="41"/>
        <v>0</v>
      </c>
    </row>
    <row r="158" spans="2:22" x14ac:dyDescent="0.25">
      <c r="B158">
        <v>12430000000</v>
      </c>
      <c r="C158">
        <v>-8.1754694000000008</v>
      </c>
      <c r="E158" s="6">
        <f t="shared" si="28"/>
        <v>12.71</v>
      </c>
      <c r="F158" s="6">
        <f t="shared" si="29"/>
        <v>-8.5028275999999998</v>
      </c>
      <c r="G158" s="44">
        <f t="shared" si="30"/>
        <v>-8.7714586000000008</v>
      </c>
      <c r="H158" s="44">
        <f t="shared" si="31"/>
        <v>-9.3854445999999996</v>
      </c>
      <c r="I158" s="44">
        <f t="shared" si="32"/>
        <v>-10.161633</v>
      </c>
      <c r="J158" s="44">
        <f t="shared" si="33"/>
        <v>0</v>
      </c>
      <c r="K158" s="44">
        <f t="shared" si="34"/>
        <v>0</v>
      </c>
      <c r="M158">
        <v>12430000000</v>
      </c>
      <c r="N158">
        <v>-9.7815694999999998</v>
      </c>
      <c r="P158" s="6">
        <f t="shared" si="35"/>
        <v>12.71</v>
      </c>
      <c r="Q158" s="6">
        <f t="shared" si="36"/>
        <v>-10.018433</v>
      </c>
      <c r="R158" s="44">
        <f t="shared" si="37"/>
        <v>-10.265361</v>
      </c>
      <c r="S158" s="44">
        <f t="shared" si="38"/>
        <v>-10.651389</v>
      </c>
      <c r="T158" s="44">
        <f t="shared" si="39"/>
        <v>-10.960504999999999</v>
      </c>
      <c r="U158" s="44">
        <f t="shared" si="40"/>
        <v>0</v>
      </c>
      <c r="V158" s="44">
        <f t="shared" si="41"/>
        <v>0</v>
      </c>
    </row>
    <row r="159" spans="2:22" x14ac:dyDescent="0.25">
      <c r="B159">
        <v>12500000000</v>
      </c>
      <c r="C159">
        <v>-8.2637014000000004</v>
      </c>
      <c r="E159" s="6">
        <f t="shared" si="28"/>
        <v>12.78</v>
      </c>
      <c r="F159" s="6">
        <f t="shared" si="29"/>
        <v>-8.5525856000000005</v>
      </c>
      <c r="G159" s="44">
        <f t="shared" si="30"/>
        <v>-8.8160390999999994</v>
      </c>
      <c r="H159" s="44">
        <f t="shared" si="31"/>
        <v>-9.4078959999999991</v>
      </c>
      <c r="I159" s="44">
        <f t="shared" si="32"/>
        <v>-10.143041</v>
      </c>
      <c r="J159" s="44">
        <f t="shared" si="33"/>
        <v>0</v>
      </c>
      <c r="K159" s="44">
        <f t="shared" si="34"/>
        <v>0</v>
      </c>
      <c r="M159">
        <v>12500000000</v>
      </c>
      <c r="N159">
        <v>-9.8513459999999995</v>
      </c>
      <c r="P159" s="6">
        <f t="shared" si="35"/>
        <v>12.78</v>
      </c>
      <c r="Q159" s="6">
        <f t="shared" si="36"/>
        <v>-10.050845000000001</v>
      </c>
      <c r="R159" s="44">
        <f t="shared" si="37"/>
        <v>-10.302349</v>
      </c>
      <c r="S159" s="44">
        <f t="shared" si="38"/>
        <v>-10.685309</v>
      </c>
      <c r="T159" s="44">
        <f t="shared" si="39"/>
        <v>-10.988011999999999</v>
      </c>
      <c r="U159" s="44">
        <f t="shared" si="40"/>
        <v>0</v>
      </c>
      <c r="V159" s="44">
        <f t="shared" si="41"/>
        <v>0</v>
      </c>
    </row>
    <row r="160" spans="2:22" x14ac:dyDescent="0.25">
      <c r="B160">
        <v>12570000000</v>
      </c>
      <c r="C160">
        <v>-8.3560858000000007</v>
      </c>
      <c r="E160" s="6">
        <f t="shared" si="28"/>
        <v>12.85</v>
      </c>
      <c r="F160" s="6">
        <f t="shared" si="29"/>
        <v>-8.5931958999999996</v>
      </c>
      <c r="G160" s="44">
        <f t="shared" si="30"/>
        <v>-8.8504257000000006</v>
      </c>
      <c r="H160" s="44">
        <f t="shared" si="31"/>
        <v>-9.4115266999999996</v>
      </c>
      <c r="I160" s="44">
        <f t="shared" si="32"/>
        <v>-10.076784999999999</v>
      </c>
      <c r="J160" s="44">
        <f t="shared" si="33"/>
        <v>0</v>
      </c>
      <c r="K160" s="44">
        <f t="shared" si="34"/>
        <v>0</v>
      </c>
      <c r="M160">
        <v>12570000000</v>
      </c>
      <c r="N160">
        <v>-9.9282064000000005</v>
      </c>
      <c r="P160" s="6">
        <f t="shared" si="35"/>
        <v>12.85</v>
      </c>
      <c r="Q160" s="6">
        <f t="shared" si="36"/>
        <v>-10.061247</v>
      </c>
      <c r="R160" s="44">
        <f t="shared" si="37"/>
        <v>-10.317197999999999</v>
      </c>
      <c r="S160" s="44">
        <f t="shared" si="38"/>
        <v>-10.699139000000001</v>
      </c>
      <c r="T160" s="44">
        <f t="shared" si="39"/>
        <v>-11.011793000000001</v>
      </c>
      <c r="U160" s="44">
        <f t="shared" si="40"/>
        <v>0</v>
      </c>
      <c r="V160" s="44">
        <f t="shared" si="41"/>
        <v>0</v>
      </c>
    </row>
    <row r="161" spans="2:22" x14ac:dyDescent="0.25">
      <c r="B161">
        <v>12640000000</v>
      </c>
      <c r="C161">
        <v>-8.4377174000000004</v>
      </c>
      <c r="E161" s="6">
        <f t="shared" si="28"/>
        <v>12.92</v>
      </c>
      <c r="F161" s="6">
        <f t="shared" si="29"/>
        <v>-8.6531295999999998</v>
      </c>
      <c r="G161" s="44">
        <f t="shared" si="30"/>
        <v>-8.9132432999999995</v>
      </c>
      <c r="H161" s="44">
        <f t="shared" si="31"/>
        <v>-9.4703093000000003</v>
      </c>
      <c r="I161" s="44">
        <f t="shared" si="32"/>
        <v>-10.145935</v>
      </c>
      <c r="J161" s="44">
        <f t="shared" si="33"/>
        <v>0</v>
      </c>
      <c r="K161" s="44">
        <f t="shared" si="34"/>
        <v>0</v>
      </c>
      <c r="M161">
        <v>12640000000</v>
      </c>
      <c r="N161">
        <v>-9.9767799000000004</v>
      </c>
      <c r="P161" s="6">
        <f t="shared" si="35"/>
        <v>12.92</v>
      </c>
      <c r="Q161" s="6">
        <f t="shared" si="36"/>
        <v>-10.066096999999999</v>
      </c>
      <c r="R161" s="44">
        <f t="shared" si="37"/>
        <v>-10.324408</v>
      </c>
      <c r="S161" s="44">
        <f t="shared" si="38"/>
        <v>-10.709648</v>
      </c>
      <c r="T161" s="44">
        <f t="shared" si="39"/>
        <v>-11.028896</v>
      </c>
      <c r="U161" s="44">
        <f t="shared" si="40"/>
        <v>0</v>
      </c>
      <c r="V161" s="44">
        <f t="shared" si="41"/>
        <v>0</v>
      </c>
    </row>
    <row r="162" spans="2:22" x14ac:dyDescent="0.25">
      <c r="B162">
        <v>12710000000</v>
      </c>
      <c r="C162">
        <v>-8.5028275999999998</v>
      </c>
      <c r="E162" s="6">
        <f t="shared" si="28"/>
        <v>12.99</v>
      </c>
      <c r="F162" s="6">
        <f t="shared" si="29"/>
        <v>-8.7143744999999999</v>
      </c>
      <c r="G162" s="44">
        <f t="shared" si="30"/>
        <v>-8.9715699999999998</v>
      </c>
      <c r="H162" s="44">
        <f t="shared" si="31"/>
        <v>-9.5244207000000003</v>
      </c>
      <c r="I162" s="44">
        <f t="shared" si="32"/>
        <v>-10.192978999999999</v>
      </c>
      <c r="J162" s="44">
        <f t="shared" si="33"/>
        <v>0</v>
      </c>
      <c r="K162" s="44">
        <f t="shared" si="34"/>
        <v>0</v>
      </c>
      <c r="M162">
        <v>12710000000</v>
      </c>
      <c r="N162">
        <v>-10.018433</v>
      </c>
      <c r="P162" s="6">
        <f t="shared" si="35"/>
        <v>12.99</v>
      </c>
      <c r="Q162" s="6">
        <f t="shared" si="36"/>
        <v>-10.072912000000001</v>
      </c>
      <c r="R162" s="44">
        <f t="shared" si="37"/>
        <v>-10.324857</v>
      </c>
      <c r="S162" s="44">
        <f t="shared" si="38"/>
        <v>-10.696773</v>
      </c>
      <c r="T162" s="44">
        <f t="shared" si="39"/>
        <v>-11.012582</v>
      </c>
      <c r="U162" s="44">
        <f t="shared" si="40"/>
        <v>0</v>
      </c>
      <c r="V162" s="44">
        <f t="shared" si="41"/>
        <v>0</v>
      </c>
    </row>
    <row r="163" spans="2:22" x14ac:dyDescent="0.25">
      <c r="B163">
        <v>12780000000</v>
      </c>
      <c r="C163">
        <v>-8.5525856000000005</v>
      </c>
      <c r="E163" s="6">
        <f t="shared" si="28"/>
        <v>13.06</v>
      </c>
      <c r="F163" s="6">
        <f t="shared" si="29"/>
        <v>-8.7670878999999999</v>
      </c>
      <c r="G163" s="44">
        <f t="shared" si="30"/>
        <v>-9.0147858000000003</v>
      </c>
      <c r="H163" s="44">
        <f t="shared" si="31"/>
        <v>-9.5301942999999998</v>
      </c>
      <c r="I163" s="44">
        <f t="shared" si="32"/>
        <v>-10.122954999999999</v>
      </c>
      <c r="J163" s="44">
        <f t="shared" si="33"/>
        <v>0</v>
      </c>
      <c r="K163" s="44">
        <f t="shared" si="34"/>
        <v>0</v>
      </c>
      <c r="M163">
        <v>12780000000</v>
      </c>
      <c r="N163">
        <v>-10.050845000000001</v>
      </c>
      <c r="P163" s="6">
        <f t="shared" si="35"/>
        <v>13.06</v>
      </c>
      <c r="Q163" s="6">
        <f t="shared" si="36"/>
        <v>-10.049097</v>
      </c>
      <c r="R163" s="44">
        <f t="shared" si="37"/>
        <v>-10.304411999999999</v>
      </c>
      <c r="S163" s="44">
        <f t="shared" si="38"/>
        <v>-10.673019</v>
      </c>
      <c r="T163" s="44">
        <f t="shared" si="39"/>
        <v>-10.993451</v>
      </c>
      <c r="U163" s="44">
        <f t="shared" si="40"/>
        <v>0</v>
      </c>
      <c r="V163" s="44">
        <f t="shared" si="41"/>
        <v>0</v>
      </c>
    </row>
    <row r="164" spans="2:22" x14ac:dyDescent="0.25">
      <c r="B164">
        <v>12850000000</v>
      </c>
      <c r="C164">
        <v>-8.5931958999999996</v>
      </c>
      <c r="E164" s="6">
        <f t="shared" si="28"/>
        <v>13.13</v>
      </c>
      <c r="F164" s="6">
        <f t="shared" si="29"/>
        <v>-8.8539580999999998</v>
      </c>
      <c r="G164" s="44">
        <f t="shared" si="30"/>
        <v>-9.0999803999999997</v>
      </c>
      <c r="H164" s="44">
        <f t="shared" si="31"/>
        <v>-9.5984774000000002</v>
      </c>
      <c r="I164" s="44">
        <f t="shared" si="32"/>
        <v>-10.169154000000001</v>
      </c>
      <c r="J164" s="44">
        <f t="shared" si="33"/>
        <v>0</v>
      </c>
      <c r="K164" s="44">
        <f t="shared" si="34"/>
        <v>0</v>
      </c>
      <c r="M164">
        <v>12850000000</v>
      </c>
      <c r="N164">
        <v>-10.061247</v>
      </c>
      <c r="P164" s="6">
        <f t="shared" si="35"/>
        <v>13.13</v>
      </c>
      <c r="Q164" s="6">
        <f t="shared" si="36"/>
        <v>-10.035213000000001</v>
      </c>
      <c r="R164" s="44">
        <f t="shared" si="37"/>
        <v>-10.292179000000001</v>
      </c>
      <c r="S164" s="44">
        <f t="shared" si="38"/>
        <v>-10.661312000000001</v>
      </c>
      <c r="T164" s="44">
        <f t="shared" si="39"/>
        <v>-10.997547000000001</v>
      </c>
      <c r="U164" s="44">
        <f t="shared" si="40"/>
        <v>0</v>
      </c>
      <c r="V164" s="44">
        <f t="shared" si="41"/>
        <v>0</v>
      </c>
    </row>
    <row r="165" spans="2:22" x14ac:dyDescent="0.25">
      <c r="B165">
        <v>12920000000</v>
      </c>
      <c r="C165">
        <v>-8.6531295999999998</v>
      </c>
      <c r="E165" s="6">
        <f t="shared" si="28"/>
        <v>13.2</v>
      </c>
      <c r="F165" s="6">
        <f t="shared" si="29"/>
        <v>-8.9695081999999999</v>
      </c>
      <c r="G165" s="44">
        <f t="shared" si="30"/>
        <v>-9.2179822999999992</v>
      </c>
      <c r="H165" s="44">
        <f t="shared" si="31"/>
        <v>-9.7217455000000008</v>
      </c>
      <c r="I165" s="44">
        <f t="shared" si="32"/>
        <v>-10.299780999999999</v>
      </c>
      <c r="J165" s="44">
        <f t="shared" si="33"/>
        <v>0</v>
      </c>
      <c r="K165" s="44">
        <f t="shared" si="34"/>
        <v>0</v>
      </c>
      <c r="M165">
        <v>12920000000</v>
      </c>
      <c r="N165">
        <v>-10.066096999999999</v>
      </c>
      <c r="P165" s="6">
        <f t="shared" si="35"/>
        <v>13.2</v>
      </c>
      <c r="Q165" s="6">
        <f t="shared" si="36"/>
        <v>-10.040936</v>
      </c>
      <c r="R165" s="44">
        <f t="shared" si="37"/>
        <v>-10.286104</v>
      </c>
      <c r="S165" s="44">
        <f t="shared" si="38"/>
        <v>-10.637926999999999</v>
      </c>
      <c r="T165" s="44">
        <f t="shared" si="39"/>
        <v>-10.970286</v>
      </c>
      <c r="U165" s="44">
        <f t="shared" si="40"/>
        <v>0</v>
      </c>
      <c r="V165" s="44">
        <f t="shared" si="41"/>
        <v>0</v>
      </c>
    </row>
    <row r="166" spans="2:22" x14ac:dyDescent="0.25">
      <c r="B166">
        <v>12990000000</v>
      </c>
      <c r="C166">
        <v>-8.7143744999999999</v>
      </c>
      <c r="E166" s="6">
        <f t="shared" si="28"/>
        <v>13.27</v>
      </c>
      <c r="F166" s="6">
        <f t="shared" si="29"/>
        <v>-9.0724801999999993</v>
      </c>
      <c r="G166" s="44">
        <f t="shared" si="30"/>
        <v>-9.3097505999999992</v>
      </c>
      <c r="H166" s="44">
        <f t="shared" si="31"/>
        <v>-9.7883157999999995</v>
      </c>
      <c r="I166" s="44">
        <f t="shared" si="32"/>
        <v>-10.297034999999999</v>
      </c>
      <c r="J166" s="44">
        <f t="shared" si="33"/>
        <v>0</v>
      </c>
      <c r="K166" s="44">
        <f t="shared" si="34"/>
        <v>0</v>
      </c>
      <c r="M166">
        <v>12990000000</v>
      </c>
      <c r="N166">
        <v>-10.072912000000001</v>
      </c>
      <c r="P166" s="6">
        <f t="shared" si="35"/>
        <v>13.27</v>
      </c>
      <c r="Q166" s="6">
        <f t="shared" si="36"/>
        <v>-10.037724000000001</v>
      </c>
      <c r="R166" s="44">
        <f t="shared" si="37"/>
        <v>-10.268649999999999</v>
      </c>
      <c r="S166" s="44">
        <f t="shared" si="38"/>
        <v>-10.608029</v>
      </c>
      <c r="T166" s="44">
        <f t="shared" si="39"/>
        <v>-10.947756</v>
      </c>
      <c r="U166" s="44">
        <f t="shared" si="40"/>
        <v>0</v>
      </c>
      <c r="V166" s="44">
        <f t="shared" si="41"/>
        <v>0</v>
      </c>
    </row>
    <row r="167" spans="2:22" x14ac:dyDescent="0.25">
      <c r="B167">
        <v>13060000000</v>
      </c>
      <c r="C167">
        <v>-8.7670878999999999</v>
      </c>
      <c r="E167" s="6">
        <f t="shared" si="28"/>
        <v>13.34</v>
      </c>
      <c r="F167" s="6">
        <f t="shared" si="29"/>
        <v>-9.2039527999999997</v>
      </c>
      <c r="G167" s="44">
        <f t="shared" si="30"/>
        <v>-9.4353751999999993</v>
      </c>
      <c r="H167" s="44">
        <f t="shared" si="31"/>
        <v>-9.8959255000000006</v>
      </c>
      <c r="I167" s="44">
        <f t="shared" si="32"/>
        <v>-10.366951</v>
      </c>
      <c r="J167" s="44">
        <f t="shared" si="33"/>
        <v>0</v>
      </c>
      <c r="K167" s="44">
        <f t="shared" si="34"/>
        <v>0</v>
      </c>
      <c r="M167">
        <v>13060000000</v>
      </c>
      <c r="N167">
        <v>-10.049097</v>
      </c>
      <c r="P167" s="6">
        <f t="shared" si="35"/>
        <v>13.34</v>
      </c>
      <c r="Q167" s="6">
        <f t="shared" si="36"/>
        <v>-10.044536000000001</v>
      </c>
      <c r="R167" s="44">
        <f t="shared" si="37"/>
        <v>-10.262879999999999</v>
      </c>
      <c r="S167" s="44">
        <f t="shared" si="38"/>
        <v>-10.598718</v>
      </c>
      <c r="T167" s="44">
        <f t="shared" si="39"/>
        <v>-10.963704</v>
      </c>
      <c r="U167" s="44">
        <f t="shared" si="40"/>
        <v>0</v>
      </c>
      <c r="V167" s="44">
        <f t="shared" si="41"/>
        <v>0</v>
      </c>
    </row>
    <row r="168" spans="2:22" x14ac:dyDescent="0.25">
      <c r="B168">
        <v>13130000000</v>
      </c>
      <c r="C168">
        <v>-8.8539580999999998</v>
      </c>
      <c r="E168" s="6">
        <f t="shared" si="28"/>
        <v>13.41</v>
      </c>
      <c r="F168" s="6">
        <f t="shared" si="29"/>
        <v>-9.3518504999999994</v>
      </c>
      <c r="G168" s="44">
        <f t="shared" si="30"/>
        <v>-9.5877780999999995</v>
      </c>
      <c r="H168" s="44">
        <f t="shared" si="31"/>
        <v>-10.060692</v>
      </c>
      <c r="I168" s="44">
        <f t="shared" si="32"/>
        <v>-10.556248</v>
      </c>
      <c r="J168" s="44">
        <f t="shared" si="33"/>
        <v>0</v>
      </c>
      <c r="K168" s="44">
        <f t="shared" si="34"/>
        <v>0</v>
      </c>
      <c r="M168">
        <v>13130000000</v>
      </c>
      <c r="N168">
        <v>-10.035213000000001</v>
      </c>
      <c r="P168" s="6">
        <f t="shared" si="35"/>
        <v>13.41</v>
      </c>
      <c r="Q168" s="6">
        <f t="shared" si="36"/>
        <v>-10.075302000000001</v>
      </c>
      <c r="R168" s="44">
        <f t="shared" si="37"/>
        <v>-10.26798</v>
      </c>
      <c r="S168" s="44">
        <f t="shared" si="38"/>
        <v>-10.587831</v>
      </c>
      <c r="T168" s="44">
        <f t="shared" si="39"/>
        <v>-10.973653000000001</v>
      </c>
      <c r="U168" s="44">
        <f t="shared" si="40"/>
        <v>0</v>
      </c>
      <c r="V168" s="44">
        <f t="shared" si="41"/>
        <v>0</v>
      </c>
    </row>
    <row r="169" spans="2:22" x14ac:dyDescent="0.25">
      <c r="B169">
        <v>13200000000</v>
      </c>
      <c r="C169">
        <v>-8.9695081999999999</v>
      </c>
      <c r="E169" s="6">
        <f t="shared" si="28"/>
        <v>13.48</v>
      </c>
      <c r="F169" s="6">
        <f t="shared" si="29"/>
        <v>-9.5158424000000004</v>
      </c>
      <c r="G169" s="44">
        <f t="shared" si="30"/>
        <v>-9.7426662000000004</v>
      </c>
      <c r="H169" s="44">
        <f t="shared" si="31"/>
        <v>-10.215534</v>
      </c>
      <c r="I169" s="44">
        <f t="shared" si="32"/>
        <v>-10.701121000000001</v>
      </c>
      <c r="J169" s="44">
        <f t="shared" si="33"/>
        <v>0</v>
      </c>
      <c r="K169" s="44">
        <f t="shared" si="34"/>
        <v>0</v>
      </c>
      <c r="M169">
        <v>13200000000</v>
      </c>
      <c r="N169">
        <v>-10.040936</v>
      </c>
      <c r="P169" s="6">
        <f t="shared" si="35"/>
        <v>13.48</v>
      </c>
      <c r="Q169" s="6">
        <f t="shared" si="36"/>
        <v>-10.110046000000001</v>
      </c>
      <c r="R169" s="44">
        <f t="shared" si="37"/>
        <v>-10.278967</v>
      </c>
      <c r="S169" s="44">
        <f t="shared" si="38"/>
        <v>-10.594666</v>
      </c>
      <c r="T169" s="44">
        <f t="shared" si="39"/>
        <v>-11.012993</v>
      </c>
      <c r="U169" s="44">
        <f t="shared" si="40"/>
        <v>0</v>
      </c>
      <c r="V169" s="44">
        <f t="shared" si="41"/>
        <v>0</v>
      </c>
    </row>
    <row r="170" spans="2:22" x14ac:dyDescent="0.25">
      <c r="B170">
        <v>13270000000</v>
      </c>
      <c r="C170">
        <v>-9.0724801999999993</v>
      </c>
      <c r="E170" s="6">
        <f t="shared" si="28"/>
        <v>13.55</v>
      </c>
      <c r="F170" s="6">
        <f t="shared" si="29"/>
        <v>-9.6726913000000003</v>
      </c>
      <c r="G170" s="44">
        <f t="shared" si="30"/>
        <v>-9.8888864999999999</v>
      </c>
      <c r="H170" s="44">
        <f t="shared" si="31"/>
        <v>-10.343392</v>
      </c>
      <c r="I170" s="44">
        <f t="shared" si="32"/>
        <v>-10.795412000000001</v>
      </c>
      <c r="J170" s="44">
        <f t="shared" si="33"/>
        <v>0</v>
      </c>
      <c r="K170" s="44">
        <f t="shared" si="34"/>
        <v>0</v>
      </c>
      <c r="M170">
        <v>13270000000</v>
      </c>
      <c r="N170">
        <v>-10.037724000000001</v>
      </c>
      <c r="P170" s="6">
        <f t="shared" si="35"/>
        <v>13.55</v>
      </c>
      <c r="Q170" s="6">
        <f t="shared" si="36"/>
        <v>-10.148023999999999</v>
      </c>
      <c r="R170" s="44">
        <f t="shared" si="37"/>
        <v>-10.29701</v>
      </c>
      <c r="S170" s="44">
        <f t="shared" si="38"/>
        <v>-10.620735</v>
      </c>
      <c r="T170" s="44">
        <f t="shared" si="39"/>
        <v>-11.105302</v>
      </c>
      <c r="U170" s="44">
        <f t="shared" si="40"/>
        <v>0</v>
      </c>
      <c r="V170" s="44">
        <f t="shared" si="41"/>
        <v>0</v>
      </c>
    </row>
    <row r="171" spans="2:22" x14ac:dyDescent="0.25">
      <c r="B171">
        <v>13340000000</v>
      </c>
      <c r="C171">
        <v>-9.2039527999999997</v>
      </c>
      <c r="E171" s="6">
        <f t="shared" si="28"/>
        <v>13.62</v>
      </c>
      <c r="F171" s="6">
        <f t="shared" si="29"/>
        <v>-9.8480443999999991</v>
      </c>
      <c r="G171" s="44">
        <f t="shared" si="30"/>
        <v>-10.056791</v>
      </c>
      <c r="H171" s="44">
        <f t="shared" si="31"/>
        <v>-10.503640000000001</v>
      </c>
      <c r="I171" s="44">
        <f t="shared" si="32"/>
        <v>-10.957291</v>
      </c>
      <c r="J171" s="44">
        <f t="shared" si="33"/>
        <v>0</v>
      </c>
      <c r="K171" s="44">
        <f t="shared" si="34"/>
        <v>0</v>
      </c>
      <c r="M171">
        <v>13340000000</v>
      </c>
      <c r="N171">
        <v>-10.044536000000001</v>
      </c>
      <c r="P171" s="6">
        <f t="shared" si="35"/>
        <v>13.62</v>
      </c>
      <c r="Q171" s="6">
        <f t="shared" si="36"/>
        <v>-10.193688</v>
      </c>
      <c r="R171" s="44">
        <f t="shared" si="37"/>
        <v>-10.321126</v>
      </c>
      <c r="S171" s="44">
        <f t="shared" si="38"/>
        <v>-10.66137</v>
      </c>
      <c r="T171" s="44">
        <f t="shared" si="39"/>
        <v>-11.216754</v>
      </c>
      <c r="U171" s="44">
        <f t="shared" si="40"/>
        <v>0</v>
      </c>
      <c r="V171" s="44">
        <f t="shared" si="41"/>
        <v>0</v>
      </c>
    </row>
    <row r="172" spans="2:22" x14ac:dyDescent="0.25">
      <c r="B172">
        <v>13410000000</v>
      </c>
      <c r="C172">
        <v>-9.3518504999999994</v>
      </c>
      <c r="E172" s="6">
        <f t="shared" si="28"/>
        <v>13.69</v>
      </c>
      <c r="F172" s="6">
        <f t="shared" si="29"/>
        <v>-10.019415</v>
      </c>
      <c r="G172" s="44">
        <f t="shared" si="30"/>
        <v>-10.223190000000001</v>
      </c>
      <c r="H172" s="44">
        <f t="shared" si="31"/>
        <v>-10.6576</v>
      </c>
      <c r="I172" s="44">
        <f t="shared" si="32"/>
        <v>-11.108796</v>
      </c>
      <c r="J172" s="44">
        <f t="shared" si="33"/>
        <v>0</v>
      </c>
      <c r="K172" s="44">
        <f t="shared" si="34"/>
        <v>0</v>
      </c>
      <c r="M172">
        <v>13410000000</v>
      </c>
      <c r="N172">
        <v>-10.075302000000001</v>
      </c>
      <c r="P172" s="6">
        <f t="shared" si="35"/>
        <v>13.69</v>
      </c>
      <c r="Q172" s="6">
        <f t="shared" si="36"/>
        <v>-10.240049000000001</v>
      </c>
      <c r="R172" s="44">
        <f t="shared" si="37"/>
        <v>-10.353116999999999</v>
      </c>
      <c r="S172" s="44">
        <f t="shared" si="38"/>
        <v>-10.719785</v>
      </c>
      <c r="T172" s="44">
        <f t="shared" si="39"/>
        <v>-11.373606000000001</v>
      </c>
      <c r="U172" s="44">
        <f t="shared" si="40"/>
        <v>0</v>
      </c>
      <c r="V172" s="44">
        <f t="shared" si="41"/>
        <v>0</v>
      </c>
    </row>
    <row r="173" spans="2:22" x14ac:dyDescent="0.25">
      <c r="B173">
        <v>13480000000</v>
      </c>
      <c r="C173">
        <v>-9.5158424000000004</v>
      </c>
      <c r="E173" s="6">
        <f t="shared" si="28"/>
        <v>13.76</v>
      </c>
      <c r="F173" s="6">
        <f t="shared" si="29"/>
        <v>-10.196935</v>
      </c>
      <c r="G173" s="44">
        <f t="shared" si="30"/>
        <v>-10.390491000000001</v>
      </c>
      <c r="H173" s="44">
        <f t="shared" si="31"/>
        <v>-10.809277</v>
      </c>
      <c r="I173" s="44">
        <f t="shared" si="32"/>
        <v>-11.250071</v>
      </c>
      <c r="J173" s="44">
        <f t="shared" si="33"/>
        <v>0</v>
      </c>
      <c r="K173" s="44">
        <f t="shared" si="34"/>
        <v>0</v>
      </c>
      <c r="M173">
        <v>13480000000</v>
      </c>
      <c r="N173">
        <v>-10.110046000000001</v>
      </c>
      <c r="P173" s="6">
        <f t="shared" si="35"/>
        <v>13.76</v>
      </c>
      <c r="Q173" s="6">
        <f t="shared" si="36"/>
        <v>-10.280725</v>
      </c>
      <c r="R173" s="44">
        <f t="shared" si="37"/>
        <v>-10.381567</v>
      </c>
      <c r="S173" s="44">
        <f t="shared" si="38"/>
        <v>-10.791805</v>
      </c>
      <c r="T173" s="44">
        <f t="shared" si="39"/>
        <v>-11.571115000000001</v>
      </c>
      <c r="U173" s="44">
        <f t="shared" si="40"/>
        <v>0</v>
      </c>
      <c r="V173" s="44">
        <f t="shared" si="41"/>
        <v>0</v>
      </c>
    </row>
    <row r="174" spans="2:22" x14ac:dyDescent="0.25">
      <c r="B174">
        <v>13550000000</v>
      </c>
      <c r="C174">
        <v>-9.6726913000000003</v>
      </c>
      <c r="E174" s="6">
        <f t="shared" si="28"/>
        <v>13.83</v>
      </c>
      <c r="F174" s="6">
        <f t="shared" si="29"/>
        <v>-10.374777</v>
      </c>
      <c r="G174" s="44">
        <f t="shared" si="30"/>
        <v>-10.566573999999999</v>
      </c>
      <c r="H174" s="44">
        <f t="shared" si="31"/>
        <v>-10.987644</v>
      </c>
      <c r="I174" s="44">
        <f t="shared" si="32"/>
        <v>-11.457347</v>
      </c>
      <c r="J174" s="44">
        <f t="shared" si="33"/>
        <v>0</v>
      </c>
      <c r="K174" s="44">
        <f t="shared" si="34"/>
        <v>0</v>
      </c>
      <c r="M174">
        <v>13550000000</v>
      </c>
      <c r="N174">
        <v>-10.148023999999999</v>
      </c>
      <c r="P174" s="6">
        <f t="shared" si="35"/>
        <v>13.83</v>
      </c>
      <c r="Q174" s="6">
        <f t="shared" si="36"/>
        <v>-10.32823</v>
      </c>
      <c r="R174" s="44">
        <f t="shared" si="37"/>
        <v>-10.422777999999999</v>
      </c>
      <c r="S174" s="44">
        <f t="shared" si="38"/>
        <v>-10.882455</v>
      </c>
      <c r="T174" s="44">
        <f t="shared" si="39"/>
        <v>-11.788126999999999</v>
      </c>
      <c r="U174" s="44">
        <f t="shared" si="40"/>
        <v>0</v>
      </c>
      <c r="V174" s="44">
        <f t="shared" si="41"/>
        <v>0</v>
      </c>
    </row>
    <row r="175" spans="2:22" x14ac:dyDescent="0.25">
      <c r="B175">
        <v>13620000000</v>
      </c>
      <c r="C175">
        <v>-9.8480443999999991</v>
      </c>
      <c r="E175" s="6">
        <f t="shared" si="28"/>
        <v>13.9</v>
      </c>
      <c r="F175" s="6">
        <f t="shared" si="29"/>
        <v>-10.551030000000001</v>
      </c>
      <c r="G175" s="44">
        <f t="shared" si="30"/>
        <v>-10.743195</v>
      </c>
      <c r="H175" s="44">
        <f t="shared" si="31"/>
        <v>-11.169928000000001</v>
      </c>
      <c r="I175" s="44">
        <f t="shared" si="32"/>
        <v>-11.68783</v>
      </c>
      <c r="J175" s="44">
        <f t="shared" si="33"/>
        <v>0</v>
      </c>
      <c r="K175" s="44">
        <f t="shared" si="34"/>
        <v>0</v>
      </c>
      <c r="M175">
        <v>13620000000</v>
      </c>
      <c r="N175">
        <v>-10.193688</v>
      </c>
      <c r="P175" s="6">
        <f t="shared" si="35"/>
        <v>13.9</v>
      </c>
      <c r="Q175" s="6">
        <f t="shared" si="36"/>
        <v>-10.372025000000001</v>
      </c>
      <c r="R175" s="44">
        <f t="shared" si="37"/>
        <v>-10.467370000000001</v>
      </c>
      <c r="S175" s="44">
        <f t="shared" si="38"/>
        <v>-11.020712</v>
      </c>
      <c r="T175" s="44">
        <f t="shared" si="39"/>
        <v>-12.127205</v>
      </c>
      <c r="U175" s="44">
        <f t="shared" si="40"/>
        <v>0</v>
      </c>
      <c r="V175" s="44">
        <f t="shared" si="41"/>
        <v>0</v>
      </c>
    </row>
    <row r="176" spans="2:22" x14ac:dyDescent="0.25">
      <c r="B176">
        <v>13690000000</v>
      </c>
      <c r="C176">
        <v>-10.019415</v>
      </c>
      <c r="E176" s="6">
        <f t="shared" si="28"/>
        <v>13.97</v>
      </c>
      <c r="F176" s="6">
        <f t="shared" si="29"/>
        <v>-10.729684000000001</v>
      </c>
      <c r="G176" s="44">
        <f t="shared" si="30"/>
        <v>-10.922466999999999</v>
      </c>
      <c r="H176" s="44">
        <f t="shared" si="31"/>
        <v>-11.352466</v>
      </c>
      <c r="I176" s="44">
        <f t="shared" si="32"/>
        <v>-11.909432000000001</v>
      </c>
      <c r="J176" s="44">
        <f t="shared" si="33"/>
        <v>0</v>
      </c>
      <c r="K176" s="44">
        <f t="shared" si="34"/>
        <v>0</v>
      </c>
      <c r="M176">
        <v>13690000000</v>
      </c>
      <c r="N176">
        <v>-10.240049000000001</v>
      </c>
      <c r="P176" s="6">
        <f t="shared" si="35"/>
        <v>13.97</v>
      </c>
      <c r="Q176" s="6">
        <f t="shared" si="36"/>
        <v>-10.431210999999999</v>
      </c>
      <c r="R176" s="44">
        <f t="shared" si="37"/>
        <v>-10.527732</v>
      </c>
      <c r="S176" s="44">
        <f t="shared" si="38"/>
        <v>-11.210725999999999</v>
      </c>
      <c r="T176" s="44">
        <f t="shared" si="39"/>
        <v>-12.653102000000001</v>
      </c>
      <c r="U176" s="44">
        <f t="shared" si="40"/>
        <v>0</v>
      </c>
      <c r="V176" s="44">
        <f t="shared" si="41"/>
        <v>0</v>
      </c>
    </row>
    <row r="177" spans="2:22" x14ac:dyDescent="0.25">
      <c r="B177">
        <v>13760000000</v>
      </c>
      <c r="C177">
        <v>-10.196935</v>
      </c>
      <c r="E177" s="6">
        <f t="shared" si="28"/>
        <v>14.04</v>
      </c>
      <c r="F177" s="6">
        <f t="shared" si="29"/>
        <v>-10.918457</v>
      </c>
      <c r="G177" s="44">
        <f t="shared" si="30"/>
        <v>-11.11239</v>
      </c>
      <c r="H177" s="44">
        <f t="shared" si="31"/>
        <v>-11.552673</v>
      </c>
      <c r="I177" s="44">
        <f t="shared" si="32"/>
        <v>-12.167759</v>
      </c>
      <c r="J177" s="44">
        <f t="shared" si="33"/>
        <v>0</v>
      </c>
      <c r="K177" s="44">
        <f t="shared" si="34"/>
        <v>0</v>
      </c>
      <c r="M177">
        <v>13760000000</v>
      </c>
      <c r="N177">
        <v>-10.280725</v>
      </c>
      <c r="P177" s="6">
        <f t="shared" si="35"/>
        <v>14.04</v>
      </c>
      <c r="Q177" s="6">
        <f t="shared" si="36"/>
        <v>-10.488054999999999</v>
      </c>
      <c r="R177" s="44">
        <f t="shared" si="37"/>
        <v>-10.599124</v>
      </c>
      <c r="S177" s="44">
        <f t="shared" si="38"/>
        <v>-11.459409000000001</v>
      </c>
      <c r="T177" s="44">
        <f t="shared" si="39"/>
        <v>-13.384671000000001</v>
      </c>
      <c r="U177" s="44">
        <f t="shared" si="40"/>
        <v>0</v>
      </c>
      <c r="V177" s="44">
        <f t="shared" si="41"/>
        <v>0</v>
      </c>
    </row>
    <row r="178" spans="2:22" x14ac:dyDescent="0.25">
      <c r="B178">
        <v>13830000000</v>
      </c>
      <c r="C178">
        <v>-10.374777</v>
      </c>
      <c r="E178" s="6">
        <f t="shared" si="28"/>
        <v>14.11</v>
      </c>
      <c r="F178" s="6">
        <f t="shared" si="29"/>
        <v>-11.097754999999999</v>
      </c>
      <c r="G178" s="44">
        <f t="shared" si="30"/>
        <v>-11.290952000000001</v>
      </c>
      <c r="H178" s="44">
        <f t="shared" si="31"/>
        <v>-11.743822</v>
      </c>
      <c r="I178" s="44">
        <f t="shared" si="32"/>
        <v>-12.427847999999999</v>
      </c>
      <c r="J178" s="44">
        <f t="shared" si="33"/>
        <v>0</v>
      </c>
      <c r="K178" s="44">
        <f t="shared" si="34"/>
        <v>0</v>
      </c>
      <c r="M178">
        <v>13830000000</v>
      </c>
      <c r="N178">
        <v>-10.32823</v>
      </c>
      <c r="P178" s="6">
        <f t="shared" si="35"/>
        <v>14.11</v>
      </c>
      <c r="Q178" s="6">
        <f t="shared" si="36"/>
        <v>-10.550713999999999</v>
      </c>
      <c r="R178" s="44">
        <f t="shared" si="37"/>
        <v>-10.675686000000001</v>
      </c>
      <c r="S178" s="44">
        <f t="shared" si="38"/>
        <v>-11.763131</v>
      </c>
      <c r="T178" s="44">
        <f t="shared" si="39"/>
        <v>-14.29387</v>
      </c>
      <c r="U178" s="44">
        <f t="shared" si="40"/>
        <v>0</v>
      </c>
      <c r="V178" s="44">
        <f t="shared" si="41"/>
        <v>0</v>
      </c>
    </row>
    <row r="179" spans="2:22" x14ac:dyDescent="0.25">
      <c r="B179">
        <v>13900000000</v>
      </c>
      <c r="C179">
        <v>-10.551030000000001</v>
      </c>
      <c r="E179" s="6">
        <f t="shared" si="28"/>
        <v>14.18</v>
      </c>
      <c r="F179" s="6">
        <f t="shared" si="29"/>
        <v>-11.290267999999999</v>
      </c>
      <c r="G179" s="44">
        <f t="shared" si="30"/>
        <v>-11.47936</v>
      </c>
      <c r="H179" s="44">
        <f t="shared" si="31"/>
        <v>-11.948399</v>
      </c>
      <c r="I179" s="44">
        <f t="shared" si="32"/>
        <v>-12.710240000000001</v>
      </c>
      <c r="J179" s="44">
        <f t="shared" si="33"/>
        <v>0</v>
      </c>
      <c r="K179" s="44">
        <f t="shared" si="34"/>
        <v>0</v>
      </c>
      <c r="M179">
        <v>13900000000</v>
      </c>
      <c r="N179">
        <v>-10.372025000000001</v>
      </c>
      <c r="P179" s="6">
        <f t="shared" si="35"/>
        <v>14.18</v>
      </c>
      <c r="Q179" s="6">
        <f t="shared" si="36"/>
        <v>-10.641885</v>
      </c>
      <c r="R179" s="44">
        <f t="shared" si="37"/>
        <v>-10.770842999999999</v>
      </c>
      <c r="S179" s="44">
        <f t="shared" si="38"/>
        <v>-12.025150999999999</v>
      </c>
      <c r="T179" s="44">
        <f t="shared" si="39"/>
        <v>-15.025719</v>
      </c>
      <c r="U179" s="44">
        <f t="shared" si="40"/>
        <v>0</v>
      </c>
      <c r="V179" s="44">
        <f t="shared" si="41"/>
        <v>0</v>
      </c>
    </row>
    <row r="180" spans="2:22" x14ac:dyDescent="0.25">
      <c r="B180">
        <v>13970000000</v>
      </c>
      <c r="C180">
        <v>-10.729684000000001</v>
      </c>
      <c r="E180" s="6">
        <f t="shared" si="28"/>
        <v>14.25</v>
      </c>
      <c r="F180" s="6">
        <f t="shared" si="29"/>
        <v>-11.505723</v>
      </c>
      <c r="G180" s="44">
        <f t="shared" si="30"/>
        <v>-11.702386000000001</v>
      </c>
      <c r="H180" s="44">
        <f t="shared" si="31"/>
        <v>-12.231633</v>
      </c>
      <c r="I180" s="44">
        <f t="shared" si="32"/>
        <v>-13.200002</v>
      </c>
      <c r="J180" s="44">
        <f t="shared" si="33"/>
        <v>0</v>
      </c>
      <c r="K180" s="44">
        <f t="shared" si="34"/>
        <v>0</v>
      </c>
      <c r="M180">
        <v>13970000000</v>
      </c>
      <c r="N180">
        <v>-10.431210999999999</v>
      </c>
      <c r="P180" s="6">
        <f t="shared" si="35"/>
        <v>14.25</v>
      </c>
      <c r="Q180" s="6">
        <f t="shared" si="36"/>
        <v>-10.740337</v>
      </c>
      <c r="R180" s="44">
        <f t="shared" si="37"/>
        <v>-10.888816</v>
      </c>
      <c r="S180" s="44">
        <f t="shared" si="38"/>
        <v>-12.380566</v>
      </c>
      <c r="T180" s="44">
        <f t="shared" si="39"/>
        <v>-15.99625</v>
      </c>
      <c r="U180" s="44">
        <f t="shared" si="40"/>
        <v>0</v>
      </c>
      <c r="V180" s="44">
        <f t="shared" si="41"/>
        <v>0</v>
      </c>
    </row>
    <row r="181" spans="2:22" x14ac:dyDescent="0.25">
      <c r="B181">
        <v>14040000000</v>
      </c>
      <c r="C181">
        <v>-10.918457</v>
      </c>
      <c r="E181" s="6">
        <f t="shared" si="28"/>
        <v>14.32</v>
      </c>
      <c r="F181" s="6">
        <f t="shared" si="29"/>
        <v>-11.718931</v>
      </c>
      <c r="G181" s="44">
        <f t="shared" si="30"/>
        <v>-11.929620999999999</v>
      </c>
      <c r="H181" s="44">
        <f t="shared" si="31"/>
        <v>-12.577353</v>
      </c>
      <c r="I181" s="44">
        <f t="shared" si="32"/>
        <v>-13.890188</v>
      </c>
      <c r="J181" s="44">
        <f t="shared" si="33"/>
        <v>0</v>
      </c>
      <c r="K181" s="44">
        <f t="shared" si="34"/>
        <v>0</v>
      </c>
      <c r="M181">
        <v>14040000000</v>
      </c>
      <c r="N181">
        <v>-10.488054999999999</v>
      </c>
      <c r="P181" s="6">
        <f t="shared" si="35"/>
        <v>14.32</v>
      </c>
      <c r="Q181" s="6">
        <f t="shared" si="36"/>
        <v>-10.827935</v>
      </c>
      <c r="R181" s="44">
        <f t="shared" si="37"/>
        <v>-11.056442000000001</v>
      </c>
      <c r="S181" s="44">
        <f t="shared" si="38"/>
        <v>-13.318237999999999</v>
      </c>
      <c r="T181" s="44">
        <f t="shared" si="39"/>
        <v>-18.182200999999999</v>
      </c>
      <c r="U181" s="44">
        <f t="shared" si="40"/>
        <v>0</v>
      </c>
      <c r="V181" s="44">
        <f t="shared" si="41"/>
        <v>0</v>
      </c>
    </row>
    <row r="182" spans="2:22" x14ac:dyDescent="0.25">
      <c r="B182">
        <v>14110000000</v>
      </c>
      <c r="C182">
        <v>-11.097754999999999</v>
      </c>
      <c r="E182" s="6">
        <f t="shared" si="28"/>
        <v>14.39</v>
      </c>
      <c r="F182" s="6">
        <f t="shared" si="29"/>
        <v>-11.938226</v>
      </c>
      <c r="G182" s="44">
        <f t="shared" si="30"/>
        <v>-12.161488</v>
      </c>
      <c r="H182" s="44">
        <f t="shared" si="31"/>
        <v>-12.939178</v>
      </c>
      <c r="I182" s="44">
        <f t="shared" si="32"/>
        <v>-14.606650999999999</v>
      </c>
      <c r="J182" s="44">
        <f t="shared" si="33"/>
        <v>0</v>
      </c>
      <c r="K182" s="44">
        <f t="shared" si="34"/>
        <v>0</v>
      </c>
      <c r="M182">
        <v>14110000000</v>
      </c>
      <c r="N182">
        <v>-10.550713999999999</v>
      </c>
      <c r="P182" s="6">
        <f t="shared" si="35"/>
        <v>14.39</v>
      </c>
      <c r="Q182" s="6">
        <f t="shared" si="36"/>
        <v>-10.950540999999999</v>
      </c>
      <c r="R182" s="44">
        <f t="shared" si="37"/>
        <v>-11.275433</v>
      </c>
      <c r="S182" s="44">
        <f t="shared" si="38"/>
        <v>-14.594598</v>
      </c>
      <c r="T182" s="44">
        <f t="shared" si="39"/>
        <v>-20.734044999999998</v>
      </c>
      <c r="U182" s="44">
        <f t="shared" si="40"/>
        <v>0</v>
      </c>
      <c r="V182" s="44">
        <f t="shared" si="41"/>
        <v>0</v>
      </c>
    </row>
    <row r="183" spans="2:22" x14ac:dyDescent="0.25">
      <c r="B183">
        <v>14180000000</v>
      </c>
      <c r="C183">
        <v>-11.290267999999999</v>
      </c>
      <c r="E183" s="6">
        <f t="shared" si="28"/>
        <v>14.46</v>
      </c>
      <c r="F183" s="6">
        <f t="shared" si="29"/>
        <v>-12.163093</v>
      </c>
      <c r="G183" s="44">
        <f t="shared" si="30"/>
        <v>-12.401624999999999</v>
      </c>
      <c r="H183" s="44">
        <f t="shared" si="31"/>
        <v>-13.319345</v>
      </c>
      <c r="I183" s="44">
        <f t="shared" si="32"/>
        <v>-15.345824</v>
      </c>
      <c r="J183" s="44">
        <f t="shared" si="33"/>
        <v>0</v>
      </c>
      <c r="K183" s="44">
        <f t="shared" si="34"/>
        <v>0</v>
      </c>
      <c r="M183">
        <v>14180000000</v>
      </c>
      <c r="N183">
        <v>-10.641885</v>
      </c>
      <c r="P183" s="6">
        <f t="shared" si="35"/>
        <v>14.46</v>
      </c>
      <c r="Q183" s="6">
        <f t="shared" si="36"/>
        <v>-11.078186000000001</v>
      </c>
      <c r="R183" s="44">
        <f t="shared" si="37"/>
        <v>-11.47161</v>
      </c>
      <c r="S183" s="44">
        <f t="shared" si="38"/>
        <v>-15.562051</v>
      </c>
      <c r="T183" s="44">
        <f t="shared" si="39"/>
        <v>-22.759271999999999</v>
      </c>
      <c r="U183" s="44">
        <f t="shared" si="40"/>
        <v>0</v>
      </c>
      <c r="V183" s="44">
        <f t="shared" si="41"/>
        <v>0</v>
      </c>
    </row>
    <row r="184" spans="2:22" x14ac:dyDescent="0.25">
      <c r="B184">
        <v>14250000000</v>
      </c>
      <c r="C184">
        <v>-11.505723</v>
      </c>
      <c r="E184" s="6">
        <f t="shared" si="28"/>
        <v>14.53</v>
      </c>
      <c r="F184" s="6">
        <f t="shared" si="29"/>
        <v>-12.380032999999999</v>
      </c>
      <c r="G184" s="44">
        <f t="shared" si="30"/>
        <v>-12.642794</v>
      </c>
      <c r="H184" s="44">
        <f t="shared" si="31"/>
        <v>-13.764791000000001</v>
      </c>
      <c r="I184" s="44">
        <f t="shared" si="32"/>
        <v>-16.330394999999999</v>
      </c>
      <c r="J184" s="44">
        <f t="shared" si="33"/>
        <v>0</v>
      </c>
      <c r="K184" s="44">
        <f t="shared" si="34"/>
        <v>0</v>
      </c>
      <c r="M184">
        <v>14250000000</v>
      </c>
      <c r="N184">
        <v>-10.740337</v>
      </c>
      <c r="P184" s="6">
        <f t="shared" si="35"/>
        <v>14.53</v>
      </c>
      <c r="Q184" s="6">
        <f t="shared" si="36"/>
        <v>-11.192244000000001</v>
      </c>
      <c r="R184" s="44">
        <f t="shared" si="37"/>
        <v>-11.683513</v>
      </c>
      <c r="S184" s="44">
        <f t="shared" si="38"/>
        <v>-16.620387999999998</v>
      </c>
      <c r="T184" s="44">
        <f t="shared" si="39"/>
        <v>-24.900587000000002</v>
      </c>
      <c r="U184" s="44">
        <f t="shared" si="40"/>
        <v>0</v>
      </c>
      <c r="V184" s="44">
        <f t="shared" si="41"/>
        <v>0</v>
      </c>
    </row>
    <row r="185" spans="2:22" x14ac:dyDescent="0.25">
      <c r="B185">
        <v>14320000000</v>
      </c>
      <c r="C185">
        <v>-11.718931</v>
      </c>
      <c r="E185" s="6">
        <f t="shared" si="28"/>
        <v>14.6</v>
      </c>
      <c r="F185" s="6">
        <f t="shared" si="29"/>
        <v>-12.608969</v>
      </c>
      <c r="G185" s="44">
        <f t="shared" si="30"/>
        <v>-12.906298</v>
      </c>
      <c r="H185" s="44">
        <f t="shared" si="31"/>
        <v>-14.388484999999999</v>
      </c>
      <c r="I185" s="44">
        <f t="shared" si="32"/>
        <v>-17.649432999999998</v>
      </c>
      <c r="J185" s="44">
        <f t="shared" si="33"/>
        <v>0</v>
      </c>
      <c r="K185" s="44">
        <f t="shared" si="34"/>
        <v>0</v>
      </c>
      <c r="M185">
        <v>14320000000</v>
      </c>
      <c r="N185">
        <v>-10.827935</v>
      </c>
      <c r="P185" s="6">
        <f t="shared" si="35"/>
        <v>14.6</v>
      </c>
      <c r="Q185" s="6">
        <f t="shared" si="36"/>
        <v>-11.3409</v>
      </c>
      <c r="R185" s="44">
        <f t="shared" si="37"/>
        <v>-11.993218000000001</v>
      </c>
      <c r="S185" s="44">
        <f t="shared" si="38"/>
        <v>-18.439927999999998</v>
      </c>
      <c r="T185" s="44">
        <f t="shared" si="39"/>
        <v>-27.670431000000001</v>
      </c>
      <c r="U185" s="44">
        <f t="shared" si="40"/>
        <v>0</v>
      </c>
      <c r="V185" s="44">
        <f t="shared" si="41"/>
        <v>0</v>
      </c>
    </row>
    <row r="186" spans="2:22" x14ac:dyDescent="0.25">
      <c r="B186">
        <v>14390000000</v>
      </c>
      <c r="C186">
        <v>-11.938226</v>
      </c>
      <c r="E186" s="6">
        <f t="shared" si="28"/>
        <v>14.67</v>
      </c>
      <c r="F186" s="6">
        <f t="shared" si="29"/>
        <v>-12.835737999999999</v>
      </c>
      <c r="G186" s="44">
        <f t="shared" si="30"/>
        <v>-13.182198</v>
      </c>
      <c r="H186" s="44">
        <f t="shared" si="31"/>
        <v>-15.204238999999999</v>
      </c>
      <c r="I186" s="44">
        <f t="shared" si="32"/>
        <v>-19.416166</v>
      </c>
      <c r="J186" s="44">
        <f t="shared" si="33"/>
        <v>0</v>
      </c>
      <c r="K186" s="44">
        <f t="shared" si="34"/>
        <v>0</v>
      </c>
      <c r="M186">
        <v>14390000000</v>
      </c>
      <c r="N186">
        <v>-10.950540999999999</v>
      </c>
      <c r="P186" s="6">
        <f t="shared" si="35"/>
        <v>14.67</v>
      </c>
      <c r="Q186" s="6">
        <f t="shared" si="36"/>
        <v>-11.514941</v>
      </c>
      <c r="R186" s="44">
        <f t="shared" si="37"/>
        <v>-12.390826000000001</v>
      </c>
      <c r="S186" s="44">
        <f t="shared" si="38"/>
        <v>-20.329546000000001</v>
      </c>
      <c r="T186" s="44">
        <f t="shared" si="39"/>
        <v>-29.555622</v>
      </c>
      <c r="U186" s="44">
        <f t="shared" si="40"/>
        <v>0</v>
      </c>
      <c r="V186" s="44">
        <f t="shared" si="41"/>
        <v>0</v>
      </c>
    </row>
    <row r="187" spans="2:22" x14ac:dyDescent="0.25">
      <c r="B187">
        <v>14460000000</v>
      </c>
      <c r="C187">
        <v>-12.163093</v>
      </c>
      <c r="E187" s="6">
        <f t="shared" si="28"/>
        <v>14.74</v>
      </c>
      <c r="F187" s="6">
        <f t="shared" si="29"/>
        <v>-13.074821999999999</v>
      </c>
      <c r="G187" s="44">
        <f t="shared" si="30"/>
        <v>-13.506256</v>
      </c>
      <c r="H187" s="44">
        <f t="shared" si="31"/>
        <v>-16.51285</v>
      </c>
      <c r="I187" s="44">
        <f t="shared" si="32"/>
        <v>-22.432525999999999</v>
      </c>
      <c r="J187" s="44">
        <f t="shared" si="33"/>
        <v>0</v>
      </c>
      <c r="K187" s="44">
        <f t="shared" si="34"/>
        <v>0</v>
      </c>
      <c r="M187">
        <v>14460000000</v>
      </c>
      <c r="N187">
        <v>-11.078186000000001</v>
      </c>
      <c r="P187" s="6">
        <f t="shared" si="35"/>
        <v>14.74</v>
      </c>
      <c r="Q187" s="6">
        <f t="shared" si="36"/>
        <v>-11.719003000000001</v>
      </c>
      <c r="R187" s="44">
        <f t="shared" si="37"/>
        <v>-12.965318999999999</v>
      </c>
      <c r="S187" s="44">
        <f t="shared" si="38"/>
        <v>-22.419291000000001</v>
      </c>
      <c r="T187" s="44">
        <f t="shared" si="39"/>
        <v>-30.889928999999999</v>
      </c>
      <c r="U187" s="44">
        <f t="shared" si="40"/>
        <v>0</v>
      </c>
      <c r="V187" s="44">
        <f t="shared" si="41"/>
        <v>0</v>
      </c>
    </row>
    <row r="188" spans="2:22" x14ac:dyDescent="0.25">
      <c r="B188">
        <v>14530000000</v>
      </c>
      <c r="C188">
        <v>-12.380032999999999</v>
      </c>
      <c r="E188" s="6">
        <f t="shared" si="28"/>
        <v>14.81</v>
      </c>
      <c r="F188" s="6">
        <f t="shared" si="29"/>
        <v>-13.318543</v>
      </c>
      <c r="G188" s="44">
        <f t="shared" si="30"/>
        <v>-13.896176000000001</v>
      </c>
      <c r="H188" s="44">
        <f t="shared" si="31"/>
        <v>-18.188700000000001</v>
      </c>
      <c r="I188" s="44">
        <f t="shared" si="32"/>
        <v>-25.893953</v>
      </c>
      <c r="J188" s="44">
        <f t="shared" si="33"/>
        <v>0</v>
      </c>
      <c r="K188" s="44">
        <f t="shared" si="34"/>
        <v>0</v>
      </c>
      <c r="M188">
        <v>14530000000</v>
      </c>
      <c r="N188">
        <v>-11.192244000000001</v>
      </c>
      <c r="P188" s="6">
        <f t="shared" si="35"/>
        <v>14.81</v>
      </c>
      <c r="Q188" s="6">
        <f t="shared" si="36"/>
        <v>-11.957850000000001</v>
      </c>
      <c r="R188" s="44">
        <f t="shared" si="37"/>
        <v>-13.884302</v>
      </c>
      <c r="S188" s="44">
        <f t="shared" si="38"/>
        <v>-25.450310000000002</v>
      </c>
      <c r="T188" s="44">
        <f t="shared" si="39"/>
        <v>-32.714129999999997</v>
      </c>
      <c r="U188" s="44">
        <f t="shared" si="40"/>
        <v>0</v>
      </c>
      <c r="V188" s="44">
        <f t="shared" si="41"/>
        <v>0</v>
      </c>
    </row>
    <row r="189" spans="2:22" x14ac:dyDescent="0.25">
      <c r="B189">
        <v>14600000000</v>
      </c>
      <c r="C189">
        <v>-12.608969</v>
      </c>
      <c r="E189" s="6">
        <f t="shared" si="28"/>
        <v>14.88</v>
      </c>
      <c r="F189" s="6">
        <f t="shared" si="29"/>
        <v>-13.536992</v>
      </c>
      <c r="G189" s="44">
        <f t="shared" si="30"/>
        <v>-14.260132</v>
      </c>
      <c r="H189" s="44">
        <f t="shared" si="31"/>
        <v>-19.929442999999999</v>
      </c>
      <c r="I189" s="44">
        <f t="shared" si="32"/>
        <v>-29.186727999999999</v>
      </c>
      <c r="J189" s="44">
        <f t="shared" si="33"/>
        <v>0</v>
      </c>
      <c r="K189" s="44">
        <f t="shared" si="34"/>
        <v>0</v>
      </c>
      <c r="M189">
        <v>14600000000</v>
      </c>
      <c r="N189">
        <v>-11.3409</v>
      </c>
      <c r="P189" s="6">
        <f t="shared" si="35"/>
        <v>14.88</v>
      </c>
      <c r="Q189" s="6">
        <f t="shared" si="36"/>
        <v>-12.193135</v>
      </c>
      <c r="R189" s="44">
        <f t="shared" si="37"/>
        <v>-14.724074999999999</v>
      </c>
      <c r="S189" s="44">
        <f t="shared" si="38"/>
        <v>-28.223291</v>
      </c>
      <c r="T189" s="44">
        <f t="shared" si="39"/>
        <v>-34.420383000000001</v>
      </c>
      <c r="U189" s="44">
        <f t="shared" si="40"/>
        <v>0</v>
      </c>
      <c r="V189" s="44">
        <f t="shared" si="41"/>
        <v>0</v>
      </c>
    </row>
    <row r="190" spans="2:22" x14ac:dyDescent="0.25">
      <c r="B190">
        <v>14670000000</v>
      </c>
      <c r="C190">
        <v>-12.835737999999999</v>
      </c>
      <c r="E190" s="6">
        <f t="shared" si="28"/>
        <v>14.95</v>
      </c>
      <c r="F190" s="6">
        <f t="shared" si="29"/>
        <v>-13.764791000000001</v>
      </c>
      <c r="G190" s="44">
        <f t="shared" si="30"/>
        <v>-14.65085</v>
      </c>
      <c r="H190" s="44">
        <f t="shared" si="31"/>
        <v>-21.914000999999999</v>
      </c>
      <c r="I190" s="44">
        <f t="shared" si="32"/>
        <v>-32.280780999999998</v>
      </c>
      <c r="J190" s="44">
        <f t="shared" si="33"/>
        <v>0</v>
      </c>
      <c r="K190" s="44">
        <f t="shared" si="34"/>
        <v>0</v>
      </c>
      <c r="M190">
        <v>14670000000</v>
      </c>
      <c r="N190">
        <v>-11.514941</v>
      </c>
      <c r="P190" s="6">
        <f t="shared" si="35"/>
        <v>14.95</v>
      </c>
      <c r="Q190" s="6">
        <f t="shared" si="36"/>
        <v>-12.462396999999999</v>
      </c>
      <c r="R190" s="44">
        <f t="shared" si="37"/>
        <v>-15.507281000000001</v>
      </c>
      <c r="S190" s="44">
        <f t="shared" si="38"/>
        <v>-30.133402</v>
      </c>
      <c r="T190" s="44">
        <f t="shared" si="39"/>
        <v>-35.087448000000002</v>
      </c>
      <c r="U190" s="44">
        <f t="shared" si="40"/>
        <v>0</v>
      </c>
      <c r="V190" s="44">
        <f t="shared" si="41"/>
        <v>0</v>
      </c>
    </row>
    <row r="191" spans="2:22" x14ac:dyDescent="0.25">
      <c r="B191">
        <v>14740000000</v>
      </c>
      <c r="C191">
        <v>-13.074821999999999</v>
      </c>
      <c r="E191" s="6">
        <f t="shared" si="28"/>
        <v>15.02</v>
      </c>
      <c r="F191" s="6">
        <f t="shared" si="29"/>
        <v>-14.018641000000001</v>
      </c>
      <c r="G191" s="44">
        <f t="shared" si="30"/>
        <v>-15.260752</v>
      </c>
      <c r="H191" s="44">
        <f t="shared" si="31"/>
        <v>-24.761271000000001</v>
      </c>
      <c r="I191" s="44">
        <f t="shared" si="32"/>
        <v>-34.838932</v>
      </c>
      <c r="J191" s="44">
        <f t="shared" si="33"/>
        <v>0</v>
      </c>
      <c r="K191" s="44">
        <f t="shared" si="34"/>
        <v>0</v>
      </c>
      <c r="M191">
        <v>14740000000</v>
      </c>
      <c r="N191">
        <v>-11.719003000000001</v>
      </c>
      <c r="P191" s="6">
        <f t="shared" si="35"/>
        <v>15.02</v>
      </c>
      <c r="Q191" s="6">
        <f t="shared" si="36"/>
        <v>-12.791477</v>
      </c>
      <c r="R191" s="44">
        <f t="shared" si="37"/>
        <v>-16.694144999999999</v>
      </c>
      <c r="S191" s="44">
        <f t="shared" si="38"/>
        <v>-31.778286000000001</v>
      </c>
      <c r="T191" s="44">
        <f t="shared" si="39"/>
        <v>-35.304671999999997</v>
      </c>
      <c r="U191" s="44">
        <f t="shared" si="40"/>
        <v>0</v>
      </c>
      <c r="V191" s="44">
        <f t="shared" si="41"/>
        <v>0</v>
      </c>
    </row>
    <row r="192" spans="2:22" x14ac:dyDescent="0.25">
      <c r="B192">
        <v>14810000000</v>
      </c>
      <c r="C192">
        <v>-13.318543</v>
      </c>
      <c r="E192" s="6">
        <f t="shared" si="28"/>
        <v>15.09</v>
      </c>
      <c r="F192" s="6">
        <f t="shared" si="29"/>
        <v>-14.275743</v>
      </c>
      <c r="G192" s="44">
        <f t="shared" si="30"/>
        <v>-16.204968999999998</v>
      </c>
      <c r="H192" s="44">
        <f t="shared" si="31"/>
        <v>-27.897497000000001</v>
      </c>
      <c r="I192" s="44">
        <f t="shared" si="32"/>
        <v>-35.980629</v>
      </c>
      <c r="J192" s="44">
        <f t="shared" si="33"/>
        <v>0</v>
      </c>
      <c r="K192" s="44">
        <f t="shared" si="34"/>
        <v>0</v>
      </c>
      <c r="M192">
        <v>14810000000</v>
      </c>
      <c r="N192">
        <v>-11.957850000000001</v>
      </c>
      <c r="P192" s="6">
        <f t="shared" si="35"/>
        <v>15.09</v>
      </c>
      <c r="Q192" s="6">
        <f t="shared" si="36"/>
        <v>-13.223915</v>
      </c>
      <c r="R192" s="44">
        <f t="shared" si="37"/>
        <v>-18.556114000000001</v>
      </c>
      <c r="S192" s="44">
        <f t="shared" si="38"/>
        <v>-32.962769000000002</v>
      </c>
      <c r="T192" s="44">
        <f t="shared" si="39"/>
        <v>-35.521656</v>
      </c>
      <c r="U192" s="44">
        <f t="shared" si="40"/>
        <v>0</v>
      </c>
      <c r="V192" s="44">
        <f t="shared" si="41"/>
        <v>0</v>
      </c>
    </row>
    <row r="193" spans="2:22" x14ac:dyDescent="0.25">
      <c r="B193">
        <v>14880000000</v>
      </c>
      <c r="C193">
        <v>-13.536992</v>
      </c>
      <c r="E193" s="6">
        <f t="shared" si="28"/>
        <v>15.16</v>
      </c>
      <c r="F193" s="6">
        <f t="shared" si="29"/>
        <v>-14.589274</v>
      </c>
      <c r="G193" s="44">
        <f t="shared" si="30"/>
        <v>-17.439968</v>
      </c>
      <c r="H193" s="44">
        <f t="shared" si="31"/>
        <v>-30.662868</v>
      </c>
      <c r="I193" s="44">
        <f t="shared" si="32"/>
        <v>-36.508063999999997</v>
      </c>
      <c r="J193" s="44">
        <f t="shared" si="33"/>
        <v>0</v>
      </c>
      <c r="K193" s="44">
        <f t="shared" si="34"/>
        <v>0</v>
      </c>
      <c r="M193">
        <v>14880000000</v>
      </c>
      <c r="N193">
        <v>-12.193135</v>
      </c>
      <c r="P193" s="6">
        <f t="shared" si="35"/>
        <v>15.16</v>
      </c>
      <c r="Q193" s="6">
        <f t="shared" si="36"/>
        <v>-13.767428000000001</v>
      </c>
      <c r="R193" s="44">
        <f t="shared" si="37"/>
        <v>-20.461850999999999</v>
      </c>
      <c r="S193" s="44">
        <f t="shared" si="38"/>
        <v>-33.473793000000001</v>
      </c>
      <c r="T193" s="44">
        <f t="shared" si="39"/>
        <v>-35.591330999999997</v>
      </c>
      <c r="U193" s="44">
        <f t="shared" si="40"/>
        <v>0</v>
      </c>
      <c r="V193" s="44">
        <f t="shared" si="41"/>
        <v>0</v>
      </c>
    </row>
    <row r="194" spans="2:22" x14ac:dyDescent="0.25">
      <c r="B194">
        <v>14950000000</v>
      </c>
      <c r="C194">
        <v>-13.764791000000001</v>
      </c>
      <c r="E194" s="6">
        <f t="shared" si="28"/>
        <v>15.23</v>
      </c>
      <c r="F194" s="6">
        <f t="shared" si="29"/>
        <v>-14.921433</v>
      </c>
      <c r="G194" s="44">
        <f t="shared" si="30"/>
        <v>-18.751771999999999</v>
      </c>
      <c r="H194" s="44">
        <f t="shared" si="31"/>
        <v>-33.182709000000003</v>
      </c>
      <c r="I194" s="44">
        <f t="shared" si="32"/>
        <v>-37.008220999999999</v>
      </c>
      <c r="J194" s="44">
        <f t="shared" si="33"/>
        <v>0</v>
      </c>
      <c r="K194" s="44">
        <f t="shared" si="34"/>
        <v>0</v>
      </c>
      <c r="M194">
        <v>14950000000</v>
      </c>
      <c r="N194">
        <v>-12.462396999999999</v>
      </c>
      <c r="P194" s="6">
        <f t="shared" si="35"/>
        <v>15.23</v>
      </c>
      <c r="Q194" s="6">
        <f t="shared" si="36"/>
        <v>-14.322431</v>
      </c>
      <c r="R194" s="44">
        <f t="shared" si="37"/>
        <v>-22.835519999999999</v>
      </c>
      <c r="S194" s="44">
        <f t="shared" si="38"/>
        <v>-34.199328999999999</v>
      </c>
      <c r="T194" s="44">
        <f t="shared" si="39"/>
        <v>-35.83963</v>
      </c>
      <c r="U194" s="44">
        <f t="shared" si="40"/>
        <v>0</v>
      </c>
      <c r="V194" s="44">
        <f t="shared" si="41"/>
        <v>0</v>
      </c>
    </row>
    <row r="195" spans="2:22" x14ac:dyDescent="0.25">
      <c r="B195">
        <v>15020000000</v>
      </c>
      <c r="C195">
        <v>-14.018641000000001</v>
      </c>
      <c r="E195" s="6">
        <f t="shared" si="28"/>
        <v>15.3</v>
      </c>
      <c r="F195" s="6">
        <f t="shared" si="29"/>
        <v>-15.313921000000001</v>
      </c>
      <c r="G195" s="44">
        <f t="shared" si="30"/>
        <v>-20.734869</v>
      </c>
      <c r="H195" s="44">
        <f t="shared" si="31"/>
        <v>-35.233474999999999</v>
      </c>
      <c r="I195" s="44">
        <f t="shared" si="32"/>
        <v>-37.034863000000001</v>
      </c>
      <c r="J195" s="44">
        <f t="shared" si="33"/>
        <v>0</v>
      </c>
      <c r="K195" s="44">
        <f t="shared" si="34"/>
        <v>0</v>
      </c>
      <c r="M195">
        <v>15020000000</v>
      </c>
      <c r="N195">
        <v>-12.791477</v>
      </c>
      <c r="P195" s="6">
        <f t="shared" si="35"/>
        <v>15.3</v>
      </c>
      <c r="Q195" s="6">
        <f t="shared" si="36"/>
        <v>-14.994729</v>
      </c>
      <c r="R195" s="44">
        <f t="shared" si="37"/>
        <v>-25.340401</v>
      </c>
      <c r="S195" s="44">
        <f t="shared" si="38"/>
        <v>-34.893023999999997</v>
      </c>
      <c r="T195" s="44">
        <f t="shared" si="39"/>
        <v>-36.11356</v>
      </c>
      <c r="U195" s="44">
        <f t="shared" si="40"/>
        <v>0</v>
      </c>
      <c r="V195" s="44">
        <f t="shared" si="41"/>
        <v>0</v>
      </c>
    </row>
    <row r="196" spans="2:22" x14ac:dyDescent="0.25">
      <c r="B196">
        <v>15090000000</v>
      </c>
      <c r="C196">
        <v>-14.275743</v>
      </c>
      <c r="E196" s="6">
        <f t="shared" si="28"/>
        <v>15.37</v>
      </c>
      <c r="F196" s="6">
        <f t="shared" si="29"/>
        <v>-15.953969000000001</v>
      </c>
      <c r="G196" s="44">
        <f t="shared" si="30"/>
        <v>-23.558589999999999</v>
      </c>
      <c r="H196" s="44">
        <f t="shared" si="31"/>
        <v>-36.137360000000001</v>
      </c>
      <c r="I196" s="44">
        <f t="shared" si="32"/>
        <v>-36.918250999999998</v>
      </c>
      <c r="J196" s="44">
        <f t="shared" si="33"/>
        <v>0</v>
      </c>
      <c r="K196" s="44">
        <f t="shared" si="34"/>
        <v>0</v>
      </c>
      <c r="M196">
        <v>15090000000</v>
      </c>
      <c r="N196">
        <v>-13.223915</v>
      </c>
      <c r="P196" s="6">
        <f t="shared" si="35"/>
        <v>15.37</v>
      </c>
      <c r="Q196" s="6">
        <f t="shared" si="36"/>
        <v>-16.080376000000001</v>
      </c>
      <c r="R196" s="44">
        <f t="shared" si="37"/>
        <v>-28.036020000000001</v>
      </c>
      <c r="S196" s="44">
        <f t="shared" si="38"/>
        <v>-35.14875</v>
      </c>
      <c r="T196" s="44">
        <f t="shared" si="39"/>
        <v>-36.312199</v>
      </c>
      <c r="U196" s="44">
        <f t="shared" si="40"/>
        <v>0</v>
      </c>
      <c r="V196" s="44">
        <f t="shared" si="41"/>
        <v>0</v>
      </c>
    </row>
    <row r="197" spans="2:22" x14ac:dyDescent="0.25">
      <c r="B197">
        <v>15160000000</v>
      </c>
      <c r="C197">
        <v>-14.589274</v>
      </c>
      <c r="E197" s="6">
        <f t="shared" ref="E197:E205" si="42">B201/1000000000</f>
        <v>15.44</v>
      </c>
      <c r="F197" s="6">
        <f t="shared" ref="F197:F205" si="43">C201</f>
        <v>-16.585981</v>
      </c>
      <c r="G197" s="44">
        <f t="shared" ref="G197:G205" si="44">C407</f>
        <v>-26.085079</v>
      </c>
      <c r="H197" s="44">
        <f t="shared" ref="H197:H205" si="45">C613</f>
        <v>-36.328758000000001</v>
      </c>
      <c r="I197" s="44">
        <f t="shared" ref="I197:I205" si="46">C819</f>
        <v>-37.111091999999999</v>
      </c>
      <c r="J197" s="44">
        <f t="shared" ref="J197:J205" si="47">C1025</f>
        <v>0</v>
      </c>
      <c r="K197" s="44">
        <f t="shared" ref="K197:K205" si="48">C1231</f>
        <v>0</v>
      </c>
      <c r="M197">
        <v>15160000000</v>
      </c>
      <c r="N197">
        <v>-13.767428000000001</v>
      </c>
      <c r="P197" s="6">
        <f t="shared" si="35"/>
        <v>15.44</v>
      </c>
      <c r="Q197" s="6">
        <f t="shared" si="36"/>
        <v>-17.179842000000001</v>
      </c>
      <c r="R197" s="44">
        <f t="shared" si="37"/>
        <v>-30.049927</v>
      </c>
      <c r="S197" s="44">
        <f t="shared" si="38"/>
        <v>-35.539619000000002</v>
      </c>
      <c r="T197" s="44">
        <f t="shared" si="39"/>
        <v>-36.702686</v>
      </c>
      <c r="U197" s="44">
        <f t="shared" si="40"/>
        <v>0</v>
      </c>
      <c r="V197" s="44">
        <f t="shared" si="41"/>
        <v>0</v>
      </c>
    </row>
    <row r="198" spans="2:22" x14ac:dyDescent="0.25">
      <c r="B198">
        <v>15230000000</v>
      </c>
      <c r="C198">
        <v>-14.921433</v>
      </c>
      <c r="E198" s="6">
        <f t="shared" si="42"/>
        <v>15.51</v>
      </c>
      <c r="F198" s="6">
        <f t="shared" si="43"/>
        <v>-17.247736</v>
      </c>
      <c r="G198" s="44">
        <f t="shared" si="44"/>
        <v>-28.577456999999999</v>
      </c>
      <c r="H198" s="44">
        <f t="shared" si="45"/>
        <v>-36.294296000000003</v>
      </c>
      <c r="I198" s="44">
        <f t="shared" si="46"/>
        <v>-37.152782000000002</v>
      </c>
      <c r="J198" s="44">
        <f t="shared" si="47"/>
        <v>0</v>
      </c>
      <c r="K198" s="44">
        <f t="shared" si="48"/>
        <v>0</v>
      </c>
      <c r="M198">
        <v>15230000000</v>
      </c>
      <c r="N198">
        <v>-14.322431</v>
      </c>
      <c r="P198" s="6">
        <f t="shared" ref="P198:P205" si="49">M202/1000000000</f>
        <v>15.51</v>
      </c>
      <c r="Q198" s="6">
        <f t="shared" ref="Q198:Q205" si="50">N202</f>
        <v>-18.003350999999999</v>
      </c>
      <c r="R198" s="44">
        <f t="shared" ref="R198:R205" si="51">N408</f>
        <v>-31.53614</v>
      </c>
      <c r="S198" s="44">
        <f t="shared" ref="S198:S205" si="52">N614</f>
        <v>-35.702316000000003</v>
      </c>
      <c r="T198" s="44">
        <f t="shared" ref="T198:T205" si="53">N820</f>
        <v>-36.798282999999998</v>
      </c>
      <c r="U198" s="44">
        <f t="shared" ref="U198:U205" si="54">N1026</f>
        <v>0</v>
      </c>
      <c r="V198" s="44">
        <f t="shared" ref="V198:V205" si="55">N1232</f>
        <v>0</v>
      </c>
    </row>
    <row r="199" spans="2:22" x14ac:dyDescent="0.25">
      <c r="B199">
        <v>15300000000</v>
      </c>
      <c r="C199">
        <v>-15.313921000000001</v>
      </c>
      <c r="E199" s="6">
        <f t="shared" si="42"/>
        <v>15.58</v>
      </c>
      <c r="F199" s="6">
        <f t="shared" si="43"/>
        <v>-18.454350999999999</v>
      </c>
      <c r="G199" s="44">
        <f t="shared" si="44"/>
        <v>-31.227198000000001</v>
      </c>
      <c r="H199" s="44">
        <f t="shared" si="45"/>
        <v>-36.457377999999999</v>
      </c>
      <c r="I199" s="44">
        <f t="shared" si="46"/>
        <v>-37.263492999999997</v>
      </c>
      <c r="J199" s="44">
        <f t="shared" si="47"/>
        <v>0</v>
      </c>
      <c r="K199" s="44">
        <f t="shared" si="48"/>
        <v>0</v>
      </c>
      <c r="M199">
        <v>15300000000</v>
      </c>
      <c r="N199">
        <v>-14.994729</v>
      </c>
      <c r="P199" s="6">
        <f t="shared" si="49"/>
        <v>15.58</v>
      </c>
      <c r="Q199" s="6">
        <f t="shared" si="50"/>
        <v>-19.968449</v>
      </c>
      <c r="R199" s="44">
        <f t="shared" si="51"/>
        <v>-32.773505999999998</v>
      </c>
      <c r="S199" s="44">
        <f t="shared" si="52"/>
        <v>-35.956947</v>
      </c>
      <c r="T199" s="44">
        <f t="shared" si="53"/>
        <v>-37.064422999999998</v>
      </c>
      <c r="U199" s="44">
        <f t="shared" si="54"/>
        <v>0</v>
      </c>
      <c r="V199" s="44">
        <f t="shared" si="55"/>
        <v>0</v>
      </c>
    </row>
    <row r="200" spans="2:22" x14ac:dyDescent="0.25">
      <c r="B200">
        <v>15370000000</v>
      </c>
      <c r="C200">
        <v>-15.953969000000001</v>
      </c>
      <c r="E200" s="6">
        <f t="shared" si="42"/>
        <v>15.65</v>
      </c>
      <c r="F200" s="6">
        <f t="shared" si="43"/>
        <v>-20.767078000000001</v>
      </c>
      <c r="G200" s="44">
        <f t="shared" si="44"/>
        <v>-33.034779</v>
      </c>
      <c r="H200" s="44">
        <f t="shared" si="45"/>
        <v>-36.422229999999999</v>
      </c>
      <c r="I200" s="44">
        <f t="shared" si="46"/>
        <v>-37.417267000000002</v>
      </c>
      <c r="J200" s="44">
        <f t="shared" si="47"/>
        <v>0</v>
      </c>
      <c r="K200" s="44">
        <f t="shared" si="48"/>
        <v>0</v>
      </c>
      <c r="M200">
        <v>15370000000</v>
      </c>
      <c r="N200">
        <v>-16.080376000000001</v>
      </c>
      <c r="P200" s="6">
        <f t="shared" si="49"/>
        <v>15.65</v>
      </c>
      <c r="Q200" s="6">
        <f t="shared" si="50"/>
        <v>-22.674795</v>
      </c>
      <c r="R200" s="44">
        <f t="shared" si="51"/>
        <v>-33.786793000000003</v>
      </c>
      <c r="S200" s="44">
        <f t="shared" si="52"/>
        <v>-36.130527000000001</v>
      </c>
      <c r="T200" s="44">
        <f t="shared" si="53"/>
        <v>-37.237761999999996</v>
      </c>
      <c r="U200" s="44">
        <f t="shared" si="54"/>
        <v>0</v>
      </c>
      <c r="V200" s="44">
        <f t="shared" si="55"/>
        <v>0</v>
      </c>
    </row>
    <row r="201" spans="2:22" x14ac:dyDescent="0.25">
      <c r="B201">
        <v>15440000000</v>
      </c>
      <c r="C201">
        <v>-16.585981</v>
      </c>
      <c r="E201" s="6">
        <f t="shared" si="42"/>
        <v>15.72</v>
      </c>
      <c r="F201" s="6">
        <f t="shared" si="43"/>
        <v>-22.486265</v>
      </c>
      <c r="G201" s="44">
        <f t="shared" si="44"/>
        <v>-33.834969000000001</v>
      </c>
      <c r="H201" s="44">
        <f t="shared" si="45"/>
        <v>-36.610157000000001</v>
      </c>
      <c r="I201" s="44">
        <f t="shared" si="46"/>
        <v>-37.689075000000003</v>
      </c>
      <c r="J201" s="44">
        <f t="shared" si="47"/>
        <v>0</v>
      </c>
      <c r="K201" s="44">
        <f t="shared" si="48"/>
        <v>0</v>
      </c>
      <c r="M201">
        <v>15440000000</v>
      </c>
      <c r="N201">
        <v>-17.179842000000001</v>
      </c>
      <c r="P201" s="6">
        <f t="shared" si="49"/>
        <v>15.72</v>
      </c>
      <c r="Q201" s="6">
        <f t="shared" si="50"/>
        <v>-25.084171000000001</v>
      </c>
      <c r="R201" s="44">
        <f t="shared" si="51"/>
        <v>-34.189895999999997</v>
      </c>
      <c r="S201" s="44">
        <f t="shared" si="52"/>
        <v>-36.439937999999998</v>
      </c>
      <c r="T201" s="44">
        <f t="shared" si="53"/>
        <v>-37.520888999999997</v>
      </c>
      <c r="U201" s="44">
        <f t="shared" si="54"/>
        <v>0</v>
      </c>
      <c r="V201" s="44">
        <f t="shared" si="55"/>
        <v>0</v>
      </c>
    </row>
    <row r="202" spans="2:22" x14ac:dyDescent="0.25">
      <c r="B202">
        <v>15510000000</v>
      </c>
      <c r="C202">
        <v>-17.247736</v>
      </c>
      <c r="E202" s="6">
        <f t="shared" si="42"/>
        <v>15.79</v>
      </c>
      <c r="F202" s="6">
        <f t="shared" si="43"/>
        <v>-24.652042000000002</v>
      </c>
      <c r="G202" s="44">
        <f t="shared" si="44"/>
        <v>-34.356574999999999</v>
      </c>
      <c r="H202" s="44">
        <f t="shared" si="45"/>
        <v>-36.470801999999999</v>
      </c>
      <c r="I202" s="44">
        <f t="shared" si="46"/>
        <v>-37.552470999999997</v>
      </c>
      <c r="J202" s="44">
        <f t="shared" si="47"/>
        <v>0</v>
      </c>
      <c r="K202" s="44">
        <f t="shared" si="48"/>
        <v>0</v>
      </c>
      <c r="M202">
        <v>15510000000</v>
      </c>
      <c r="N202">
        <v>-18.003350999999999</v>
      </c>
      <c r="P202" s="6">
        <f t="shared" si="49"/>
        <v>15.79</v>
      </c>
      <c r="Q202" s="6">
        <f t="shared" si="50"/>
        <v>-27.170079999999999</v>
      </c>
      <c r="R202" s="44">
        <f t="shared" si="51"/>
        <v>-34.179164999999998</v>
      </c>
      <c r="S202" s="44">
        <f t="shared" si="52"/>
        <v>-36.284602999999997</v>
      </c>
      <c r="T202" s="44">
        <f t="shared" si="53"/>
        <v>-37.378407000000003</v>
      </c>
      <c r="U202" s="44">
        <f t="shared" si="54"/>
        <v>0</v>
      </c>
      <c r="V202" s="44">
        <f t="shared" si="55"/>
        <v>0</v>
      </c>
    </row>
    <row r="203" spans="2:22" x14ac:dyDescent="0.25">
      <c r="B203">
        <v>15580000000</v>
      </c>
      <c r="C203">
        <v>-18.454350999999999</v>
      </c>
      <c r="E203" s="6">
        <f t="shared" si="42"/>
        <v>15.86</v>
      </c>
      <c r="F203" s="6">
        <f t="shared" si="43"/>
        <v>-27.109524</v>
      </c>
      <c r="G203" s="44">
        <f t="shared" si="44"/>
        <v>-34.324291000000002</v>
      </c>
      <c r="H203" s="44">
        <f t="shared" si="45"/>
        <v>-36.349769999999999</v>
      </c>
      <c r="I203" s="44">
        <f t="shared" si="46"/>
        <v>-37.448203999999997</v>
      </c>
      <c r="J203" s="44">
        <f t="shared" si="47"/>
        <v>0</v>
      </c>
      <c r="K203" s="44">
        <f t="shared" si="48"/>
        <v>0</v>
      </c>
      <c r="M203">
        <v>15580000000</v>
      </c>
      <c r="N203">
        <v>-19.968449</v>
      </c>
      <c r="P203" s="6">
        <f t="shared" si="49"/>
        <v>15.86</v>
      </c>
      <c r="Q203" s="6">
        <f t="shared" si="50"/>
        <v>-29.480596999999999</v>
      </c>
      <c r="R203" s="44">
        <f t="shared" si="51"/>
        <v>-34.104702000000003</v>
      </c>
      <c r="S203" s="44">
        <f t="shared" si="52"/>
        <v>-36.171928000000001</v>
      </c>
      <c r="T203" s="44">
        <f t="shared" si="53"/>
        <v>-37.267513000000001</v>
      </c>
      <c r="U203" s="44">
        <f t="shared" si="54"/>
        <v>0</v>
      </c>
      <c r="V203" s="44">
        <f t="shared" si="55"/>
        <v>0</v>
      </c>
    </row>
    <row r="204" spans="2:22" x14ac:dyDescent="0.25">
      <c r="B204">
        <v>15650000000</v>
      </c>
      <c r="C204">
        <v>-20.767078000000001</v>
      </c>
      <c r="E204" s="6">
        <f t="shared" si="42"/>
        <v>15.93</v>
      </c>
      <c r="F204" s="6">
        <f t="shared" si="43"/>
        <v>-28.978909999999999</v>
      </c>
      <c r="G204" s="44">
        <f t="shared" si="44"/>
        <v>-34.028632999999999</v>
      </c>
      <c r="H204" s="44">
        <f t="shared" si="45"/>
        <v>-36.080565999999997</v>
      </c>
      <c r="I204" s="44">
        <f t="shared" si="46"/>
        <v>-37.128467999999998</v>
      </c>
      <c r="J204" s="44">
        <f t="shared" si="47"/>
        <v>0</v>
      </c>
      <c r="K204" s="44">
        <f t="shared" si="48"/>
        <v>0</v>
      </c>
      <c r="M204">
        <v>15650000000</v>
      </c>
      <c r="N204">
        <v>-22.674795</v>
      </c>
      <c r="P204" s="6">
        <f t="shared" si="49"/>
        <v>15.93</v>
      </c>
      <c r="Q204" s="6">
        <f t="shared" si="50"/>
        <v>-30.608789000000002</v>
      </c>
      <c r="R204" s="44">
        <f t="shared" si="51"/>
        <v>-33.843032999999998</v>
      </c>
      <c r="S204" s="44">
        <f t="shared" si="52"/>
        <v>-35.931716999999999</v>
      </c>
      <c r="T204" s="44">
        <f t="shared" si="53"/>
        <v>-36.936580999999997</v>
      </c>
      <c r="U204" s="44">
        <f t="shared" si="54"/>
        <v>0</v>
      </c>
      <c r="V204" s="44">
        <f t="shared" si="55"/>
        <v>0</v>
      </c>
    </row>
    <row r="205" spans="2:22" x14ac:dyDescent="0.25">
      <c r="B205">
        <v>15720000000</v>
      </c>
      <c r="C205">
        <v>-22.486265</v>
      </c>
      <c r="E205" s="6">
        <f t="shared" si="42"/>
        <v>16</v>
      </c>
      <c r="F205" s="6">
        <f t="shared" si="43"/>
        <v>-29.613772999999998</v>
      </c>
      <c r="G205" s="44">
        <f t="shared" si="44"/>
        <v>-33.794556</v>
      </c>
      <c r="H205" s="44">
        <f t="shared" si="45"/>
        <v>-35.952831000000003</v>
      </c>
      <c r="I205" s="44">
        <f t="shared" si="46"/>
        <v>-36.857269000000002</v>
      </c>
      <c r="J205" s="44">
        <f t="shared" si="47"/>
        <v>0</v>
      </c>
      <c r="K205" s="44">
        <f t="shared" si="48"/>
        <v>0</v>
      </c>
      <c r="M205">
        <v>15720000000</v>
      </c>
      <c r="N205">
        <v>-25.084171000000001</v>
      </c>
      <c r="P205" s="6">
        <f t="shared" si="49"/>
        <v>16</v>
      </c>
      <c r="Q205" s="6">
        <f t="shared" si="50"/>
        <v>-30.820226999999999</v>
      </c>
      <c r="R205" s="44">
        <f t="shared" si="51"/>
        <v>-33.604140999999998</v>
      </c>
      <c r="S205" s="44">
        <f t="shared" si="52"/>
        <v>-35.760216</v>
      </c>
      <c r="T205" s="44">
        <f t="shared" si="53"/>
        <v>-36.691882999999997</v>
      </c>
      <c r="U205" s="44">
        <f t="shared" si="54"/>
        <v>0</v>
      </c>
      <c r="V205" s="44">
        <f t="shared" si="55"/>
        <v>0</v>
      </c>
    </row>
    <row r="206" spans="2:22" x14ac:dyDescent="0.25">
      <c r="B206">
        <v>15790000000</v>
      </c>
      <c r="C206">
        <v>-24.652042000000002</v>
      </c>
      <c r="M206">
        <v>15790000000</v>
      </c>
      <c r="N206">
        <v>-27.170079999999999</v>
      </c>
    </row>
    <row r="207" spans="2:22" x14ac:dyDescent="0.25">
      <c r="B207">
        <v>15860000000</v>
      </c>
      <c r="C207">
        <v>-27.109524</v>
      </c>
      <c r="M207">
        <v>15860000000</v>
      </c>
      <c r="N207">
        <v>-29.480596999999999</v>
      </c>
    </row>
    <row r="208" spans="2:22" x14ac:dyDescent="0.25">
      <c r="B208">
        <v>15930000000</v>
      </c>
      <c r="C208">
        <v>-28.978909999999999</v>
      </c>
      <c r="M208">
        <v>15930000000</v>
      </c>
      <c r="N208">
        <v>-30.608789000000002</v>
      </c>
    </row>
    <row r="209" spans="2:14" x14ac:dyDescent="0.25">
      <c r="B209">
        <v>16000000000</v>
      </c>
      <c r="C209">
        <v>-29.613772999999998</v>
      </c>
      <c r="M209">
        <v>16000000000</v>
      </c>
      <c r="N209">
        <v>-30.820226999999999</v>
      </c>
    </row>
    <row r="210" spans="2:14" x14ac:dyDescent="0.25">
      <c r="B210" t="s">
        <v>21</v>
      </c>
      <c r="M210" t="s">
        <v>21</v>
      </c>
    </row>
    <row r="213" spans="2:14" x14ac:dyDescent="0.25">
      <c r="B213" t="s">
        <v>18</v>
      </c>
      <c r="M213" t="s">
        <v>18</v>
      </c>
    </row>
    <row r="214" spans="2:14" x14ac:dyDescent="0.25">
      <c r="B214" t="s">
        <v>19</v>
      </c>
      <c r="C214" t="s">
        <v>246</v>
      </c>
      <c r="M214" t="s">
        <v>19</v>
      </c>
      <c r="N214" t="s">
        <v>246</v>
      </c>
    </row>
    <row r="215" spans="2:14" x14ac:dyDescent="0.25">
      <c r="B215">
        <v>2000000000</v>
      </c>
      <c r="C215">
        <v>-66.456367</v>
      </c>
      <c r="M215">
        <v>2000000000</v>
      </c>
      <c r="N215">
        <v>-26.972201999999999</v>
      </c>
    </row>
    <row r="216" spans="2:14" x14ac:dyDescent="0.25">
      <c r="B216">
        <v>2070000000</v>
      </c>
      <c r="C216">
        <v>-64.043403999999995</v>
      </c>
      <c r="M216">
        <v>2070000000</v>
      </c>
      <c r="N216">
        <v>-25.128239000000001</v>
      </c>
    </row>
    <row r="217" spans="2:14" x14ac:dyDescent="0.25">
      <c r="B217">
        <v>2140000000</v>
      </c>
      <c r="C217">
        <v>-61.175834999999999</v>
      </c>
      <c r="M217">
        <v>2140000000</v>
      </c>
      <c r="N217">
        <v>-23.128803000000001</v>
      </c>
    </row>
    <row r="218" spans="2:14" x14ac:dyDescent="0.25">
      <c r="B218">
        <v>2210000000</v>
      </c>
      <c r="C218">
        <v>-54.748932000000003</v>
      </c>
      <c r="M218">
        <v>2210000000</v>
      </c>
      <c r="N218">
        <v>-20.808681</v>
      </c>
    </row>
    <row r="219" spans="2:14" x14ac:dyDescent="0.25">
      <c r="B219">
        <v>2280000000</v>
      </c>
      <c r="C219">
        <v>-46.840060999999999</v>
      </c>
      <c r="M219">
        <v>2280000000</v>
      </c>
      <c r="N219">
        <v>-19.682690000000001</v>
      </c>
    </row>
    <row r="220" spans="2:14" x14ac:dyDescent="0.25">
      <c r="B220">
        <v>2350000000</v>
      </c>
      <c r="C220">
        <v>-38.252552000000001</v>
      </c>
      <c r="M220">
        <v>2350000000</v>
      </c>
      <c r="N220">
        <v>-18.679676000000001</v>
      </c>
    </row>
    <row r="221" spans="2:14" x14ac:dyDescent="0.25">
      <c r="B221">
        <v>2420000000</v>
      </c>
      <c r="C221">
        <v>-29.913547999999999</v>
      </c>
      <c r="M221">
        <v>2420000000</v>
      </c>
      <c r="N221">
        <v>-17.470047000000001</v>
      </c>
    </row>
    <row r="222" spans="2:14" x14ac:dyDescent="0.25">
      <c r="B222">
        <v>2490000000</v>
      </c>
      <c r="C222">
        <v>-21.707125000000001</v>
      </c>
      <c r="M222">
        <v>2490000000</v>
      </c>
      <c r="N222">
        <v>-16.061509999999998</v>
      </c>
    </row>
    <row r="223" spans="2:14" x14ac:dyDescent="0.25">
      <c r="B223">
        <v>2560000000</v>
      </c>
      <c r="C223">
        <v>-16.330121999999999</v>
      </c>
      <c r="M223">
        <v>2560000000</v>
      </c>
      <c r="N223">
        <v>-14.886684000000001</v>
      </c>
    </row>
    <row r="224" spans="2:14" x14ac:dyDescent="0.25">
      <c r="B224">
        <v>2630000000</v>
      </c>
      <c r="C224">
        <v>-13.677153000000001</v>
      </c>
      <c r="M224">
        <v>2630000000</v>
      </c>
      <c r="N224">
        <v>-13.6374</v>
      </c>
    </row>
    <row r="225" spans="2:14" x14ac:dyDescent="0.25">
      <c r="B225">
        <v>2700000000</v>
      </c>
      <c r="C225">
        <v>-12.08287</v>
      </c>
      <c r="M225">
        <v>2700000000</v>
      </c>
      <c r="N225">
        <v>-12.0207</v>
      </c>
    </row>
    <row r="226" spans="2:14" x14ac:dyDescent="0.25">
      <c r="B226">
        <v>2770000000</v>
      </c>
      <c r="C226">
        <v>-10.422942000000001</v>
      </c>
      <c r="M226">
        <v>2770000000</v>
      </c>
      <c r="N226">
        <v>-10.737927000000001</v>
      </c>
    </row>
    <row r="227" spans="2:14" x14ac:dyDescent="0.25">
      <c r="B227">
        <v>2840000000</v>
      </c>
      <c r="C227">
        <v>-8.9219141000000004</v>
      </c>
      <c r="M227">
        <v>2840000000</v>
      </c>
      <c r="N227">
        <v>-9.6707745000000003</v>
      </c>
    </row>
    <row r="228" spans="2:14" x14ac:dyDescent="0.25">
      <c r="B228">
        <v>2910000000</v>
      </c>
      <c r="C228">
        <v>-8.2627334999999995</v>
      </c>
      <c r="M228">
        <v>2910000000</v>
      </c>
      <c r="N228">
        <v>-8.6076306999999996</v>
      </c>
    </row>
    <row r="229" spans="2:14" x14ac:dyDescent="0.25">
      <c r="B229">
        <v>2980000000</v>
      </c>
      <c r="C229">
        <v>-7.9199871999999996</v>
      </c>
      <c r="M229">
        <v>2980000000</v>
      </c>
      <c r="N229">
        <v>-7.8778385999999996</v>
      </c>
    </row>
    <row r="230" spans="2:14" x14ac:dyDescent="0.25">
      <c r="B230">
        <v>3050000000</v>
      </c>
      <c r="C230">
        <v>-7.4375491</v>
      </c>
      <c r="M230">
        <v>3050000000</v>
      </c>
      <c r="N230">
        <v>-7.6361413000000002</v>
      </c>
    </row>
    <row r="231" spans="2:14" x14ac:dyDescent="0.25">
      <c r="B231">
        <v>3120000000</v>
      </c>
      <c r="C231">
        <v>-7.3390503000000002</v>
      </c>
      <c r="M231">
        <v>3120000000</v>
      </c>
      <c r="N231">
        <v>-7.5039005000000003</v>
      </c>
    </row>
    <row r="232" spans="2:14" x14ac:dyDescent="0.25">
      <c r="B232">
        <v>3190000000</v>
      </c>
      <c r="C232">
        <v>-7.3792600999999998</v>
      </c>
      <c r="M232">
        <v>3190000000</v>
      </c>
      <c r="N232">
        <v>-7.5489807000000004</v>
      </c>
    </row>
    <row r="233" spans="2:14" x14ac:dyDescent="0.25">
      <c r="B233">
        <v>3260000000</v>
      </c>
      <c r="C233">
        <v>-7.3766885000000002</v>
      </c>
      <c r="M233">
        <v>3260000000</v>
      </c>
      <c r="N233">
        <v>-7.7331494999999997</v>
      </c>
    </row>
    <row r="234" spans="2:14" x14ac:dyDescent="0.25">
      <c r="B234">
        <v>3330000000</v>
      </c>
      <c r="C234">
        <v>-7.3917766</v>
      </c>
      <c r="M234">
        <v>3330000000</v>
      </c>
      <c r="N234">
        <v>-7.9280704999999996</v>
      </c>
    </row>
    <row r="235" spans="2:14" x14ac:dyDescent="0.25">
      <c r="B235">
        <v>3400000000</v>
      </c>
      <c r="C235">
        <v>-7.4929480999999996</v>
      </c>
      <c r="M235">
        <v>3400000000</v>
      </c>
      <c r="N235">
        <v>-8.1199721999999994</v>
      </c>
    </row>
    <row r="236" spans="2:14" x14ac:dyDescent="0.25">
      <c r="B236">
        <v>3470000000</v>
      </c>
      <c r="C236">
        <v>-7.4645995999999997</v>
      </c>
      <c r="M236">
        <v>3470000000</v>
      </c>
      <c r="N236">
        <v>-8.3246135999999993</v>
      </c>
    </row>
    <row r="237" spans="2:14" x14ac:dyDescent="0.25">
      <c r="B237">
        <v>3540000000</v>
      </c>
      <c r="C237">
        <v>-7.4714155</v>
      </c>
      <c r="M237">
        <v>3540000000</v>
      </c>
      <c r="N237">
        <v>-8.4957294000000001</v>
      </c>
    </row>
    <row r="238" spans="2:14" x14ac:dyDescent="0.25">
      <c r="B238">
        <v>3610000000</v>
      </c>
      <c r="C238">
        <v>-7.4666437999999999</v>
      </c>
      <c r="M238">
        <v>3610000000</v>
      </c>
      <c r="N238">
        <v>-8.5724630000000008</v>
      </c>
    </row>
    <row r="239" spans="2:14" x14ac:dyDescent="0.25">
      <c r="B239">
        <v>3680000000</v>
      </c>
      <c r="C239">
        <v>-7.4797777999999999</v>
      </c>
      <c r="M239">
        <v>3680000000</v>
      </c>
      <c r="N239">
        <v>-8.6396761000000009</v>
      </c>
    </row>
    <row r="240" spans="2:14" x14ac:dyDescent="0.25">
      <c r="B240">
        <v>3750000000</v>
      </c>
      <c r="C240">
        <v>-7.4412599000000004</v>
      </c>
      <c r="M240">
        <v>3750000000</v>
      </c>
      <c r="N240">
        <v>-8.6605205999999999</v>
      </c>
    </row>
    <row r="241" spans="2:14" x14ac:dyDescent="0.25">
      <c r="B241">
        <v>3820000000</v>
      </c>
      <c r="C241">
        <v>-7.4437628</v>
      </c>
      <c r="M241">
        <v>3820000000</v>
      </c>
      <c r="N241">
        <v>-8.6618738000000004</v>
      </c>
    </row>
    <row r="242" spans="2:14" x14ac:dyDescent="0.25">
      <c r="B242">
        <v>3890000000</v>
      </c>
      <c r="C242">
        <v>-7.4486369999999997</v>
      </c>
      <c r="M242">
        <v>3890000000</v>
      </c>
      <c r="N242">
        <v>-8.6478471999999993</v>
      </c>
    </row>
    <row r="243" spans="2:14" x14ac:dyDescent="0.25">
      <c r="B243">
        <v>3960000000</v>
      </c>
      <c r="C243">
        <v>-7.4131193</v>
      </c>
      <c r="M243">
        <v>3960000000</v>
      </c>
      <c r="N243">
        <v>-8.6890383</v>
      </c>
    </row>
    <row r="244" spans="2:14" x14ac:dyDescent="0.25">
      <c r="B244">
        <v>4030000000</v>
      </c>
      <c r="C244">
        <v>-7.3629403</v>
      </c>
      <c r="M244">
        <v>4030000000</v>
      </c>
      <c r="N244">
        <v>-8.7090367999999998</v>
      </c>
    </row>
    <row r="245" spans="2:14" x14ac:dyDescent="0.25">
      <c r="B245">
        <v>4100000000</v>
      </c>
      <c r="C245">
        <v>-7.3253750999999996</v>
      </c>
      <c r="M245">
        <v>4100000000</v>
      </c>
      <c r="N245">
        <v>-8.7110739000000006</v>
      </c>
    </row>
    <row r="246" spans="2:14" x14ac:dyDescent="0.25">
      <c r="B246">
        <v>4170000000</v>
      </c>
      <c r="C246">
        <v>-7.2899932999999999</v>
      </c>
      <c r="M246">
        <v>4170000000</v>
      </c>
      <c r="N246">
        <v>-8.7140131000000007</v>
      </c>
    </row>
    <row r="247" spans="2:14" x14ac:dyDescent="0.25">
      <c r="B247">
        <v>4240000000</v>
      </c>
      <c r="C247">
        <v>-7.2235208000000002</v>
      </c>
      <c r="M247">
        <v>4240000000</v>
      </c>
      <c r="N247">
        <v>-8.7040482000000008</v>
      </c>
    </row>
    <row r="248" spans="2:14" x14ac:dyDescent="0.25">
      <c r="B248">
        <v>4310000000</v>
      </c>
      <c r="C248">
        <v>-7.1643128000000003</v>
      </c>
      <c r="M248">
        <v>4310000000</v>
      </c>
      <c r="N248">
        <v>-8.6792545000000008</v>
      </c>
    </row>
    <row r="249" spans="2:14" x14ac:dyDescent="0.25">
      <c r="B249">
        <v>4380000000</v>
      </c>
      <c r="C249">
        <v>-7.1278829999999997</v>
      </c>
      <c r="M249">
        <v>4380000000</v>
      </c>
      <c r="N249">
        <v>-8.6535081999999992</v>
      </c>
    </row>
    <row r="250" spans="2:14" x14ac:dyDescent="0.25">
      <c r="B250">
        <v>4450000000</v>
      </c>
      <c r="C250">
        <v>-7.0849675999999997</v>
      </c>
      <c r="M250">
        <v>4450000000</v>
      </c>
      <c r="N250">
        <v>-8.6074065999999991</v>
      </c>
    </row>
    <row r="251" spans="2:14" x14ac:dyDescent="0.25">
      <c r="B251">
        <v>4520000000</v>
      </c>
      <c r="C251">
        <v>-7.0470265999999997</v>
      </c>
      <c r="M251">
        <v>4520000000</v>
      </c>
      <c r="N251">
        <v>-8.5503701999999997</v>
      </c>
    </row>
    <row r="252" spans="2:14" x14ac:dyDescent="0.25">
      <c r="B252">
        <v>4590000000</v>
      </c>
      <c r="C252">
        <v>-7.0285358000000002</v>
      </c>
      <c r="M252">
        <v>4590000000</v>
      </c>
      <c r="N252">
        <v>-8.5169277000000001</v>
      </c>
    </row>
    <row r="253" spans="2:14" x14ac:dyDescent="0.25">
      <c r="B253">
        <v>4660000000</v>
      </c>
      <c r="C253">
        <v>-7.0028148000000003</v>
      </c>
      <c r="M253">
        <v>4660000000</v>
      </c>
      <c r="N253">
        <v>-8.4710368999999996</v>
      </c>
    </row>
    <row r="254" spans="2:14" x14ac:dyDescent="0.25">
      <c r="B254">
        <v>4730000000</v>
      </c>
      <c r="C254">
        <v>-6.9619527000000003</v>
      </c>
      <c r="M254">
        <v>4730000000</v>
      </c>
      <c r="N254">
        <v>-8.4180937</v>
      </c>
    </row>
    <row r="255" spans="2:14" x14ac:dyDescent="0.25">
      <c r="B255">
        <v>4800000000</v>
      </c>
      <c r="C255">
        <v>-6.9615334999999998</v>
      </c>
      <c r="M255">
        <v>4800000000</v>
      </c>
      <c r="N255">
        <v>-8.3836984999999995</v>
      </c>
    </row>
    <row r="256" spans="2:14" x14ac:dyDescent="0.25">
      <c r="B256">
        <v>4870000000</v>
      </c>
      <c r="C256">
        <v>-6.9565901999999999</v>
      </c>
      <c r="M256">
        <v>4870000000</v>
      </c>
      <c r="N256">
        <v>-8.3553771999999995</v>
      </c>
    </row>
    <row r="257" spans="2:14" x14ac:dyDescent="0.25">
      <c r="B257">
        <v>4940000000</v>
      </c>
      <c r="C257">
        <v>-6.9509014999999996</v>
      </c>
      <c r="M257">
        <v>4940000000</v>
      </c>
      <c r="N257">
        <v>-8.3241776999999999</v>
      </c>
    </row>
    <row r="258" spans="2:14" x14ac:dyDescent="0.25">
      <c r="B258">
        <v>5010000000</v>
      </c>
      <c r="C258">
        <v>-6.9433889000000004</v>
      </c>
      <c r="M258">
        <v>5010000000</v>
      </c>
      <c r="N258">
        <v>-8.3043709000000003</v>
      </c>
    </row>
    <row r="259" spans="2:14" x14ac:dyDescent="0.25">
      <c r="B259">
        <v>5080000000</v>
      </c>
      <c r="C259">
        <v>-6.9533372</v>
      </c>
      <c r="M259">
        <v>5080000000</v>
      </c>
      <c r="N259">
        <v>-8.2872076000000003</v>
      </c>
    </row>
    <row r="260" spans="2:14" x14ac:dyDescent="0.25">
      <c r="B260">
        <v>5150000000</v>
      </c>
      <c r="C260">
        <v>-6.9664020999999998</v>
      </c>
      <c r="M260">
        <v>5150000000</v>
      </c>
      <c r="N260">
        <v>-8.2710170999999999</v>
      </c>
    </row>
    <row r="261" spans="2:14" x14ac:dyDescent="0.25">
      <c r="B261">
        <v>5220000000</v>
      </c>
      <c r="C261">
        <v>-6.9939584999999997</v>
      </c>
      <c r="M261">
        <v>5220000000</v>
      </c>
      <c r="N261">
        <v>-8.2722931000000006</v>
      </c>
    </row>
    <row r="262" spans="2:14" x14ac:dyDescent="0.25">
      <c r="B262">
        <v>5290000000</v>
      </c>
      <c r="C262">
        <v>-7.0113873</v>
      </c>
      <c r="M262">
        <v>5290000000</v>
      </c>
      <c r="N262">
        <v>-8.2761344999999995</v>
      </c>
    </row>
    <row r="263" spans="2:14" x14ac:dyDescent="0.25">
      <c r="B263">
        <v>5360000000</v>
      </c>
      <c r="C263">
        <v>-7.0531473</v>
      </c>
      <c r="M263">
        <v>5360000000</v>
      </c>
      <c r="N263">
        <v>-8.2787065999999996</v>
      </c>
    </row>
    <row r="264" spans="2:14" x14ac:dyDescent="0.25">
      <c r="B264">
        <v>5430000000</v>
      </c>
      <c r="C264">
        <v>-7.0904230999999998</v>
      </c>
      <c r="M264">
        <v>5430000000</v>
      </c>
      <c r="N264">
        <v>-8.3032798999999997</v>
      </c>
    </row>
    <row r="265" spans="2:14" x14ac:dyDescent="0.25">
      <c r="B265">
        <v>5500000000</v>
      </c>
      <c r="C265">
        <v>-7.1101612999999997</v>
      </c>
      <c r="M265">
        <v>5500000000</v>
      </c>
      <c r="N265">
        <v>-8.3274965000000005</v>
      </c>
    </row>
    <row r="266" spans="2:14" x14ac:dyDescent="0.25">
      <c r="B266">
        <v>5570000000</v>
      </c>
      <c r="C266">
        <v>-7.1260089999999998</v>
      </c>
      <c r="M266">
        <v>5570000000</v>
      </c>
      <c r="N266">
        <v>-8.3495273999999995</v>
      </c>
    </row>
    <row r="267" spans="2:14" x14ac:dyDescent="0.25">
      <c r="B267">
        <v>5640000000</v>
      </c>
      <c r="C267">
        <v>-7.1489681999999997</v>
      </c>
      <c r="M267">
        <v>5640000000</v>
      </c>
      <c r="N267">
        <v>-8.3728274999999996</v>
      </c>
    </row>
    <row r="268" spans="2:14" x14ac:dyDescent="0.25">
      <c r="B268">
        <v>5710000000</v>
      </c>
      <c r="C268">
        <v>-7.1654615000000002</v>
      </c>
      <c r="M268">
        <v>5710000000</v>
      </c>
      <c r="N268">
        <v>-8.3939351999999996</v>
      </c>
    </row>
    <row r="269" spans="2:14" x14ac:dyDescent="0.25">
      <c r="B269">
        <v>5780000000</v>
      </c>
      <c r="C269">
        <v>-7.1890530999999998</v>
      </c>
      <c r="M269">
        <v>5780000000</v>
      </c>
      <c r="N269">
        <v>-8.4146233000000006</v>
      </c>
    </row>
    <row r="270" spans="2:14" x14ac:dyDescent="0.25">
      <c r="B270">
        <v>5850000000</v>
      </c>
      <c r="C270">
        <v>-7.2164612000000004</v>
      </c>
      <c r="M270">
        <v>5850000000</v>
      </c>
      <c r="N270">
        <v>-8.4196004999999996</v>
      </c>
    </row>
    <row r="271" spans="2:14" x14ac:dyDescent="0.25">
      <c r="B271">
        <v>5920000000</v>
      </c>
      <c r="C271">
        <v>-7.2449507999999998</v>
      </c>
      <c r="M271">
        <v>5920000000</v>
      </c>
      <c r="N271">
        <v>-8.4325199000000008</v>
      </c>
    </row>
    <row r="272" spans="2:14" x14ac:dyDescent="0.25">
      <c r="B272">
        <v>5990000000</v>
      </c>
      <c r="C272">
        <v>-7.2678275000000001</v>
      </c>
      <c r="M272">
        <v>5990000000</v>
      </c>
      <c r="N272">
        <v>-8.4494094999999998</v>
      </c>
    </row>
    <row r="273" spans="2:14" x14ac:dyDescent="0.25">
      <c r="B273">
        <v>6060000000</v>
      </c>
      <c r="C273">
        <v>-7.2583279999999997</v>
      </c>
      <c r="M273">
        <v>6060000000</v>
      </c>
      <c r="N273">
        <v>-8.4242430000000006</v>
      </c>
    </row>
    <row r="274" spans="2:14" x14ac:dyDescent="0.25">
      <c r="B274">
        <v>6130000000</v>
      </c>
      <c r="C274">
        <v>-7.2563734000000002</v>
      </c>
      <c r="M274">
        <v>6130000000</v>
      </c>
      <c r="N274">
        <v>-8.4291210000000003</v>
      </c>
    </row>
    <row r="275" spans="2:14" x14ac:dyDescent="0.25">
      <c r="B275">
        <v>6200000000</v>
      </c>
      <c r="C275">
        <v>-7.2497663000000001</v>
      </c>
      <c r="M275">
        <v>6200000000</v>
      </c>
      <c r="N275">
        <v>-8.4495850000000008</v>
      </c>
    </row>
    <row r="276" spans="2:14" x14ac:dyDescent="0.25">
      <c r="B276">
        <v>6270000000</v>
      </c>
      <c r="C276">
        <v>-7.2354678999999997</v>
      </c>
      <c r="M276">
        <v>6270000000</v>
      </c>
      <c r="N276">
        <v>-8.4639778000000003</v>
      </c>
    </row>
    <row r="277" spans="2:14" x14ac:dyDescent="0.25">
      <c r="B277">
        <v>6340000000</v>
      </c>
      <c r="C277">
        <v>-7.2056927999999996</v>
      </c>
      <c r="M277">
        <v>6340000000</v>
      </c>
      <c r="N277">
        <v>-8.4881449</v>
      </c>
    </row>
    <row r="278" spans="2:14" x14ac:dyDescent="0.25">
      <c r="B278">
        <v>6410000000</v>
      </c>
      <c r="C278">
        <v>-7.1934718999999996</v>
      </c>
      <c r="M278">
        <v>6410000000</v>
      </c>
      <c r="N278">
        <v>-8.5490388999999993</v>
      </c>
    </row>
    <row r="279" spans="2:14" x14ac:dyDescent="0.25">
      <c r="B279">
        <v>6480000000</v>
      </c>
      <c r="C279">
        <v>-7.1684833000000001</v>
      </c>
      <c r="M279">
        <v>6480000000</v>
      </c>
      <c r="N279">
        <v>-8.5745191999999992</v>
      </c>
    </row>
    <row r="280" spans="2:14" x14ac:dyDescent="0.25">
      <c r="B280">
        <v>6550000000</v>
      </c>
      <c r="C280">
        <v>-7.1433739999999997</v>
      </c>
      <c r="M280">
        <v>6550000000</v>
      </c>
      <c r="N280">
        <v>-8.6067389999999993</v>
      </c>
    </row>
    <row r="281" spans="2:14" x14ac:dyDescent="0.25">
      <c r="B281">
        <v>6620000000</v>
      </c>
      <c r="C281">
        <v>-7.1314158000000001</v>
      </c>
      <c r="M281">
        <v>6620000000</v>
      </c>
      <c r="N281">
        <v>-8.6484632000000001</v>
      </c>
    </row>
    <row r="282" spans="2:14" x14ac:dyDescent="0.25">
      <c r="B282">
        <v>6690000000</v>
      </c>
      <c r="C282">
        <v>-7.1478558000000003</v>
      </c>
      <c r="M282">
        <v>6690000000</v>
      </c>
      <c r="N282">
        <v>-8.6873760000000004</v>
      </c>
    </row>
    <row r="283" spans="2:14" x14ac:dyDescent="0.25">
      <c r="B283">
        <v>6760000000</v>
      </c>
      <c r="C283">
        <v>-7.1731771999999996</v>
      </c>
      <c r="M283">
        <v>6760000000</v>
      </c>
      <c r="N283">
        <v>-8.7662420000000001</v>
      </c>
    </row>
    <row r="284" spans="2:14" x14ac:dyDescent="0.25">
      <c r="B284">
        <v>6830000000</v>
      </c>
      <c r="C284">
        <v>-7.2014326999999998</v>
      </c>
      <c r="M284">
        <v>6830000000</v>
      </c>
      <c r="N284">
        <v>-8.8472395000000006</v>
      </c>
    </row>
    <row r="285" spans="2:14" x14ac:dyDescent="0.25">
      <c r="B285">
        <v>6900000000</v>
      </c>
      <c r="C285">
        <v>-7.2402243999999998</v>
      </c>
      <c r="M285">
        <v>6900000000</v>
      </c>
      <c r="N285">
        <v>-8.9198570000000004</v>
      </c>
    </row>
    <row r="286" spans="2:14" x14ac:dyDescent="0.25">
      <c r="B286">
        <v>6970000000</v>
      </c>
      <c r="C286">
        <v>-7.2922076999999996</v>
      </c>
      <c r="M286">
        <v>6970000000</v>
      </c>
      <c r="N286">
        <v>-9.0133171000000001</v>
      </c>
    </row>
    <row r="287" spans="2:14" x14ac:dyDescent="0.25">
      <c r="B287">
        <v>7040000000</v>
      </c>
      <c r="C287">
        <v>-7.3496218000000004</v>
      </c>
      <c r="M287">
        <v>7040000000</v>
      </c>
      <c r="N287">
        <v>-9.1141614999999998</v>
      </c>
    </row>
    <row r="288" spans="2:14" x14ac:dyDescent="0.25">
      <c r="B288">
        <v>7110000000</v>
      </c>
      <c r="C288">
        <v>-7.3956919000000001</v>
      </c>
      <c r="M288">
        <v>7110000000</v>
      </c>
      <c r="N288">
        <v>-9.1806335000000008</v>
      </c>
    </row>
    <row r="289" spans="2:14" x14ac:dyDescent="0.25">
      <c r="B289">
        <v>7180000000</v>
      </c>
      <c r="C289">
        <v>-7.4375910999999997</v>
      </c>
      <c r="M289">
        <v>7180000000</v>
      </c>
      <c r="N289">
        <v>-9.2387686000000002</v>
      </c>
    </row>
    <row r="290" spans="2:14" x14ac:dyDescent="0.25">
      <c r="B290">
        <v>7250000000</v>
      </c>
      <c r="C290">
        <v>-7.4875978999999999</v>
      </c>
      <c r="M290">
        <v>7250000000</v>
      </c>
      <c r="N290">
        <v>-9.3150519999999997</v>
      </c>
    </row>
    <row r="291" spans="2:14" x14ac:dyDescent="0.25">
      <c r="B291">
        <v>7320000000</v>
      </c>
      <c r="C291">
        <v>-7.5340585999999998</v>
      </c>
      <c r="M291">
        <v>7320000000</v>
      </c>
      <c r="N291">
        <v>-9.3688116000000008</v>
      </c>
    </row>
    <row r="292" spans="2:14" x14ac:dyDescent="0.25">
      <c r="B292">
        <v>7390000000</v>
      </c>
      <c r="C292">
        <v>-7.5735283000000004</v>
      </c>
      <c r="M292">
        <v>7390000000</v>
      </c>
      <c r="N292">
        <v>-9.4029875000000001</v>
      </c>
    </row>
    <row r="293" spans="2:14" x14ac:dyDescent="0.25">
      <c r="B293">
        <v>7460000000</v>
      </c>
      <c r="C293">
        <v>-7.6238408</v>
      </c>
      <c r="M293">
        <v>7460000000</v>
      </c>
      <c r="N293">
        <v>-9.4434346999999992</v>
      </c>
    </row>
    <row r="294" spans="2:14" x14ac:dyDescent="0.25">
      <c r="B294">
        <v>7530000000</v>
      </c>
      <c r="C294">
        <v>-7.6701679</v>
      </c>
      <c r="M294">
        <v>7530000000</v>
      </c>
      <c r="N294">
        <v>-9.5030823000000009</v>
      </c>
    </row>
    <row r="295" spans="2:14" x14ac:dyDescent="0.25">
      <c r="B295">
        <v>7600000000</v>
      </c>
      <c r="C295">
        <v>-7.7011361000000003</v>
      </c>
      <c r="M295">
        <v>7600000000</v>
      </c>
      <c r="N295">
        <v>-9.5570754999999998</v>
      </c>
    </row>
    <row r="296" spans="2:14" x14ac:dyDescent="0.25">
      <c r="B296">
        <v>7670000000</v>
      </c>
      <c r="C296">
        <v>-7.7041282999999998</v>
      </c>
      <c r="M296">
        <v>7670000000</v>
      </c>
      <c r="N296">
        <v>-9.5923862</v>
      </c>
    </row>
    <row r="297" spans="2:14" x14ac:dyDescent="0.25">
      <c r="B297">
        <v>7740000000</v>
      </c>
      <c r="C297">
        <v>-7.7376227000000002</v>
      </c>
      <c r="M297">
        <v>7740000000</v>
      </c>
      <c r="N297">
        <v>-9.6180161999999996</v>
      </c>
    </row>
    <row r="298" spans="2:14" x14ac:dyDescent="0.25">
      <c r="B298">
        <v>7810000000</v>
      </c>
      <c r="C298">
        <v>-7.7690786999999997</v>
      </c>
      <c r="M298">
        <v>7810000000</v>
      </c>
      <c r="N298">
        <v>-9.6576242000000008</v>
      </c>
    </row>
    <row r="299" spans="2:14" x14ac:dyDescent="0.25">
      <c r="B299">
        <v>7880000000</v>
      </c>
      <c r="C299">
        <v>-7.7756724000000004</v>
      </c>
      <c r="M299">
        <v>7880000000</v>
      </c>
      <c r="N299">
        <v>-9.6960134999999994</v>
      </c>
    </row>
    <row r="300" spans="2:14" x14ac:dyDescent="0.25">
      <c r="B300">
        <v>7950000000</v>
      </c>
      <c r="C300">
        <v>-7.7880944999999997</v>
      </c>
      <c r="M300">
        <v>7950000000</v>
      </c>
      <c r="N300">
        <v>-9.7171745000000005</v>
      </c>
    </row>
    <row r="301" spans="2:14" x14ac:dyDescent="0.25">
      <c r="B301">
        <v>8020000000</v>
      </c>
      <c r="C301">
        <v>-7.8168930999999997</v>
      </c>
      <c r="M301">
        <v>8020000000</v>
      </c>
      <c r="N301">
        <v>-9.7384596000000005</v>
      </c>
    </row>
    <row r="302" spans="2:14" x14ac:dyDescent="0.25">
      <c r="B302">
        <v>8090000000</v>
      </c>
      <c r="C302">
        <v>-7.8106375000000003</v>
      </c>
      <c r="M302">
        <v>8090000000</v>
      </c>
      <c r="N302">
        <v>-9.7588042999999995</v>
      </c>
    </row>
    <row r="303" spans="2:14" x14ac:dyDescent="0.25">
      <c r="B303">
        <v>8160000000</v>
      </c>
      <c r="C303">
        <v>-7.8126034999999998</v>
      </c>
      <c r="M303">
        <v>8160000000</v>
      </c>
      <c r="N303">
        <v>-9.7763919999999995</v>
      </c>
    </row>
    <row r="304" spans="2:14" x14ac:dyDescent="0.25">
      <c r="B304">
        <v>8230000000</v>
      </c>
      <c r="C304">
        <v>-7.8415474999999999</v>
      </c>
      <c r="M304">
        <v>8230000000</v>
      </c>
      <c r="N304">
        <v>-9.7785472999999996</v>
      </c>
    </row>
    <row r="305" spans="2:14" x14ac:dyDescent="0.25">
      <c r="B305">
        <v>8300000000</v>
      </c>
      <c r="C305">
        <v>-7.8370056000000003</v>
      </c>
      <c r="M305">
        <v>8300000000</v>
      </c>
      <c r="N305">
        <v>-9.7690964000000005</v>
      </c>
    </row>
    <row r="306" spans="2:14" x14ac:dyDescent="0.25">
      <c r="B306">
        <v>8370000000</v>
      </c>
      <c r="C306">
        <v>-7.8401307999999998</v>
      </c>
      <c r="M306">
        <v>8370000000</v>
      </c>
      <c r="N306">
        <v>-9.7669744000000005</v>
      </c>
    </row>
    <row r="307" spans="2:14" x14ac:dyDescent="0.25">
      <c r="B307">
        <v>8440000000</v>
      </c>
      <c r="C307">
        <v>-7.8507457</v>
      </c>
      <c r="M307">
        <v>8440000000</v>
      </c>
      <c r="N307">
        <v>-9.7691935999999995</v>
      </c>
    </row>
    <row r="308" spans="2:14" x14ac:dyDescent="0.25">
      <c r="B308">
        <v>8510000000</v>
      </c>
      <c r="C308">
        <v>-7.8483666999999997</v>
      </c>
      <c r="M308">
        <v>8510000000</v>
      </c>
      <c r="N308">
        <v>-9.7465762999999992</v>
      </c>
    </row>
    <row r="309" spans="2:14" x14ac:dyDescent="0.25">
      <c r="B309">
        <v>8580000000</v>
      </c>
      <c r="C309">
        <v>-7.8641515000000002</v>
      </c>
      <c r="M309">
        <v>8580000000</v>
      </c>
      <c r="N309">
        <v>-9.7194958000000007</v>
      </c>
    </row>
    <row r="310" spans="2:14" x14ac:dyDescent="0.25">
      <c r="B310">
        <v>8650000000</v>
      </c>
      <c r="C310">
        <v>-7.9247508</v>
      </c>
      <c r="M310">
        <v>8650000000</v>
      </c>
      <c r="N310">
        <v>-9.7043075999999999</v>
      </c>
    </row>
    <row r="311" spans="2:14" x14ac:dyDescent="0.25">
      <c r="B311">
        <v>8720000000</v>
      </c>
      <c r="C311">
        <v>-7.9734268000000004</v>
      </c>
      <c r="M311">
        <v>8720000000</v>
      </c>
      <c r="N311">
        <v>-9.6884955999999995</v>
      </c>
    </row>
    <row r="312" spans="2:14" x14ac:dyDescent="0.25">
      <c r="B312">
        <v>8790000000</v>
      </c>
      <c r="C312">
        <v>-8.0187530999999996</v>
      </c>
      <c r="M312">
        <v>8790000000</v>
      </c>
      <c r="N312">
        <v>-9.6709318</v>
      </c>
    </row>
    <row r="313" spans="2:14" x14ac:dyDescent="0.25">
      <c r="B313">
        <v>8860000000</v>
      </c>
      <c r="C313">
        <v>-8.1129321999999995</v>
      </c>
      <c r="M313">
        <v>8860000000</v>
      </c>
      <c r="N313">
        <v>-9.6704635999999997</v>
      </c>
    </row>
    <row r="314" spans="2:14" x14ac:dyDescent="0.25">
      <c r="B314">
        <v>8930000000</v>
      </c>
      <c r="C314">
        <v>-8.1759567000000004</v>
      </c>
      <c r="M314">
        <v>8930000000</v>
      </c>
      <c r="N314">
        <v>-9.6741524000000005</v>
      </c>
    </row>
    <row r="315" spans="2:14" x14ac:dyDescent="0.25">
      <c r="B315">
        <v>9000000000</v>
      </c>
      <c r="C315">
        <v>-8.2178144</v>
      </c>
      <c r="M315">
        <v>9000000000</v>
      </c>
      <c r="N315">
        <v>-9.6763677999999995</v>
      </c>
    </row>
    <row r="316" spans="2:14" x14ac:dyDescent="0.25">
      <c r="B316">
        <v>9070000000</v>
      </c>
      <c r="C316">
        <v>-8.2779597999999996</v>
      </c>
      <c r="M316">
        <v>9070000000</v>
      </c>
      <c r="N316">
        <v>-9.6728029000000006</v>
      </c>
    </row>
    <row r="317" spans="2:14" x14ac:dyDescent="0.25">
      <c r="B317">
        <v>9140000000</v>
      </c>
      <c r="C317">
        <v>-8.3055696000000001</v>
      </c>
      <c r="M317">
        <v>9140000000</v>
      </c>
      <c r="N317">
        <v>-9.6924486000000005</v>
      </c>
    </row>
    <row r="318" spans="2:14" x14ac:dyDescent="0.25">
      <c r="B318">
        <v>9210000000</v>
      </c>
      <c r="C318">
        <v>-8.2810945999999994</v>
      </c>
      <c r="M318">
        <v>9210000000</v>
      </c>
      <c r="N318">
        <v>-9.7031851000000007</v>
      </c>
    </row>
    <row r="319" spans="2:14" x14ac:dyDescent="0.25">
      <c r="B319">
        <v>9280000000</v>
      </c>
      <c r="C319">
        <v>-8.2856626999999996</v>
      </c>
      <c r="M319">
        <v>9280000000</v>
      </c>
      <c r="N319">
        <v>-9.7063836999999999</v>
      </c>
    </row>
    <row r="320" spans="2:14" x14ac:dyDescent="0.25">
      <c r="B320">
        <v>9350000000</v>
      </c>
      <c r="C320">
        <v>-8.2924862000000008</v>
      </c>
      <c r="M320">
        <v>9350000000</v>
      </c>
      <c r="N320">
        <v>-9.7134228</v>
      </c>
    </row>
    <row r="321" spans="2:14" x14ac:dyDescent="0.25">
      <c r="B321">
        <v>9420000000</v>
      </c>
      <c r="C321">
        <v>-8.2576885000000004</v>
      </c>
      <c r="M321">
        <v>9420000000</v>
      </c>
      <c r="N321">
        <v>-9.7252769000000008</v>
      </c>
    </row>
    <row r="322" spans="2:14" x14ac:dyDescent="0.25">
      <c r="B322">
        <v>9490000000</v>
      </c>
      <c r="C322">
        <v>-8.2608347000000002</v>
      </c>
      <c r="M322">
        <v>9490000000</v>
      </c>
      <c r="N322">
        <v>-9.7197093999999993</v>
      </c>
    </row>
    <row r="323" spans="2:14" x14ac:dyDescent="0.25">
      <c r="B323">
        <v>9560000000</v>
      </c>
      <c r="C323">
        <v>-8.2689866999999992</v>
      </c>
      <c r="M323">
        <v>9560000000</v>
      </c>
      <c r="N323">
        <v>-9.7089137999999995</v>
      </c>
    </row>
    <row r="324" spans="2:14" x14ac:dyDescent="0.25">
      <c r="B324">
        <v>9630000000</v>
      </c>
      <c r="C324">
        <v>-8.2459679000000001</v>
      </c>
      <c r="M324">
        <v>9630000000</v>
      </c>
      <c r="N324">
        <v>-9.6944932999999995</v>
      </c>
    </row>
    <row r="325" spans="2:14" x14ac:dyDescent="0.25">
      <c r="B325">
        <v>9700000000</v>
      </c>
      <c r="C325">
        <v>-8.2207127</v>
      </c>
      <c r="M325">
        <v>9700000000</v>
      </c>
      <c r="N325">
        <v>-9.6834086999999993</v>
      </c>
    </row>
    <row r="326" spans="2:14" x14ac:dyDescent="0.25">
      <c r="B326">
        <v>9770000000</v>
      </c>
      <c r="C326">
        <v>-8.2224883999999996</v>
      </c>
      <c r="M326">
        <v>9770000000</v>
      </c>
      <c r="N326">
        <v>-9.6745547999999992</v>
      </c>
    </row>
    <row r="327" spans="2:14" x14ac:dyDescent="0.25">
      <c r="B327">
        <v>9840000000</v>
      </c>
      <c r="C327">
        <v>-8.2100945000000003</v>
      </c>
      <c r="M327">
        <v>9840000000</v>
      </c>
      <c r="N327">
        <v>-9.6794653000000004</v>
      </c>
    </row>
    <row r="328" spans="2:14" x14ac:dyDescent="0.25">
      <c r="B328">
        <v>9910000000</v>
      </c>
      <c r="C328">
        <v>-8.2142800999999999</v>
      </c>
      <c r="M328">
        <v>9910000000</v>
      </c>
      <c r="N328">
        <v>-9.6879120000000007</v>
      </c>
    </row>
    <row r="329" spans="2:14" x14ac:dyDescent="0.25">
      <c r="B329">
        <v>9980000000</v>
      </c>
      <c r="C329">
        <v>-8.2129344999999994</v>
      </c>
      <c r="M329">
        <v>9980000000</v>
      </c>
      <c r="N329">
        <v>-9.6981620999999993</v>
      </c>
    </row>
    <row r="330" spans="2:14" x14ac:dyDescent="0.25">
      <c r="B330">
        <v>10050000000</v>
      </c>
      <c r="C330">
        <v>-8.1979436999999997</v>
      </c>
      <c r="M330">
        <v>10050000000</v>
      </c>
      <c r="N330">
        <v>-9.7011222999999998</v>
      </c>
    </row>
    <row r="331" spans="2:14" x14ac:dyDescent="0.25">
      <c r="B331">
        <v>10120000000</v>
      </c>
      <c r="C331">
        <v>-8.2014064999999992</v>
      </c>
      <c r="M331">
        <v>10120000000</v>
      </c>
      <c r="N331">
        <v>-9.6957445</v>
      </c>
    </row>
    <row r="332" spans="2:14" x14ac:dyDescent="0.25">
      <c r="B332">
        <v>10190000000</v>
      </c>
      <c r="C332">
        <v>-8.2009658999999999</v>
      </c>
      <c r="M332">
        <v>10190000000</v>
      </c>
      <c r="N332">
        <v>-9.6795472999999994</v>
      </c>
    </row>
    <row r="333" spans="2:14" x14ac:dyDescent="0.25">
      <c r="B333">
        <v>10260000000</v>
      </c>
      <c r="C333">
        <v>-8.1760883</v>
      </c>
      <c r="M333">
        <v>10260000000</v>
      </c>
      <c r="N333">
        <v>-9.6803235999999995</v>
      </c>
    </row>
    <row r="334" spans="2:14" x14ac:dyDescent="0.25">
      <c r="B334">
        <v>10330000000</v>
      </c>
      <c r="C334">
        <v>-8.1896600999999993</v>
      </c>
      <c r="M334">
        <v>10330000000</v>
      </c>
      <c r="N334">
        <v>-9.6701832000000003</v>
      </c>
    </row>
    <row r="335" spans="2:14" x14ac:dyDescent="0.25">
      <c r="B335">
        <v>10400000000</v>
      </c>
      <c r="C335">
        <v>-8.2275857999999999</v>
      </c>
      <c r="M335">
        <v>10400000000</v>
      </c>
      <c r="N335">
        <v>-9.6717606000000007</v>
      </c>
    </row>
    <row r="336" spans="2:14" x14ac:dyDescent="0.25">
      <c r="B336">
        <v>10470000000</v>
      </c>
      <c r="C336">
        <v>-8.2205276000000005</v>
      </c>
      <c r="M336">
        <v>10470000000</v>
      </c>
      <c r="N336">
        <v>-9.6790094</v>
      </c>
    </row>
    <row r="337" spans="2:14" x14ac:dyDescent="0.25">
      <c r="B337">
        <v>10540000000</v>
      </c>
      <c r="C337">
        <v>-8.2223520000000008</v>
      </c>
      <c r="M337">
        <v>10540000000</v>
      </c>
      <c r="N337">
        <v>-9.6759386000000003</v>
      </c>
    </row>
    <row r="338" spans="2:14" x14ac:dyDescent="0.25">
      <c r="B338">
        <v>10610000000</v>
      </c>
      <c r="C338">
        <v>-8.2412633999999994</v>
      </c>
      <c r="M338">
        <v>10610000000</v>
      </c>
      <c r="N338">
        <v>-9.6521339000000008</v>
      </c>
    </row>
    <row r="339" spans="2:14" x14ac:dyDescent="0.25">
      <c r="B339">
        <v>10680000000</v>
      </c>
      <c r="C339">
        <v>-8.2423687000000001</v>
      </c>
      <c r="M339">
        <v>10680000000</v>
      </c>
      <c r="N339">
        <v>-9.6537514000000009</v>
      </c>
    </row>
    <row r="340" spans="2:14" x14ac:dyDescent="0.25">
      <c r="B340">
        <v>10750000000</v>
      </c>
      <c r="C340">
        <v>-8.2285947999999998</v>
      </c>
      <c r="M340">
        <v>10750000000</v>
      </c>
      <c r="N340">
        <v>-9.6417751000000003</v>
      </c>
    </row>
    <row r="341" spans="2:14" x14ac:dyDescent="0.25">
      <c r="B341">
        <v>10820000000</v>
      </c>
      <c r="C341">
        <v>-8.2235966000000005</v>
      </c>
      <c r="M341">
        <v>10820000000</v>
      </c>
      <c r="N341">
        <v>-9.6174029999999995</v>
      </c>
    </row>
    <row r="342" spans="2:14" x14ac:dyDescent="0.25">
      <c r="B342">
        <v>10890000000</v>
      </c>
      <c r="C342">
        <v>-8.2054930000000006</v>
      </c>
      <c r="M342">
        <v>10890000000</v>
      </c>
      <c r="N342">
        <v>-9.5968827999999995</v>
      </c>
    </row>
    <row r="343" spans="2:14" x14ac:dyDescent="0.25">
      <c r="B343">
        <v>10960000000</v>
      </c>
      <c r="C343">
        <v>-8.1856641999999997</v>
      </c>
      <c r="M343">
        <v>10960000000</v>
      </c>
      <c r="N343">
        <v>-9.5814219000000005</v>
      </c>
    </row>
    <row r="344" spans="2:14" x14ac:dyDescent="0.25">
      <c r="B344">
        <v>11030000000</v>
      </c>
      <c r="C344">
        <v>-8.1775160000000007</v>
      </c>
      <c r="M344">
        <v>11030000000</v>
      </c>
      <c r="N344">
        <v>-9.5576115000000001</v>
      </c>
    </row>
    <row r="345" spans="2:14" x14ac:dyDescent="0.25">
      <c r="B345">
        <v>11100000000</v>
      </c>
      <c r="C345">
        <v>-8.1454305999999992</v>
      </c>
      <c r="M345">
        <v>11100000000</v>
      </c>
      <c r="N345">
        <v>-9.5331974000000006</v>
      </c>
    </row>
    <row r="346" spans="2:14" x14ac:dyDescent="0.25">
      <c r="B346">
        <v>11170000000</v>
      </c>
      <c r="C346">
        <v>-8.1295347000000007</v>
      </c>
      <c r="M346">
        <v>11170000000</v>
      </c>
      <c r="N346">
        <v>-9.5277499999999993</v>
      </c>
    </row>
    <row r="347" spans="2:14" x14ac:dyDescent="0.25">
      <c r="B347">
        <v>11240000000</v>
      </c>
      <c r="C347">
        <v>-8.1238679999999999</v>
      </c>
      <c r="M347">
        <v>11240000000</v>
      </c>
      <c r="N347">
        <v>-9.5219622000000008</v>
      </c>
    </row>
    <row r="348" spans="2:14" x14ac:dyDescent="0.25">
      <c r="B348">
        <v>11310000000</v>
      </c>
      <c r="C348">
        <v>-8.1110258000000002</v>
      </c>
      <c r="M348">
        <v>11310000000</v>
      </c>
      <c r="N348">
        <v>-9.5301275000000008</v>
      </c>
    </row>
    <row r="349" spans="2:14" x14ac:dyDescent="0.25">
      <c r="B349">
        <v>11380000000</v>
      </c>
      <c r="C349">
        <v>-8.0864697000000003</v>
      </c>
      <c r="M349">
        <v>11380000000</v>
      </c>
      <c r="N349">
        <v>-9.5378714000000002</v>
      </c>
    </row>
    <row r="350" spans="2:14" x14ac:dyDescent="0.25">
      <c r="B350">
        <v>11450000000</v>
      </c>
      <c r="C350">
        <v>-8.0927486000000002</v>
      </c>
      <c r="M350">
        <v>11450000000</v>
      </c>
      <c r="N350">
        <v>-9.5656490000000005</v>
      </c>
    </row>
    <row r="351" spans="2:14" x14ac:dyDescent="0.25">
      <c r="B351">
        <v>11520000000</v>
      </c>
      <c r="C351">
        <v>-8.0839719999999993</v>
      </c>
      <c r="M351">
        <v>11520000000</v>
      </c>
      <c r="N351">
        <v>-9.5893239999999995</v>
      </c>
    </row>
    <row r="352" spans="2:14" x14ac:dyDescent="0.25">
      <c r="B352">
        <v>11590000000</v>
      </c>
      <c r="C352">
        <v>-8.0786456999999992</v>
      </c>
      <c r="M352">
        <v>11590000000</v>
      </c>
      <c r="N352">
        <v>-9.6208829999999992</v>
      </c>
    </row>
    <row r="353" spans="2:14" x14ac:dyDescent="0.25">
      <c r="B353">
        <v>11660000000</v>
      </c>
      <c r="C353">
        <v>-8.0883608000000002</v>
      </c>
      <c r="M353">
        <v>11660000000</v>
      </c>
      <c r="N353">
        <v>-9.6327619999999996</v>
      </c>
    </row>
    <row r="354" spans="2:14" x14ac:dyDescent="0.25">
      <c r="B354">
        <v>11730000000</v>
      </c>
      <c r="C354">
        <v>-8.0860137999999999</v>
      </c>
      <c r="M354">
        <v>11730000000</v>
      </c>
      <c r="N354">
        <v>-9.6496552999999992</v>
      </c>
    </row>
    <row r="355" spans="2:14" x14ac:dyDescent="0.25">
      <c r="B355">
        <v>11800000000</v>
      </c>
      <c r="C355">
        <v>-8.0847520999999993</v>
      </c>
      <c r="M355">
        <v>11800000000</v>
      </c>
      <c r="N355">
        <v>-9.6685400000000001</v>
      </c>
    </row>
    <row r="356" spans="2:14" x14ac:dyDescent="0.25">
      <c r="B356">
        <v>11870000000</v>
      </c>
      <c r="C356">
        <v>-8.1194018999999997</v>
      </c>
      <c r="M356">
        <v>11870000000</v>
      </c>
      <c r="N356">
        <v>-9.7078495</v>
      </c>
    </row>
    <row r="357" spans="2:14" x14ac:dyDescent="0.25">
      <c r="B357">
        <v>11940000000</v>
      </c>
      <c r="C357">
        <v>-8.1333952000000007</v>
      </c>
      <c r="M357">
        <v>11940000000</v>
      </c>
      <c r="N357">
        <v>-9.7318563000000005</v>
      </c>
    </row>
    <row r="358" spans="2:14" x14ac:dyDescent="0.25">
      <c r="B358">
        <v>12010000000</v>
      </c>
      <c r="C358">
        <v>-8.1442022000000005</v>
      </c>
      <c r="M358">
        <v>12010000000</v>
      </c>
      <c r="N358">
        <v>-9.7599114999999994</v>
      </c>
    </row>
    <row r="359" spans="2:14" x14ac:dyDescent="0.25">
      <c r="B359">
        <v>12080000000</v>
      </c>
      <c r="C359">
        <v>-8.1708441000000001</v>
      </c>
      <c r="M359">
        <v>12080000000</v>
      </c>
      <c r="N359">
        <v>-9.7845248999999992</v>
      </c>
    </row>
    <row r="360" spans="2:14" x14ac:dyDescent="0.25">
      <c r="B360">
        <v>12150000000</v>
      </c>
      <c r="C360">
        <v>-8.2022704999999991</v>
      </c>
      <c r="M360">
        <v>12150000000</v>
      </c>
      <c r="N360">
        <v>-9.7966633000000005</v>
      </c>
    </row>
    <row r="361" spans="2:14" x14ac:dyDescent="0.25">
      <c r="B361">
        <v>12220000000</v>
      </c>
      <c r="C361">
        <v>-8.2067566000000003</v>
      </c>
      <c r="M361">
        <v>12220000000</v>
      </c>
      <c r="N361">
        <v>-9.7989473</v>
      </c>
    </row>
    <row r="362" spans="2:14" x14ac:dyDescent="0.25">
      <c r="B362">
        <v>12290000000</v>
      </c>
      <c r="C362">
        <v>-8.2515602000000001</v>
      </c>
      <c r="M362">
        <v>12290000000</v>
      </c>
      <c r="N362">
        <v>-9.8412485000000007</v>
      </c>
    </row>
    <row r="363" spans="2:14" x14ac:dyDescent="0.25">
      <c r="B363">
        <v>12360000000</v>
      </c>
      <c r="C363">
        <v>-8.3350735</v>
      </c>
      <c r="M363">
        <v>12360000000</v>
      </c>
      <c r="N363">
        <v>-9.9116879000000004</v>
      </c>
    </row>
    <row r="364" spans="2:14" x14ac:dyDescent="0.25">
      <c r="B364">
        <v>12430000000</v>
      </c>
      <c r="C364">
        <v>-8.4257974999999998</v>
      </c>
      <c r="M364">
        <v>12430000000</v>
      </c>
      <c r="N364">
        <v>-9.9830637000000007</v>
      </c>
    </row>
    <row r="365" spans="2:14" x14ac:dyDescent="0.25">
      <c r="B365">
        <v>12500000000</v>
      </c>
      <c r="C365">
        <v>-8.5191736000000002</v>
      </c>
      <c r="M365">
        <v>12500000000</v>
      </c>
      <c r="N365">
        <v>-10.062654</v>
      </c>
    </row>
    <row r="366" spans="2:14" x14ac:dyDescent="0.25">
      <c r="B366">
        <v>12570000000</v>
      </c>
      <c r="C366">
        <v>-8.6234254999999997</v>
      </c>
      <c r="M366">
        <v>12570000000</v>
      </c>
      <c r="N366">
        <v>-10.150504</v>
      </c>
    </row>
    <row r="367" spans="2:14" x14ac:dyDescent="0.25">
      <c r="B367">
        <v>12640000000</v>
      </c>
      <c r="C367">
        <v>-8.7085217999999998</v>
      </c>
      <c r="M367">
        <v>12640000000</v>
      </c>
      <c r="N367">
        <v>-10.21055</v>
      </c>
    </row>
    <row r="368" spans="2:14" x14ac:dyDescent="0.25">
      <c r="B368">
        <v>12710000000</v>
      </c>
      <c r="C368">
        <v>-8.7714586000000008</v>
      </c>
      <c r="M368">
        <v>12710000000</v>
      </c>
      <c r="N368">
        <v>-10.265361</v>
      </c>
    </row>
    <row r="369" spans="2:14" x14ac:dyDescent="0.25">
      <c r="B369">
        <v>12780000000</v>
      </c>
      <c r="C369">
        <v>-8.8160390999999994</v>
      </c>
      <c r="M369">
        <v>12780000000</v>
      </c>
      <c r="N369">
        <v>-10.302349</v>
      </c>
    </row>
    <row r="370" spans="2:14" x14ac:dyDescent="0.25">
      <c r="B370">
        <v>12850000000</v>
      </c>
      <c r="C370">
        <v>-8.8504257000000006</v>
      </c>
      <c r="M370">
        <v>12850000000</v>
      </c>
      <c r="N370">
        <v>-10.317197999999999</v>
      </c>
    </row>
    <row r="371" spans="2:14" x14ac:dyDescent="0.25">
      <c r="B371">
        <v>12920000000</v>
      </c>
      <c r="C371">
        <v>-8.9132432999999995</v>
      </c>
      <c r="M371">
        <v>12920000000</v>
      </c>
      <c r="N371">
        <v>-10.324408</v>
      </c>
    </row>
    <row r="372" spans="2:14" x14ac:dyDescent="0.25">
      <c r="B372">
        <v>12990000000</v>
      </c>
      <c r="C372">
        <v>-8.9715699999999998</v>
      </c>
      <c r="M372">
        <v>12990000000</v>
      </c>
      <c r="N372">
        <v>-10.324857</v>
      </c>
    </row>
    <row r="373" spans="2:14" x14ac:dyDescent="0.25">
      <c r="B373">
        <v>13060000000</v>
      </c>
      <c r="C373">
        <v>-9.0147858000000003</v>
      </c>
      <c r="M373">
        <v>13060000000</v>
      </c>
      <c r="N373">
        <v>-10.304411999999999</v>
      </c>
    </row>
    <row r="374" spans="2:14" x14ac:dyDescent="0.25">
      <c r="B374">
        <v>13130000000</v>
      </c>
      <c r="C374">
        <v>-9.0999803999999997</v>
      </c>
      <c r="M374">
        <v>13130000000</v>
      </c>
      <c r="N374">
        <v>-10.292179000000001</v>
      </c>
    </row>
    <row r="375" spans="2:14" x14ac:dyDescent="0.25">
      <c r="B375">
        <v>13200000000</v>
      </c>
      <c r="C375">
        <v>-9.2179822999999992</v>
      </c>
      <c r="M375">
        <v>13200000000</v>
      </c>
      <c r="N375">
        <v>-10.286104</v>
      </c>
    </row>
    <row r="376" spans="2:14" x14ac:dyDescent="0.25">
      <c r="B376">
        <v>13270000000</v>
      </c>
      <c r="C376">
        <v>-9.3097505999999992</v>
      </c>
      <c r="M376">
        <v>13270000000</v>
      </c>
      <c r="N376">
        <v>-10.268649999999999</v>
      </c>
    </row>
    <row r="377" spans="2:14" x14ac:dyDescent="0.25">
      <c r="B377">
        <v>13340000000</v>
      </c>
      <c r="C377">
        <v>-9.4353751999999993</v>
      </c>
      <c r="M377">
        <v>13340000000</v>
      </c>
      <c r="N377">
        <v>-10.262879999999999</v>
      </c>
    </row>
    <row r="378" spans="2:14" x14ac:dyDescent="0.25">
      <c r="B378">
        <v>13410000000</v>
      </c>
      <c r="C378">
        <v>-9.5877780999999995</v>
      </c>
      <c r="M378">
        <v>13410000000</v>
      </c>
      <c r="N378">
        <v>-10.26798</v>
      </c>
    </row>
    <row r="379" spans="2:14" x14ac:dyDescent="0.25">
      <c r="B379">
        <v>13480000000</v>
      </c>
      <c r="C379">
        <v>-9.7426662000000004</v>
      </c>
      <c r="M379">
        <v>13480000000</v>
      </c>
      <c r="N379">
        <v>-10.278967</v>
      </c>
    </row>
    <row r="380" spans="2:14" x14ac:dyDescent="0.25">
      <c r="B380">
        <v>13550000000</v>
      </c>
      <c r="C380">
        <v>-9.8888864999999999</v>
      </c>
      <c r="M380">
        <v>13550000000</v>
      </c>
      <c r="N380">
        <v>-10.29701</v>
      </c>
    </row>
    <row r="381" spans="2:14" x14ac:dyDescent="0.25">
      <c r="B381">
        <v>13620000000</v>
      </c>
      <c r="C381">
        <v>-10.056791</v>
      </c>
      <c r="M381">
        <v>13620000000</v>
      </c>
      <c r="N381">
        <v>-10.321126</v>
      </c>
    </row>
    <row r="382" spans="2:14" x14ac:dyDescent="0.25">
      <c r="B382">
        <v>13690000000</v>
      </c>
      <c r="C382">
        <v>-10.223190000000001</v>
      </c>
      <c r="M382">
        <v>13690000000</v>
      </c>
      <c r="N382">
        <v>-10.353116999999999</v>
      </c>
    </row>
    <row r="383" spans="2:14" x14ac:dyDescent="0.25">
      <c r="B383">
        <v>13760000000</v>
      </c>
      <c r="C383">
        <v>-10.390491000000001</v>
      </c>
      <c r="M383">
        <v>13760000000</v>
      </c>
      <c r="N383">
        <v>-10.381567</v>
      </c>
    </row>
    <row r="384" spans="2:14" x14ac:dyDescent="0.25">
      <c r="B384">
        <v>13830000000</v>
      </c>
      <c r="C384">
        <v>-10.566573999999999</v>
      </c>
      <c r="M384">
        <v>13830000000</v>
      </c>
      <c r="N384">
        <v>-10.422777999999999</v>
      </c>
    </row>
    <row r="385" spans="2:14" x14ac:dyDescent="0.25">
      <c r="B385">
        <v>13900000000</v>
      </c>
      <c r="C385">
        <v>-10.743195</v>
      </c>
      <c r="M385">
        <v>13900000000</v>
      </c>
      <c r="N385">
        <v>-10.467370000000001</v>
      </c>
    </row>
    <row r="386" spans="2:14" x14ac:dyDescent="0.25">
      <c r="B386">
        <v>13970000000</v>
      </c>
      <c r="C386">
        <v>-10.922466999999999</v>
      </c>
      <c r="M386">
        <v>13970000000</v>
      </c>
      <c r="N386">
        <v>-10.527732</v>
      </c>
    </row>
    <row r="387" spans="2:14" x14ac:dyDescent="0.25">
      <c r="B387">
        <v>14040000000</v>
      </c>
      <c r="C387">
        <v>-11.11239</v>
      </c>
      <c r="M387">
        <v>14040000000</v>
      </c>
      <c r="N387">
        <v>-10.599124</v>
      </c>
    </row>
    <row r="388" spans="2:14" x14ac:dyDescent="0.25">
      <c r="B388">
        <v>14110000000</v>
      </c>
      <c r="C388">
        <v>-11.290952000000001</v>
      </c>
      <c r="M388">
        <v>14110000000</v>
      </c>
      <c r="N388">
        <v>-10.675686000000001</v>
      </c>
    </row>
    <row r="389" spans="2:14" x14ac:dyDescent="0.25">
      <c r="B389">
        <v>14180000000</v>
      </c>
      <c r="C389">
        <v>-11.47936</v>
      </c>
      <c r="M389">
        <v>14180000000</v>
      </c>
      <c r="N389">
        <v>-10.770842999999999</v>
      </c>
    </row>
    <row r="390" spans="2:14" x14ac:dyDescent="0.25">
      <c r="B390">
        <v>14250000000</v>
      </c>
      <c r="C390">
        <v>-11.702386000000001</v>
      </c>
      <c r="M390">
        <v>14250000000</v>
      </c>
      <c r="N390">
        <v>-10.888816</v>
      </c>
    </row>
    <row r="391" spans="2:14" x14ac:dyDescent="0.25">
      <c r="B391">
        <v>14320000000</v>
      </c>
      <c r="C391">
        <v>-11.929620999999999</v>
      </c>
      <c r="M391">
        <v>14320000000</v>
      </c>
      <c r="N391">
        <v>-11.056442000000001</v>
      </c>
    </row>
    <row r="392" spans="2:14" x14ac:dyDescent="0.25">
      <c r="B392">
        <v>14390000000</v>
      </c>
      <c r="C392">
        <v>-12.161488</v>
      </c>
      <c r="M392">
        <v>14390000000</v>
      </c>
      <c r="N392">
        <v>-11.275433</v>
      </c>
    </row>
    <row r="393" spans="2:14" x14ac:dyDescent="0.25">
      <c r="B393">
        <v>14460000000</v>
      </c>
      <c r="C393">
        <v>-12.401624999999999</v>
      </c>
      <c r="M393">
        <v>14460000000</v>
      </c>
      <c r="N393">
        <v>-11.47161</v>
      </c>
    </row>
    <row r="394" spans="2:14" x14ac:dyDescent="0.25">
      <c r="B394">
        <v>14530000000</v>
      </c>
      <c r="C394">
        <v>-12.642794</v>
      </c>
      <c r="M394">
        <v>14530000000</v>
      </c>
      <c r="N394">
        <v>-11.683513</v>
      </c>
    </row>
    <row r="395" spans="2:14" x14ac:dyDescent="0.25">
      <c r="B395">
        <v>14600000000</v>
      </c>
      <c r="C395">
        <v>-12.906298</v>
      </c>
      <c r="M395">
        <v>14600000000</v>
      </c>
      <c r="N395">
        <v>-11.993218000000001</v>
      </c>
    </row>
    <row r="396" spans="2:14" x14ac:dyDescent="0.25">
      <c r="B396">
        <v>14670000000</v>
      </c>
      <c r="C396">
        <v>-13.182198</v>
      </c>
      <c r="M396">
        <v>14670000000</v>
      </c>
      <c r="N396">
        <v>-12.390826000000001</v>
      </c>
    </row>
    <row r="397" spans="2:14" x14ac:dyDescent="0.25">
      <c r="B397">
        <v>14740000000</v>
      </c>
      <c r="C397">
        <v>-13.506256</v>
      </c>
      <c r="M397">
        <v>14740000000</v>
      </c>
      <c r="N397">
        <v>-12.965318999999999</v>
      </c>
    </row>
    <row r="398" spans="2:14" x14ac:dyDescent="0.25">
      <c r="B398">
        <v>14810000000</v>
      </c>
      <c r="C398">
        <v>-13.896176000000001</v>
      </c>
      <c r="M398">
        <v>14810000000</v>
      </c>
      <c r="N398">
        <v>-13.884302</v>
      </c>
    </row>
    <row r="399" spans="2:14" x14ac:dyDescent="0.25">
      <c r="B399">
        <v>14880000000</v>
      </c>
      <c r="C399">
        <v>-14.260132</v>
      </c>
      <c r="M399">
        <v>14880000000</v>
      </c>
      <c r="N399">
        <v>-14.724074999999999</v>
      </c>
    </row>
    <row r="400" spans="2:14" x14ac:dyDescent="0.25">
      <c r="B400">
        <v>14950000000</v>
      </c>
      <c r="C400">
        <v>-14.65085</v>
      </c>
      <c r="M400">
        <v>14950000000</v>
      </c>
      <c r="N400">
        <v>-15.507281000000001</v>
      </c>
    </row>
    <row r="401" spans="2:14" x14ac:dyDescent="0.25">
      <c r="B401">
        <v>15020000000</v>
      </c>
      <c r="C401">
        <v>-15.260752</v>
      </c>
      <c r="M401">
        <v>15020000000</v>
      </c>
      <c r="N401">
        <v>-16.694144999999999</v>
      </c>
    </row>
    <row r="402" spans="2:14" x14ac:dyDescent="0.25">
      <c r="B402">
        <v>15090000000</v>
      </c>
      <c r="C402">
        <v>-16.204968999999998</v>
      </c>
      <c r="M402">
        <v>15090000000</v>
      </c>
      <c r="N402">
        <v>-18.556114000000001</v>
      </c>
    </row>
    <row r="403" spans="2:14" x14ac:dyDescent="0.25">
      <c r="B403">
        <v>15160000000</v>
      </c>
      <c r="C403">
        <v>-17.439968</v>
      </c>
      <c r="M403">
        <v>15160000000</v>
      </c>
      <c r="N403">
        <v>-20.461850999999999</v>
      </c>
    </row>
    <row r="404" spans="2:14" x14ac:dyDescent="0.25">
      <c r="B404">
        <v>15230000000</v>
      </c>
      <c r="C404">
        <v>-18.751771999999999</v>
      </c>
      <c r="M404">
        <v>15230000000</v>
      </c>
      <c r="N404">
        <v>-22.835519999999999</v>
      </c>
    </row>
    <row r="405" spans="2:14" x14ac:dyDescent="0.25">
      <c r="B405">
        <v>15300000000</v>
      </c>
      <c r="C405">
        <v>-20.734869</v>
      </c>
      <c r="M405">
        <v>15300000000</v>
      </c>
      <c r="N405">
        <v>-25.340401</v>
      </c>
    </row>
    <row r="406" spans="2:14" x14ac:dyDescent="0.25">
      <c r="B406">
        <v>15370000000</v>
      </c>
      <c r="C406">
        <v>-23.558589999999999</v>
      </c>
      <c r="M406">
        <v>15370000000</v>
      </c>
      <c r="N406">
        <v>-28.036020000000001</v>
      </c>
    </row>
    <row r="407" spans="2:14" x14ac:dyDescent="0.25">
      <c r="B407">
        <v>15440000000</v>
      </c>
      <c r="C407">
        <v>-26.085079</v>
      </c>
      <c r="M407">
        <v>15440000000</v>
      </c>
      <c r="N407">
        <v>-30.049927</v>
      </c>
    </row>
    <row r="408" spans="2:14" x14ac:dyDescent="0.25">
      <c r="B408">
        <v>15510000000</v>
      </c>
      <c r="C408">
        <v>-28.577456999999999</v>
      </c>
      <c r="M408">
        <v>15510000000</v>
      </c>
      <c r="N408">
        <v>-31.53614</v>
      </c>
    </row>
    <row r="409" spans="2:14" x14ac:dyDescent="0.25">
      <c r="B409">
        <v>15580000000</v>
      </c>
      <c r="C409">
        <v>-31.227198000000001</v>
      </c>
      <c r="M409">
        <v>15580000000</v>
      </c>
      <c r="N409">
        <v>-32.773505999999998</v>
      </c>
    </row>
    <row r="410" spans="2:14" x14ac:dyDescent="0.25">
      <c r="B410">
        <v>15650000000</v>
      </c>
      <c r="C410">
        <v>-33.034779</v>
      </c>
      <c r="M410">
        <v>15650000000</v>
      </c>
      <c r="N410">
        <v>-33.786793000000003</v>
      </c>
    </row>
    <row r="411" spans="2:14" x14ac:dyDescent="0.25">
      <c r="B411">
        <v>15720000000</v>
      </c>
      <c r="C411">
        <v>-33.834969000000001</v>
      </c>
      <c r="M411">
        <v>15720000000</v>
      </c>
      <c r="N411">
        <v>-34.189895999999997</v>
      </c>
    </row>
    <row r="412" spans="2:14" x14ac:dyDescent="0.25">
      <c r="B412">
        <v>15790000000</v>
      </c>
      <c r="C412">
        <v>-34.356574999999999</v>
      </c>
      <c r="M412">
        <v>15790000000</v>
      </c>
      <c r="N412">
        <v>-34.179164999999998</v>
      </c>
    </row>
    <row r="413" spans="2:14" x14ac:dyDescent="0.25">
      <c r="B413">
        <v>15860000000</v>
      </c>
      <c r="C413">
        <v>-34.324291000000002</v>
      </c>
      <c r="M413">
        <v>15860000000</v>
      </c>
      <c r="N413">
        <v>-34.104702000000003</v>
      </c>
    </row>
    <row r="414" spans="2:14" x14ac:dyDescent="0.25">
      <c r="B414">
        <v>15930000000</v>
      </c>
      <c r="C414">
        <v>-34.028632999999999</v>
      </c>
      <c r="M414">
        <v>15930000000</v>
      </c>
      <c r="N414">
        <v>-33.843032999999998</v>
      </c>
    </row>
    <row r="415" spans="2:14" x14ac:dyDescent="0.25">
      <c r="B415">
        <v>16000000000</v>
      </c>
      <c r="C415">
        <v>-33.794556</v>
      </c>
      <c r="M415">
        <v>16000000000</v>
      </c>
      <c r="N415">
        <v>-33.604140999999998</v>
      </c>
    </row>
    <row r="416" spans="2:14" x14ac:dyDescent="0.25">
      <c r="B416" t="s">
        <v>21</v>
      </c>
      <c r="M416" t="s">
        <v>21</v>
      </c>
    </row>
    <row r="419" spans="2:14" x14ac:dyDescent="0.25">
      <c r="B419" t="s">
        <v>22</v>
      </c>
      <c r="M419" t="s">
        <v>22</v>
      </c>
    </row>
    <row r="420" spans="2:14" x14ac:dyDescent="0.25">
      <c r="B420" t="s">
        <v>19</v>
      </c>
      <c r="C420" t="s">
        <v>280</v>
      </c>
      <c r="M420" t="s">
        <v>19</v>
      </c>
      <c r="N420" t="s">
        <v>280</v>
      </c>
    </row>
    <row r="421" spans="2:14" x14ac:dyDescent="0.25">
      <c r="B421">
        <v>2000000000</v>
      </c>
      <c r="C421">
        <v>-64.400802999999996</v>
      </c>
      <c r="M421">
        <v>2000000000</v>
      </c>
      <c r="N421">
        <v>-50.189650999999998</v>
      </c>
    </row>
    <row r="422" spans="2:14" x14ac:dyDescent="0.25">
      <c r="B422">
        <v>2070000000</v>
      </c>
      <c r="C422">
        <v>-65.550811999999993</v>
      </c>
      <c r="M422">
        <v>2070000000</v>
      </c>
      <c r="N422">
        <v>-43.458916000000002</v>
      </c>
    </row>
    <row r="423" spans="2:14" x14ac:dyDescent="0.25">
      <c r="B423">
        <v>2140000000</v>
      </c>
      <c r="C423">
        <v>-64.193107999999995</v>
      </c>
      <c r="M423">
        <v>2140000000</v>
      </c>
      <c r="N423">
        <v>-35.676338000000001</v>
      </c>
    </row>
    <row r="424" spans="2:14" x14ac:dyDescent="0.25">
      <c r="B424">
        <v>2210000000</v>
      </c>
      <c r="C424">
        <v>-62.753352999999997</v>
      </c>
      <c r="M424">
        <v>2210000000</v>
      </c>
      <c r="N424">
        <v>-27.571688000000002</v>
      </c>
    </row>
    <row r="425" spans="2:14" x14ac:dyDescent="0.25">
      <c r="B425">
        <v>2280000000</v>
      </c>
      <c r="C425">
        <v>-59.662757999999997</v>
      </c>
      <c r="M425">
        <v>2280000000</v>
      </c>
      <c r="N425">
        <v>-24.482465999999999</v>
      </c>
    </row>
    <row r="426" spans="2:14" x14ac:dyDescent="0.25">
      <c r="B426">
        <v>2350000000</v>
      </c>
      <c r="C426">
        <v>-52.753002000000002</v>
      </c>
      <c r="M426">
        <v>2350000000</v>
      </c>
      <c r="N426">
        <v>-21.276413000000002</v>
      </c>
    </row>
    <row r="427" spans="2:14" x14ac:dyDescent="0.25">
      <c r="B427">
        <v>2420000000</v>
      </c>
      <c r="C427">
        <v>-43.147452999999999</v>
      </c>
      <c r="M427">
        <v>2420000000</v>
      </c>
      <c r="N427">
        <v>-19.103359000000001</v>
      </c>
    </row>
    <row r="428" spans="2:14" x14ac:dyDescent="0.25">
      <c r="B428">
        <v>2490000000</v>
      </c>
      <c r="C428">
        <v>-35.290095999999998</v>
      </c>
      <c r="M428">
        <v>2490000000</v>
      </c>
      <c r="N428">
        <v>-17.523685</v>
      </c>
    </row>
    <row r="429" spans="2:14" x14ac:dyDescent="0.25">
      <c r="B429">
        <v>2560000000</v>
      </c>
      <c r="C429">
        <v>-26.600845</v>
      </c>
      <c r="M429">
        <v>2560000000</v>
      </c>
      <c r="N429">
        <v>-16.223772</v>
      </c>
    </row>
    <row r="430" spans="2:14" x14ac:dyDescent="0.25">
      <c r="B430">
        <v>2630000000</v>
      </c>
      <c r="C430">
        <v>-18.877462000000001</v>
      </c>
      <c r="M430">
        <v>2630000000</v>
      </c>
      <c r="N430">
        <v>-14.896931</v>
      </c>
    </row>
    <row r="431" spans="2:14" x14ac:dyDescent="0.25">
      <c r="B431">
        <v>2700000000</v>
      </c>
      <c r="C431">
        <v>-15.031631000000001</v>
      </c>
      <c r="M431">
        <v>2700000000</v>
      </c>
      <c r="N431">
        <v>-13.080785000000001</v>
      </c>
    </row>
    <row r="432" spans="2:14" x14ac:dyDescent="0.25">
      <c r="B432">
        <v>2770000000</v>
      </c>
      <c r="C432">
        <v>-12.422356000000001</v>
      </c>
      <c r="M432">
        <v>2770000000</v>
      </c>
      <c r="N432">
        <v>-11.622501</v>
      </c>
    </row>
    <row r="433" spans="2:14" x14ac:dyDescent="0.25">
      <c r="B433">
        <v>2840000000</v>
      </c>
      <c r="C433">
        <v>-10.362216</v>
      </c>
      <c r="M433">
        <v>2840000000</v>
      </c>
      <c r="N433">
        <v>-10.461102</v>
      </c>
    </row>
    <row r="434" spans="2:14" x14ac:dyDescent="0.25">
      <c r="B434">
        <v>2910000000</v>
      </c>
      <c r="C434">
        <v>-9.2720164999999994</v>
      </c>
      <c r="M434">
        <v>2910000000</v>
      </c>
      <c r="N434">
        <v>-9.2073584000000004</v>
      </c>
    </row>
    <row r="435" spans="2:14" x14ac:dyDescent="0.25">
      <c r="B435">
        <v>2980000000</v>
      </c>
      <c r="C435">
        <v>-8.6787500000000009</v>
      </c>
      <c r="M435">
        <v>2980000000</v>
      </c>
      <c r="N435">
        <v>-8.3163327999999996</v>
      </c>
    </row>
    <row r="436" spans="2:14" x14ac:dyDescent="0.25">
      <c r="B436">
        <v>3050000000</v>
      </c>
      <c r="C436">
        <v>-8.0570450000000005</v>
      </c>
      <c r="M436">
        <v>3050000000</v>
      </c>
      <c r="N436">
        <v>-8.0490788999999996</v>
      </c>
    </row>
    <row r="437" spans="2:14" x14ac:dyDescent="0.25">
      <c r="B437">
        <v>3120000000</v>
      </c>
      <c r="C437">
        <v>-7.8432278999999996</v>
      </c>
      <c r="M437">
        <v>3120000000</v>
      </c>
      <c r="N437">
        <v>-7.8388933999999999</v>
      </c>
    </row>
    <row r="438" spans="2:14" x14ac:dyDescent="0.25">
      <c r="B438">
        <v>3190000000</v>
      </c>
      <c r="C438">
        <v>-7.8216242999999999</v>
      </c>
      <c r="M438">
        <v>3190000000</v>
      </c>
      <c r="N438">
        <v>-7.8418368999999997</v>
      </c>
    </row>
    <row r="439" spans="2:14" x14ac:dyDescent="0.25">
      <c r="B439">
        <v>3260000000</v>
      </c>
      <c r="C439">
        <v>-7.7809838999999998</v>
      </c>
      <c r="M439">
        <v>3260000000</v>
      </c>
      <c r="N439">
        <v>-8.0386504999999993</v>
      </c>
    </row>
    <row r="440" spans="2:14" x14ac:dyDescent="0.25">
      <c r="B440">
        <v>3330000000</v>
      </c>
      <c r="C440">
        <v>-7.7670564999999998</v>
      </c>
      <c r="M440">
        <v>3330000000</v>
      </c>
      <c r="N440">
        <v>-8.2448931000000005</v>
      </c>
    </row>
    <row r="441" spans="2:14" x14ac:dyDescent="0.25">
      <c r="B441">
        <v>3400000000</v>
      </c>
      <c r="C441">
        <v>-7.8527373999999996</v>
      </c>
      <c r="M441">
        <v>3400000000</v>
      </c>
      <c r="N441">
        <v>-8.4350710000000007</v>
      </c>
    </row>
    <row r="442" spans="2:14" x14ac:dyDescent="0.25">
      <c r="B442">
        <v>3470000000</v>
      </c>
      <c r="C442">
        <v>-7.8114537999999998</v>
      </c>
      <c r="M442">
        <v>3470000000</v>
      </c>
      <c r="N442">
        <v>-8.6596688999999998</v>
      </c>
    </row>
    <row r="443" spans="2:14" x14ac:dyDescent="0.25">
      <c r="B443">
        <v>3540000000</v>
      </c>
      <c r="C443">
        <v>-7.8056941000000002</v>
      </c>
      <c r="M443">
        <v>3540000000</v>
      </c>
      <c r="N443">
        <v>-8.8371352999999999</v>
      </c>
    </row>
    <row r="444" spans="2:14" x14ac:dyDescent="0.25">
      <c r="B444">
        <v>3610000000</v>
      </c>
      <c r="C444">
        <v>-7.7834215000000002</v>
      </c>
      <c r="M444">
        <v>3610000000</v>
      </c>
      <c r="N444">
        <v>-8.9077911000000007</v>
      </c>
    </row>
    <row r="445" spans="2:14" x14ac:dyDescent="0.25">
      <c r="B445">
        <v>3680000000</v>
      </c>
      <c r="C445">
        <v>-7.7792234000000002</v>
      </c>
      <c r="M445">
        <v>3680000000</v>
      </c>
      <c r="N445">
        <v>-8.9610815000000006</v>
      </c>
    </row>
    <row r="446" spans="2:14" x14ac:dyDescent="0.25">
      <c r="B446">
        <v>3750000000</v>
      </c>
      <c r="C446">
        <v>-7.7311316000000003</v>
      </c>
      <c r="M446">
        <v>3750000000</v>
      </c>
      <c r="N446">
        <v>-8.9617176000000001</v>
      </c>
    </row>
    <row r="447" spans="2:14" x14ac:dyDescent="0.25">
      <c r="B447">
        <v>3820000000</v>
      </c>
      <c r="C447">
        <v>-7.7288389000000004</v>
      </c>
      <c r="M447">
        <v>3820000000</v>
      </c>
      <c r="N447">
        <v>-8.9429502000000003</v>
      </c>
    </row>
    <row r="448" spans="2:14" x14ac:dyDescent="0.25">
      <c r="B448">
        <v>3890000000</v>
      </c>
      <c r="C448">
        <v>-7.7333087999999996</v>
      </c>
      <c r="M448">
        <v>3890000000</v>
      </c>
      <c r="N448">
        <v>-8.9065609000000006</v>
      </c>
    </row>
    <row r="449" spans="2:14" x14ac:dyDescent="0.25">
      <c r="B449">
        <v>3960000000</v>
      </c>
      <c r="C449">
        <v>-7.7037028999999997</v>
      </c>
      <c r="M449">
        <v>3960000000</v>
      </c>
      <c r="N449">
        <v>-8.9345502999999997</v>
      </c>
    </row>
    <row r="450" spans="2:14" x14ac:dyDescent="0.25">
      <c r="B450">
        <v>4030000000</v>
      </c>
      <c r="C450">
        <v>-7.6688251000000003</v>
      </c>
      <c r="M450">
        <v>4030000000</v>
      </c>
      <c r="N450">
        <v>-8.9428558000000002</v>
      </c>
    </row>
    <row r="451" spans="2:14" x14ac:dyDescent="0.25">
      <c r="B451">
        <v>4100000000</v>
      </c>
      <c r="C451">
        <v>-7.6351570999999998</v>
      </c>
      <c r="M451">
        <v>4100000000</v>
      </c>
      <c r="N451">
        <v>-8.9341439999999999</v>
      </c>
    </row>
    <row r="452" spans="2:14" x14ac:dyDescent="0.25">
      <c r="B452">
        <v>4170000000</v>
      </c>
      <c r="C452">
        <v>-7.5977154000000002</v>
      </c>
      <c r="M452">
        <v>4170000000</v>
      </c>
      <c r="N452">
        <v>-8.9272384999999996</v>
      </c>
    </row>
    <row r="453" spans="2:14" x14ac:dyDescent="0.25">
      <c r="B453">
        <v>4240000000</v>
      </c>
      <c r="C453">
        <v>-7.5300421999999996</v>
      </c>
      <c r="M453">
        <v>4240000000</v>
      </c>
      <c r="N453">
        <v>-8.9039555000000004</v>
      </c>
    </row>
    <row r="454" spans="2:14" x14ac:dyDescent="0.25">
      <c r="B454">
        <v>4310000000</v>
      </c>
      <c r="C454">
        <v>-7.4795189000000004</v>
      </c>
      <c r="M454">
        <v>4310000000</v>
      </c>
      <c r="N454">
        <v>-8.8637648000000002</v>
      </c>
    </row>
    <row r="455" spans="2:14" x14ac:dyDescent="0.25">
      <c r="B455">
        <v>4380000000</v>
      </c>
      <c r="C455">
        <v>-7.4504123</v>
      </c>
      <c r="M455">
        <v>4380000000</v>
      </c>
      <c r="N455">
        <v>-8.8330935999999998</v>
      </c>
    </row>
    <row r="456" spans="2:14" x14ac:dyDescent="0.25">
      <c r="B456">
        <v>4450000000</v>
      </c>
      <c r="C456">
        <v>-7.4061680000000001</v>
      </c>
      <c r="M456">
        <v>4450000000</v>
      </c>
      <c r="N456">
        <v>-8.7810001</v>
      </c>
    </row>
    <row r="457" spans="2:14" x14ac:dyDescent="0.25">
      <c r="B457">
        <v>4520000000</v>
      </c>
      <c r="C457">
        <v>-7.3739885999999997</v>
      </c>
      <c r="M457">
        <v>4520000000</v>
      </c>
      <c r="N457">
        <v>-8.7188072000000005</v>
      </c>
    </row>
    <row r="458" spans="2:14" x14ac:dyDescent="0.25">
      <c r="B458">
        <v>4590000000</v>
      </c>
      <c r="C458">
        <v>-7.3648872000000001</v>
      </c>
      <c r="M458">
        <v>4590000000</v>
      </c>
      <c r="N458">
        <v>-8.6862507000000004</v>
      </c>
    </row>
    <row r="459" spans="2:14" x14ac:dyDescent="0.25">
      <c r="B459">
        <v>4660000000</v>
      </c>
      <c r="C459">
        <v>-7.3437700000000001</v>
      </c>
      <c r="M459">
        <v>4660000000</v>
      </c>
      <c r="N459">
        <v>-8.6479321000000002</v>
      </c>
    </row>
    <row r="460" spans="2:14" x14ac:dyDescent="0.25">
      <c r="B460">
        <v>4730000000</v>
      </c>
      <c r="C460">
        <v>-7.3018875000000003</v>
      </c>
      <c r="M460">
        <v>4730000000</v>
      </c>
      <c r="N460">
        <v>-8.5942106000000003</v>
      </c>
    </row>
    <row r="461" spans="2:14" x14ac:dyDescent="0.25">
      <c r="B461">
        <v>4800000000</v>
      </c>
      <c r="C461">
        <v>-7.3165655000000003</v>
      </c>
      <c r="M461">
        <v>4800000000</v>
      </c>
      <c r="N461">
        <v>-8.5652275000000007</v>
      </c>
    </row>
    <row r="462" spans="2:14" x14ac:dyDescent="0.25">
      <c r="B462">
        <v>4870000000</v>
      </c>
      <c r="C462">
        <v>-7.3251042000000002</v>
      </c>
      <c r="M462">
        <v>4870000000</v>
      </c>
      <c r="N462">
        <v>-8.5466051000000007</v>
      </c>
    </row>
    <row r="463" spans="2:14" x14ac:dyDescent="0.25">
      <c r="B463">
        <v>4940000000</v>
      </c>
      <c r="C463">
        <v>-7.3331289000000002</v>
      </c>
      <c r="M463">
        <v>4940000000</v>
      </c>
      <c r="N463">
        <v>-8.5296945999999991</v>
      </c>
    </row>
    <row r="464" spans="2:14" x14ac:dyDescent="0.25">
      <c r="B464">
        <v>5010000000</v>
      </c>
      <c r="C464">
        <v>-7.3456482999999997</v>
      </c>
      <c r="M464">
        <v>5010000000</v>
      </c>
      <c r="N464">
        <v>-8.5132980000000007</v>
      </c>
    </row>
    <row r="465" spans="2:14" x14ac:dyDescent="0.25">
      <c r="B465">
        <v>5080000000</v>
      </c>
      <c r="C465">
        <v>-7.3863883000000001</v>
      </c>
      <c r="M465">
        <v>5080000000</v>
      </c>
      <c r="N465">
        <v>-8.5131949999999996</v>
      </c>
    </row>
    <row r="466" spans="2:14" x14ac:dyDescent="0.25">
      <c r="B466">
        <v>5150000000</v>
      </c>
      <c r="C466">
        <v>-7.4257574000000002</v>
      </c>
      <c r="M466">
        <v>5150000000</v>
      </c>
      <c r="N466">
        <v>-8.5209054999999996</v>
      </c>
    </row>
    <row r="467" spans="2:14" x14ac:dyDescent="0.25">
      <c r="B467">
        <v>5220000000</v>
      </c>
      <c r="C467">
        <v>-7.4743694999999999</v>
      </c>
      <c r="M467">
        <v>5220000000</v>
      </c>
      <c r="N467">
        <v>-8.5427579999999992</v>
      </c>
    </row>
    <row r="468" spans="2:14" x14ac:dyDescent="0.25">
      <c r="B468">
        <v>5290000000</v>
      </c>
      <c r="C468">
        <v>-7.4965185999999999</v>
      </c>
      <c r="M468">
        <v>5290000000</v>
      </c>
      <c r="N468">
        <v>-8.5660772000000005</v>
      </c>
    </row>
    <row r="469" spans="2:14" x14ac:dyDescent="0.25">
      <c r="B469">
        <v>5360000000</v>
      </c>
      <c r="C469">
        <v>-7.5430311999999997</v>
      </c>
      <c r="M469">
        <v>5360000000</v>
      </c>
      <c r="N469">
        <v>-8.5895758000000004</v>
      </c>
    </row>
    <row r="470" spans="2:14" x14ac:dyDescent="0.25">
      <c r="B470">
        <v>5430000000</v>
      </c>
      <c r="C470">
        <v>-7.5773134000000004</v>
      </c>
      <c r="M470">
        <v>5430000000</v>
      </c>
      <c r="N470">
        <v>-8.6209021000000003</v>
      </c>
    </row>
    <row r="471" spans="2:14" x14ac:dyDescent="0.25">
      <c r="B471">
        <v>5500000000</v>
      </c>
      <c r="C471">
        <v>-7.5913323999999998</v>
      </c>
      <c r="M471">
        <v>5500000000</v>
      </c>
      <c r="N471">
        <v>-8.6364622000000004</v>
      </c>
    </row>
    <row r="472" spans="2:14" x14ac:dyDescent="0.25">
      <c r="B472">
        <v>5570000000</v>
      </c>
      <c r="C472">
        <v>-7.6061262999999997</v>
      </c>
      <c r="M472">
        <v>5570000000</v>
      </c>
      <c r="N472">
        <v>-8.6511783999999992</v>
      </c>
    </row>
    <row r="473" spans="2:14" x14ac:dyDescent="0.25">
      <c r="B473">
        <v>5640000000</v>
      </c>
      <c r="C473">
        <v>-7.6385535999999998</v>
      </c>
      <c r="M473">
        <v>5640000000</v>
      </c>
      <c r="N473">
        <v>-8.6544466</v>
      </c>
    </row>
    <row r="474" spans="2:14" x14ac:dyDescent="0.25">
      <c r="B474">
        <v>5710000000</v>
      </c>
      <c r="C474">
        <v>-7.6603941999999998</v>
      </c>
      <c r="M474">
        <v>5710000000</v>
      </c>
      <c r="N474">
        <v>-8.6655560000000005</v>
      </c>
    </row>
    <row r="475" spans="2:14" x14ac:dyDescent="0.25">
      <c r="B475">
        <v>5780000000</v>
      </c>
      <c r="C475">
        <v>-7.6776624</v>
      </c>
      <c r="M475">
        <v>5780000000</v>
      </c>
      <c r="N475">
        <v>-8.6800270000000008</v>
      </c>
    </row>
    <row r="476" spans="2:14" x14ac:dyDescent="0.25">
      <c r="B476">
        <v>5850000000</v>
      </c>
      <c r="C476">
        <v>-7.7003073999999998</v>
      </c>
      <c r="M476">
        <v>5850000000</v>
      </c>
      <c r="N476">
        <v>-8.6821307999999995</v>
      </c>
    </row>
    <row r="477" spans="2:14" x14ac:dyDescent="0.25">
      <c r="B477">
        <v>5920000000</v>
      </c>
      <c r="C477">
        <v>-7.7189506999999997</v>
      </c>
      <c r="M477">
        <v>5920000000</v>
      </c>
      <c r="N477">
        <v>-8.6921549000000002</v>
      </c>
    </row>
    <row r="478" spans="2:14" x14ac:dyDescent="0.25">
      <c r="B478">
        <v>5990000000</v>
      </c>
      <c r="C478">
        <v>-7.7258196000000003</v>
      </c>
      <c r="M478">
        <v>5990000000</v>
      </c>
      <c r="N478">
        <v>-8.7145433000000008</v>
      </c>
    </row>
    <row r="479" spans="2:14" x14ac:dyDescent="0.25">
      <c r="B479">
        <v>6060000000</v>
      </c>
      <c r="C479">
        <v>-7.7351622999999998</v>
      </c>
      <c r="M479">
        <v>6060000000</v>
      </c>
      <c r="N479">
        <v>-8.7071857000000001</v>
      </c>
    </row>
    <row r="480" spans="2:14" x14ac:dyDescent="0.25">
      <c r="B480">
        <v>6130000000</v>
      </c>
      <c r="C480">
        <v>-7.7166037999999997</v>
      </c>
      <c r="M480">
        <v>6130000000</v>
      </c>
      <c r="N480">
        <v>-8.7147503000000004</v>
      </c>
    </row>
    <row r="481" spans="2:14" x14ac:dyDescent="0.25">
      <c r="B481">
        <v>6200000000</v>
      </c>
      <c r="C481">
        <v>-7.6971736000000002</v>
      </c>
      <c r="M481">
        <v>6200000000</v>
      </c>
      <c r="N481">
        <v>-8.7367573000000007</v>
      </c>
    </row>
    <row r="482" spans="2:14" x14ac:dyDescent="0.25">
      <c r="B482">
        <v>6270000000</v>
      </c>
      <c r="C482">
        <v>-7.6838379000000003</v>
      </c>
      <c r="M482">
        <v>6270000000</v>
      </c>
      <c r="N482">
        <v>-8.7501000999999992</v>
      </c>
    </row>
    <row r="483" spans="2:14" x14ac:dyDescent="0.25">
      <c r="B483">
        <v>6340000000</v>
      </c>
      <c r="C483">
        <v>-7.6507262999999996</v>
      </c>
      <c r="M483">
        <v>6340000000</v>
      </c>
      <c r="N483">
        <v>-8.7804059999999993</v>
      </c>
    </row>
    <row r="484" spans="2:14" x14ac:dyDescent="0.25">
      <c r="B484">
        <v>6410000000</v>
      </c>
      <c r="C484">
        <v>-7.5924643999999999</v>
      </c>
      <c r="M484">
        <v>6410000000</v>
      </c>
      <c r="N484">
        <v>-8.8320293000000003</v>
      </c>
    </row>
    <row r="485" spans="2:14" x14ac:dyDescent="0.25">
      <c r="B485">
        <v>6480000000</v>
      </c>
      <c r="C485">
        <v>-7.5690321999999997</v>
      </c>
      <c r="M485">
        <v>6480000000</v>
      </c>
      <c r="N485">
        <v>-8.8713932</v>
      </c>
    </row>
    <row r="486" spans="2:14" x14ac:dyDescent="0.25">
      <c r="B486">
        <v>6550000000</v>
      </c>
      <c r="C486">
        <v>-7.5428042</v>
      </c>
      <c r="M486">
        <v>6550000000</v>
      </c>
      <c r="N486">
        <v>-8.9258871000000006</v>
      </c>
    </row>
    <row r="487" spans="2:14" x14ac:dyDescent="0.25">
      <c r="B487">
        <v>6620000000</v>
      </c>
      <c r="C487">
        <v>-7.5304355999999997</v>
      </c>
      <c r="M487">
        <v>6620000000</v>
      </c>
      <c r="N487">
        <v>-8.9935492999999997</v>
      </c>
    </row>
    <row r="488" spans="2:14" x14ac:dyDescent="0.25">
      <c r="B488">
        <v>6690000000</v>
      </c>
      <c r="C488">
        <v>-7.5800362000000003</v>
      </c>
      <c r="M488">
        <v>6690000000</v>
      </c>
      <c r="N488">
        <v>-9.0481786999999994</v>
      </c>
    </row>
    <row r="489" spans="2:14" x14ac:dyDescent="0.25">
      <c r="B489">
        <v>6760000000</v>
      </c>
      <c r="C489">
        <v>-7.6407185000000002</v>
      </c>
      <c r="M489">
        <v>6760000000</v>
      </c>
      <c r="N489">
        <v>-9.1463356000000005</v>
      </c>
    </row>
    <row r="490" spans="2:14" x14ac:dyDescent="0.25">
      <c r="B490">
        <v>6830000000</v>
      </c>
      <c r="C490">
        <v>-7.6879496999999999</v>
      </c>
      <c r="M490">
        <v>6830000000</v>
      </c>
      <c r="N490">
        <v>-9.2465905999999993</v>
      </c>
    </row>
    <row r="491" spans="2:14" x14ac:dyDescent="0.25">
      <c r="B491">
        <v>6900000000</v>
      </c>
      <c r="C491">
        <v>-7.7590857</v>
      </c>
      <c r="M491">
        <v>6900000000</v>
      </c>
      <c r="N491">
        <v>-9.3319282999999995</v>
      </c>
    </row>
    <row r="492" spans="2:14" x14ac:dyDescent="0.25">
      <c r="B492">
        <v>6970000000</v>
      </c>
      <c r="C492">
        <v>-7.8602476000000001</v>
      </c>
      <c r="M492">
        <v>6970000000</v>
      </c>
      <c r="N492">
        <v>-9.4261379000000005</v>
      </c>
    </row>
    <row r="493" spans="2:14" x14ac:dyDescent="0.25">
      <c r="B493">
        <v>7040000000</v>
      </c>
      <c r="C493">
        <v>-7.9469785999999996</v>
      </c>
      <c r="M493">
        <v>7040000000</v>
      </c>
      <c r="N493">
        <v>-9.5251874999999995</v>
      </c>
    </row>
    <row r="494" spans="2:14" x14ac:dyDescent="0.25">
      <c r="B494">
        <v>7110000000</v>
      </c>
      <c r="C494">
        <v>-8.0156030999999999</v>
      </c>
      <c r="M494">
        <v>7110000000</v>
      </c>
      <c r="N494">
        <v>-9.5919275000000006</v>
      </c>
    </row>
    <row r="495" spans="2:14" x14ac:dyDescent="0.25">
      <c r="B495">
        <v>7180000000</v>
      </c>
      <c r="C495">
        <v>-8.0893154000000003</v>
      </c>
      <c r="M495">
        <v>7180000000</v>
      </c>
      <c r="N495">
        <v>-9.641921</v>
      </c>
    </row>
    <row r="496" spans="2:14" x14ac:dyDescent="0.25">
      <c r="B496">
        <v>7250000000</v>
      </c>
      <c r="C496">
        <v>-8.1602525999999997</v>
      </c>
      <c r="M496">
        <v>7250000000</v>
      </c>
      <c r="N496">
        <v>-9.7096777000000003</v>
      </c>
    </row>
    <row r="497" spans="2:14" x14ac:dyDescent="0.25">
      <c r="B497">
        <v>7320000000</v>
      </c>
      <c r="C497">
        <v>-8.2242192999999997</v>
      </c>
      <c r="M497">
        <v>7320000000</v>
      </c>
      <c r="N497">
        <v>-9.7617264000000006</v>
      </c>
    </row>
    <row r="498" spans="2:14" x14ac:dyDescent="0.25">
      <c r="B498">
        <v>7390000000</v>
      </c>
      <c r="C498">
        <v>-8.2927464999999998</v>
      </c>
      <c r="M498">
        <v>7390000000</v>
      </c>
      <c r="N498">
        <v>-9.7978888000000008</v>
      </c>
    </row>
    <row r="499" spans="2:14" x14ac:dyDescent="0.25">
      <c r="B499">
        <v>7460000000</v>
      </c>
      <c r="C499">
        <v>-8.3864201999999999</v>
      </c>
      <c r="M499">
        <v>7460000000</v>
      </c>
      <c r="N499">
        <v>-9.8386277999999994</v>
      </c>
    </row>
    <row r="500" spans="2:14" x14ac:dyDescent="0.25">
      <c r="B500">
        <v>7530000000</v>
      </c>
      <c r="C500">
        <v>-8.4746065000000002</v>
      </c>
      <c r="M500">
        <v>7530000000</v>
      </c>
      <c r="N500">
        <v>-9.9011440000000004</v>
      </c>
    </row>
    <row r="501" spans="2:14" x14ac:dyDescent="0.25">
      <c r="B501">
        <v>7600000000</v>
      </c>
      <c r="C501">
        <v>-8.5300007000000004</v>
      </c>
      <c r="M501">
        <v>7600000000</v>
      </c>
      <c r="N501">
        <v>-9.9597101000000006</v>
      </c>
    </row>
    <row r="502" spans="2:14" x14ac:dyDescent="0.25">
      <c r="B502">
        <v>7670000000</v>
      </c>
      <c r="C502">
        <v>-8.5406207999999992</v>
      </c>
      <c r="M502">
        <v>7670000000</v>
      </c>
      <c r="N502">
        <v>-9.9948492000000009</v>
      </c>
    </row>
    <row r="503" spans="2:14" x14ac:dyDescent="0.25">
      <c r="B503">
        <v>7740000000</v>
      </c>
      <c r="C503">
        <v>-8.5990286000000005</v>
      </c>
      <c r="M503">
        <v>7740000000</v>
      </c>
      <c r="N503">
        <v>-10.015268000000001</v>
      </c>
    </row>
    <row r="504" spans="2:14" x14ac:dyDescent="0.25">
      <c r="B504">
        <v>7810000000</v>
      </c>
      <c r="C504">
        <v>-8.6426783</v>
      </c>
      <c r="M504">
        <v>7810000000</v>
      </c>
      <c r="N504">
        <v>-10.047651</v>
      </c>
    </row>
    <row r="505" spans="2:14" x14ac:dyDescent="0.25">
      <c r="B505">
        <v>7880000000</v>
      </c>
      <c r="C505">
        <v>-8.6274938999999993</v>
      </c>
      <c r="M505">
        <v>7880000000</v>
      </c>
      <c r="N505">
        <v>-10.069673999999999</v>
      </c>
    </row>
    <row r="506" spans="2:14" x14ac:dyDescent="0.25">
      <c r="B506">
        <v>7950000000</v>
      </c>
      <c r="C506">
        <v>-8.6383618999999996</v>
      </c>
      <c r="M506">
        <v>7950000000</v>
      </c>
      <c r="N506">
        <v>-10.077253000000001</v>
      </c>
    </row>
    <row r="507" spans="2:14" x14ac:dyDescent="0.25">
      <c r="B507">
        <v>8020000000</v>
      </c>
      <c r="C507">
        <v>-8.6627550000000006</v>
      </c>
      <c r="M507">
        <v>8020000000</v>
      </c>
      <c r="N507">
        <v>-10.086130000000001</v>
      </c>
    </row>
    <row r="508" spans="2:14" x14ac:dyDescent="0.25">
      <c r="B508">
        <v>8090000000</v>
      </c>
      <c r="C508">
        <v>-8.6151923999999998</v>
      </c>
      <c r="M508">
        <v>8090000000</v>
      </c>
      <c r="N508">
        <v>-10.102873000000001</v>
      </c>
    </row>
    <row r="509" spans="2:14" x14ac:dyDescent="0.25">
      <c r="B509">
        <v>8160000000</v>
      </c>
      <c r="C509">
        <v>-8.6005955000000007</v>
      </c>
      <c r="M509">
        <v>8160000000</v>
      </c>
      <c r="N509">
        <v>-10.112064</v>
      </c>
    </row>
    <row r="510" spans="2:14" x14ac:dyDescent="0.25">
      <c r="B510">
        <v>8230000000</v>
      </c>
      <c r="C510">
        <v>-8.6552161999999999</v>
      </c>
      <c r="M510">
        <v>8230000000</v>
      </c>
      <c r="N510">
        <v>-10.117253</v>
      </c>
    </row>
    <row r="511" spans="2:14" x14ac:dyDescent="0.25">
      <c r="B511">
        <v>8300000000</v>
      </c>
      <c r="C511">
        <v>-8.6394614999999995</v>
      </c>
      <c r="M511">
        <v>8300000000</v>
      </c>
      <c r="N511">
        <v>-10.101851999999999</v>
      </c>
    </row>
    <row r="512" spans="2:14" x14ac:dyDescent="0.25">
      <c r="B512">
        <v>8370000000</v>
      </c>
      <c r="C512">
        <v>-8.6260662000000004</v>
      </c>
      <c r="M512">
        <v>8370000000</v>
      </c>
      <c r="N512">
        <v>-10.098732</v>
      </c>
    </row>
    <row r="513" spans="2:14" x14ac:dyDescent="0.25">
      <c r="B513">
        <v>8440000000</v>
      </c>
      <c r="C513">
        <v>-8.6473645999999995</v>
      </c>
      <c r="M513">
        <v>8440000000</v>
      </c>
      <c r="N513">
        <v>-10.095587</v>
      </c>
    </row>
    <row r="514" spans="2:14" x14ac:dyDescent="0.25">
      <c r="B514">
        <v>8510000000</v>
      </c>
      <c r="C514">
        <v>-8.6415767999999993</v>
      </c>
      <c r="M514">
        <v>8510000000</v>
      </c>
      <c r="N514">
        <v>-10.068206</v>
      </c>
    </row>
    <row r="515" spans="2:14" x14ac:dyDescent="0.25">
      <c r="B515">
        <v>8580000000</v>
      </c>
      <c r="C515">
        <v>-8.6691742000000005</v>
      </c>
      <c r="M515">
        <v>8580000000</v>
      </c>
      <c r="N515">
        <v>-10.023426000000001</v>
      </c>
    </row>
    <row r="516" spans="2:14" x14ac:dyDescent="0.25">
      <c r="B516">
        <v>8650000000</v>
      </c>
      <c r="C516">
        <v>-8.7860861000000003</v>
      </c>
      <c r="M516">
        <v>8650000000</v>
      </c>
      <c r="N516">
        <v>-9.9921407999999996</v>
      </c>
    </row>
    <row r="517" spans="2:14" x14ac:dyDescent="0.25">
      <c r="B517">
        <v>8720000000</v>
      </c>
      <c r="C517">
        <v>-8.8760537999999993</v>
      </c>
      <c r="M517">
        <v>8720000000</v>
      </c>
      <c r="N517">
        <v>-9.9687222999999996</v>
      </c>
    </row>
    <row r="518" spans="2:14" x14ac:dyDescent="0.25">
      <c r="B518">
        <v>8790000000</v>
      </c>
      <c r="C518">
        <v>-8.9455910000000003</v>
      </c>
      <c r="M518">
        <v>8790000000</v>
      </c>
      <c r="N518">
        <v>-9.9456234000000006</v>
      </c>
    </row>
    <row r="519" spans="2:14" x14ac:dyDescent="0.25">
      <c r="B519">
        <v>8860000000</v>
      </c>
      <c r="C519">
        <v>-9.0872278000000009</v>
      </c>
      <c r="M519">
        <v>8860000000</v>
      </c>
      <c r="N519">
        <v>-9.9375123999999992</v>
      </c>
    </row>
    <row r="520" spans="2:14" x14ac:dyDescent="0.25">
      <c r="B520">
        <v>8930000000</v>
      </c>
      <c r="C520">
        <v>-9.1529989</v>
      </c>
      <c r="M520">
        <v>8930000000</v>
      </c>
      <c r="N520">
        <v>-9.9523010000000003</v>
      </c>
    </row>
    <row r="521" spans="2:14" x14ac:dyDescent="0.25">
      <c r="B521">
        <v>9000000000</v>
      </c>
      <c r="C521">
        <v>-9.1897678000000003</v>
      </c>
      <c r="M521">
        <v>9000000000</v>
      </c>
      <c r="N521">
        <v>-9.9665937000000007</v>
      </c>
    </row>
    <row r="522" spans="2:14" x14ac:dyDescent="0.25">
      <c r="B522">
        <v>9070000000</v>
      </c>
      <c r="C522">
        <v>-9.3288011999999991</v>
      </c>
      <c r="M522">
        <v>9070000000</v>
      </c>
      <c r="N522">
        <v>-9.9609746999999995</v>
      </c>
    </row>
    <row r="523" spans="2:14" x14ac:dyDescent="0.25">
      <c r="B523">
        <v>9140000000</v>
      </c>
      <c r="C523">
        <v>-9.3743324000000001</v>
      </c>
      <c r="M523">
        <v>9140000000</v>
      </c>
      <c r="N523">
        <v>-9.9965066999999994</v>
      </c>
    </row>
    <row r="524" spans="2:14" x14ac:dyDescent="0.25">
      <c r="B524">
        <v>9210000000</v>
      </c>
      <c r="C524">
        <v>-9.3065166000000001</v>
      </c>
      <c r="M524">
        <v>9210000000</v>
      </c>
      <c r="N524">
        <v>-10.029895</v>
      </c>
    </row>
    <row r="525" spans="2:14" x14ac:dyDescent="0.25">
      <c r="B525">
        <v>9280000000</v>
      </c>
      <c r="C525">
        <v>-9.3403939999999999</v>
      </c>
      <c r="M525">
        <v>9280000000</v>
      </c>
      <c r="N525">
        <v>-10.032463999999999</v>
      </c>
    </row>
    <row r="526" spans="2:14" x14ac:dyDescent="0.25">
      <c r="B526">
        <v>9350000000</v>
      </c>
      <c r="C526">
        <v>-9.3750820000000008</v>
      </c>
      <c r="M526">
        <v>9350000000</v>
      </c>
      <c r="N526">
        <v>-10.044072999999999</v>
      </c>
    </row>
    <row r="527" spans="2:14" x14ac:dyDescent="0.25">
      <c r="B527">
        <v>9420000000</v>
      </c>
      <c r="C527">
        <v>-9.2777060999999996</v>
      </c>
      <c r="M527">
        <v>9420000000</v>
      </c>
      <c r="N527">
        <v>-10.071346999999999</v>
      </c>
    </row>
    <row r="528" spans="2:14" x14ac:dyDescent="0.25">
      <c r="B528">
        <v>9490000000</v>
      </c>
      <c r="C528">
        <v>-9.3161106</v>
      </c>
      <c r="M528">
        <v>9490000000</v>
      </c>
      <c r="N528">
        <v>-10.059561</v>
      </c>
    </row>
    <row r="529" spans="2:14" x14ac:dyDescent="0.25">
      <c r="B529">
        <v>9560000000</v>
      </c>
      <c r="C529">
        <v>-9.3804292999999994</v>
      </c>
      <c r="M529">
        <v>9560000000</v>
      </c>
      <c r="N529">
        <v>-10.041790000000001</v>
      </c>
    </row>
    <row r="530" spans="2:14" x14ac:dyDescent="0.25">
      <c r="B530">
        <v>9630000000</v>
      </c>
      <c r="C530">
        <v>-9.3297653</v>
      </c>
      <c r="M530">
        <v>9630000000</v>
      </c>
      <c r="N530">
        <v>-10.048183999999999</v>
      </c>
    </row>
    <row r="531" spans="2:14" x14ac:dyDescent="0.25">
      <c r="B531">
        <v>9700000000</v>
      </c>
      <c r="C531">
        <v>-9.2921247000000005</v>
      </c>
      <c r="M531">
        <v>9700000000</v>
      </c>
      <c r="N531">
        <v>-10.056414</v>
      </c>
    </row>
    <row r="532" spans="2:14" x14ac:dyDescent="0.25">
      <c r="B532">
        <v>9770000000</v>
      </c>
      <c r="C532">
        <v>-9.3145579999999999</v>
      </c>
      <c r="M532">
        <v>9770000000</v>
      </c>
      <c r="N532">
        <v>-10.063639</v>
      </c>
    </row>
    <row r="533" spans="2:14" x14ac:dyDescent="0.25">
      <c r="B533">
        <v>9840000000</v>
      </c>
      <c r="C533">
        <v>-9.2665415000000007</v>
      </c>
      <c r="M533">
        <v>9840000000</v>
      </c>
      <c r="N533">
        <v>-10.091286</v>
      </c>
    </row>
    <row r="534" spans="2:14" x14ac:dyDescent="0.25">
      <c r="B534">
        <v>9910000000</v>
      </c>
      <c r="C534">
        <v>-9.2636947999999997</v>
      </c>
      <c r="M534">
        <v>9910000000</v>
      </c>
      <c r="N534">
        <v>-10.112344999999999</v>
      </c>
    </row>
    <row r="535" spans="2:14" x14ac:dyDescent="0.25">
      <c r="B535">
        <v>9980000000</v>
      </c>
      <c r="C535">
        <v>-9.2616568000000008</v>
      </c>
      <c r="M535">
        <v>9980000000</v>
      </c>
      <c r="N535">
        <v>-10.131133</v>
      </c>
    </row>
    <row r="536" spans="2:14" x14ac:dyDescent="0.25">
      <c r="B536">
        <v>10050000000</v>
      </c>
      <c r="C536">
        <v>-9.2053832999999994</v>
      </c>
      <c r="M536">
        <v>10050000000</v>
      </c>
      <c r="N536">
        <v>-10.145414000000001</v>
      </c>
    </row>
    <row r="537" spans="2:14" x14ac:dyDescent="0.25">
      <c r="B537">
        <v>10120000000</v>
      </c>
      <c r="C537">
        <v>-9.1989097999999991</v>
      </c>
      <c r="M537">
        <v>10120000000</v>
      </c>
      <c r="N537">
        <v>-10.14016</v>
      </c>
    </row>
    <row r="538" spans="2:14" x14ac:dyDescent="0.25">
      <c r="B538">
        <v>10190000000</v>
      </c>
      <c r="C538">
        <v>-9.1793841999999994</v>
      </c>
      <c r="M538">
        <v>10190000000</v>
      </c>
      <c r="N538">
        <v>-10.114756</v>
      </c>
    </row>
    <row r="539" spans="2:14" x14ac:dyDescent="0.25">
      <c r="B539">
        <v>10260000000</v>
      </c>
      <c r="C539">
        <v>-9.0840014999999994</v>
      </c>
      <c r="M539">
        <v>10260000000</v>
      </c>
      <c r="N539">
        <v>-10.124414</v>
      </c>
    </row>
    <row r="540" spans="2:14" x14ac:dyDescent="0.25">
      <c r="B540">
        <v>10330000000</v>
      </c>
      <c r="C540">
        <v>-9.1009721999999993</v>
      </c>
      <c r="M540">
        <v>10330000000</v>
      </c>
      <c r="N540">
        <v>-10.102601999999999</v>
      </c>
    </row>
    <row r="541" spans="2:14" x14ac:dyDescent="0.25">
      <c r="B541">
        <v>10400000000</v>
      </c>
      <c r="C541">
        <v>-9.1679019999999998</v>
      </c>
      <c r="M541">
        <v>10400000000</v>
      </c>
      <c r="N541">
        <v>-10.079611999999999</v>
      </c>
    </row>
    <row r="542" spans="2:14" x14ac:dyDescent="0.25">
      <c r="B542">
        <v>10470000000</v>
      </c>
      <c r="C542">
        <v>-9.0920991999999998</v>
      </c>
      <c r="M542">
        <v>10470000000</v>
      </c>
      <c r="N542">
        <v>-10.086577999999999</v>
      </c>
    </row>
    <row r="543" spans="2:14" x14ac:dyDescent="0.25">
      <c r="B543">
        <v>10540000000</v>
      </c>
      <c r="C543">
        <v>-9.0617809000000005</v>
      </c>
      <c r="M543">
        <v>10540000000</v>
      </c>
      <c r="N543">
        <v>-10.083607000000001</v>
      </c>
    </row>
    <row r="544" spans="2:14" x14ac:dyDescent="0.25">
      <c r="B544">
        <v>10610000000</v>
      </c>
      <c r="C544">
        <v>-9.1126003000000004</v>
      </c>
      <c r="M544">
        <v>10610000000</v>
      </c>
      <c r="N544">
        <v>-10.040412999999999</v>
      </c>
    </row>
    <row r="545" spans="2:14" x14ac:dyDescent="0.25">
      <c r="B545">
        <v>10680000000</v>
      </c>
      <c r="C545">
        <v>-9.0759229999999995</v>
      </c>
      <c r="M545">
        <v>10680000000</v>
      </c>
      <c r="N545">
        <v>-10.038012</v>
      </c>
    </row>
    <row r="546" spans="2:14" x14ac:dyDescent="0.25">
      <c r="B546">
        <v>10750000000</v>
      </c>
      <c r="C546">
        <v>-9.0269402999999997</v>
      </c>
      <c r="M546">
        <v>10750000000</v>
      </c>
      <c r="N546">
        <v>-10.027843000000001</v>
      </c>
    </row>
    <row r="547" spans="2:14" x14ac:dyDescent="0.25">
      <c r="B547">
        <v>10820000000</v>
      </c>
      <c r="C547">
        <v>-9.0578976000000004</v>
      </c>
      <c r="M547">
        <v>10820000000</v>
      </c>
      <c r="N547">
        <v>-9.9829836000000007</v>
      </c>
    </row>
    <row r="548" spans="2:14" x14ac:dyDescent="0.25">
      <c r="B548">
        <v>10890000000</v>
      </c>
      <c r="C548">
        <v>-9.0285740000000008</v>
      </c>
      <c r="M548">
        <v>10890000000</v>
      </c>
      <c r="N548">
        <v>-9.9587716999999998</v>
      </c>
    </row>
    <row r="549" spans="2:14" x14ac:dyDescent="0.25">
      <c r="B549">
        <v>10960000000</v>
      </c>
      <c r="C549">
        <v>-8.9760589999999993</v>
      </c>
      <c r="M549">
        <v>10960000000</v>
      </c>
      <c r="N549">
        <v>-9.9454670000000007</v>
      </c>
    </row>
    <row r="550" spans="2:14" x14ac:dyDescent="0.25">
      <c r="B550">
        <v>11030000000</v>
      </c>
      <c r="C550">
        <v>-8.9892769000000001</v>
      </c>
      <c r="M550">
        <v>11030000000</v>
      </c>
      <c r="N550">
        <v>-9.9026002999999996</v>
      </c>
    </row>
    <row r="551" spans="2:14" x14ac:dyDescent="0.25">
      <c r="B551">
        <v>11100000000</v>
      </c>
      <c r="C551">
        <v>-8.9417943999999991</v>
      </c>
      <c r="M551">
        <v>11100000000</v>
      </c>
      <c r="N551">
        <v>-9.8705052999999996</v>
      </c>
    </row>
    <row r="552" spans="2:14" x14ac:dyDescent="0.25">
      <c r="B552">
        <v>11170000000</v>
      </c>
      <c r="C552">
        <v>-8.8985070999999998</v>
      </c>
      <c r="M552">
        <v>11170000000</v>
      </c>
      <c r="N552">
        <v>-9.8684882999999992</v>
      </c>
    </row>
    <row r="553" spans="2:14" x14ac:dyDescent="0.25">
      <c r="B553">
        <v>11240000000</v>
      </c>
      <c r="C553">
        <v>-8.9099035000000004</v>
      </c>
      <c r="M553">
        <v>11240000000</v>
      </c>
      <c r="N553">
        <v>-9.8498830999999996</v>
      </c>
    </row>
    <row r="554" spans="2:14" x14ac:dyDescent="0.25">
      <c r="B554">
        <v>11310000000</v>
      </c>
      <c r="C554">
        <v>-8.8924035999999997</v>
      </c>
      <c r="M554">
        <v>11310000000</v>
      </c>
      <c r="N554">
        <v>-9.8531656000000005</v>
      </c>
    </row>
    <row r="555" spans="2:14" x14ac:dyDescent="0.25">
      <c r="B555">
        <v>11380000000</v>
      </c>
      <c r="C555">
        <v>-8.8432130999999998</v>
      </c>
      <c r="M555">
        <v>11380000000</v>
      </c>
      <c r="N555">
        <v>-9.8766966000000007</v>
      </c>
    </row>
    <row r="556" spans="2:14" x14ac:dyDescent="0.25">
      <c r="B556">
        <v>11450000000</v>
      </c>
      <c r="C556">
        <v>-8.8733912000000004</v>
      </c>
      <c r="M556">
        <v>11450000000</v>
      </c>
      <c r="N556">
        <v>-9.9020176000000006</v>
      </c>
    </row>
    <row r="557" spans="2:14" x14ac:dyDescent="0.25">
      <c r="B557">
        <v>11520000000</v>
      </c>
      <c r="C557">
        <v>-8.8605737999999992</v>
      </c>
      <c r="M557">
        <v>11520000000</v>
      </c>
      <c r="N557">
        <v>-9.9294671999999995</v>
      </c>
    </row>
    <row r="558" spans="2:14" x14ac:dyDescent="0.25">
      <c r="B558">
        <v>11590000000</v>
      </c>
      <c r="C558">
        <v>-8.8568181999999993</v>
      </c>
      <c r="M558">
        <v>11590000000</v>
      </c>
      <c r="N558">
        <v>-9.9800681999999998</v>
      </c>
    </row>
    <row r="559" spans="2:14" x14ac:dyDescent="0.25">
      <c r="B559">
        <v>11660000000</v>
      </c>
      <c r="C559">
        <v>-8.9217023999999991</v>
      </c>
      <c r="M559">
        <v>11660000000</v>
      </c>
      <c r="N559">
        <v>-9.9877052000000006</v>
      </c>
    </row>
    <row r="560" spans="2:14" x14ac:dyDescent="0.25">
      <c r="B560">
        <v>11730000000</v>
      </c>
      <c r="C560">
        <v>-8.9172782999999995</v>
      </c>
      <c r="M560">
        <v>11730000000</v>
      </c>
      <c r="N560">
        <v>-9.9970035999999993</v>
      </c>
    </row>
    <row r="561" spans="2:14" x14ac:dyDescent="0.25">
      <c r="B561">
        <v>11800000000</v>
      </c>
      <c r="C561">
        <v>-8.8746776999999994</v>
      </c>
      <c r="M561">
        <v>11800000000</v>
      </c>
      <c r="N561">
        <v>-10.031589</v>
      </c>
    </row>
    <row r="562" spans="2:14" x14ac:dyDescent="0.25">
      <c r="B562">
        <v>11870000000</v>
      </c>
      <c r="C562">
        <v>-8.9262247000000006</v>
      </c>
      <c r="M562">
        <v>11870000000</v>
      </c>
      <c r="N562">
        <v>-10.073632</v>
      </c>
    </row>
    <row r="563" spans="2:14" x14ac:dyDescent="0.25">
      <c r="B563">
        <v>11940000000</v>
      </c>
      <c r="C563">
        <v>-8.9312897000000007</v>
      </c>
      <c r="M563">
        <v>11940000000</v>
      </c>
      <c r="N563">
        <v>-10.081357000000001</v>
      </c>
    </row>
    <row r="564" spans="2:14" x14ac:dyDescent="0.25">
      <c r="B564">
        <v>12010000000</v>
      </c>
      <c r="C564">
        <v>-8.8745727999999993</v>
      </c>
      <c r="M564">
        <v>12010000000</v>
      </c>
      <c r="N564">
        <v>-10.118600000000001</v>
      </c>
    </row>
    <row r="565" spans="2:14" x14ac:dyDescent="0.25">
      <c r="B565">
        <v>12080000000</v>
      </c>
      <c r="C565">
        <v>-8.9011897999999992</v>
      </c>
      <c r="M565">
        <v>12080000000</v>
      </c>
      <c r="N565">
        <v>-10.144104</v>
      </c>
    </row>
    <row r="566" spans="2:14" x14ac:dyDescent="0.25">
      <c r="B566">
        <v>12150000000</v>
      </c>
      <c r="C566">
        <v>-8.9374447000000004</v>
      </c>
      <c r="M566">
        <v>12150000000</v>
      </c>
      <c r="N566">
        <v>-10.141419000000001</v>
      </c>
    </row>
    <row r="567" spans="2:14" x14ac:dyDescent="0.25">
      <c r="B567">
        <v>12220000000</v>
      </c>
      <c r="C567">
        <v>-8.8943957999999999</v>
      </c>
      <c r="M567">
        <v>12220000000</v>
      </c>
      <c r="N567">
        <v>-10.140142000000001</v>
      </c>
    </row>
    <row r="568" spans="2:14" x14ac:dyDescent="0.25">
      <c r="B568">
        <v>12290000000</v>
      </c>
      <c r="C568">
        <v>-8.9104948000000004</v>
      </c>
      <c r="M568">
        <v>12290000000</v>
      </c>
      <c r="N568">
        <v>-10.190594000000001</v>
      </c>
    </row>
    <row r="569" spans="2:14" x14ac:dyDescent="0.25">
      <c r="B569">
        <v>12360000000</v>
      </c>
      <c r="C569">
        <v>-8.9890442000000004</v>
      </c>
      <c r="M569">
        <v>12360000000</v>
      </c>
      <c r="N569">
        <v>-10.257505</v>
      </c>
    </row>
    <row r="570" spans="2:14" x14ac:dyDescent="0.25">
      <c r="B570">
        <v>12430000000</v>
      </c>
      <c r="C570">
        <v>-9.0565175999999994</v>
      </c>
      <c r="M570">
        <v>12430000000</v>
      </c>
      <c r="N570">
        <v>-10.336062999999999</v>
      </c>
    </row>
    <row r="571" spans="2:14" x14ac:dyDescent="0.25">
      <c r="B571">
        <v>12500000000</v>
      </c>
      <c r="C571">
        <v>-9.1435908999999995</v>
      </c>
      <c r="M571">
        <v>12500000000</v>
      </c>
      <c r="N571">
        <v>-10.431010000000001</v>
      </c>
    </row>
    <row r="572" spans="2:14" x14ac:dyDescent="0.25">
      <c r="B572">
        <v>12570000000</v>
      </c>
      <c r="C572">
        <v>-9.2544164999999996</v>
      </c>
      <c r="M572">
        <v>12570000000</v>
      </c>
      <c r="N572">
        <v>-10.520372999999999</v>
      </c>
    </row>
    <row r="573" spans="2:14" x14ac:dyDescent="0.25">
      <c r="B573">
        <v>12640000000</v>
      </c>
      <c r="C573">
        <v>-9.3286543000000002</v>
      </c>
      <c r="M573">
        <v>12640000000</v>
      </c>
      <c r="N573">
        <v>-10.590590000000001</v>
      </c>
    </row>
    <row r="574" spans="2:14" x14ac:dyDescent="0.25">
      <c r="B574">
        <v>12710000000</v>
      </c>
      <c r="C574">
        <v>-9.3854445999999996</v>
      </c>
      <c r="M574">
        <v>12710000000</v>
      </c>
      <c r="N574">
        <v>-10.651389</v>
      </c>
    </row>
    <row r="575" spans="2:14" x14ac:dyDescent="0.25">
      <c r="B575">
        <v>12780000000</v>
      </c>
      <c r="C575">
        <v>-9.4078959999999991</v>
      </c>
      <c r="M575">
        <v>12780000000</v>
      </c>
      <c r="N575">
        <v>-10.685309</v>
      </c>
    </row>
    <row r="576" spans="2:14" x14ac:dyDescent="0.25">
      <c r="B576">
        <v>12850000000</v>
      </c>
      <c r="C576">
        <v>-9.4115266999999996</v>
      </c>
      <c r="M576">
        <v>12850000000</v>
      </c>
      <c r="N576">
        <v>-10.699139000000001</v>
      </c>
    </row>
    <row r="577" spans="2:14" x14ac:dyDescent="0.25">
      <c r="B577">
        <v>12920000000</v>
      </c>
      <c r="C577">
        <v>-9.4703093000000003</v>
      </c>
      <c r="M577">
        <v>12920000000</v>
      </c>
      <c r="N577">
        <v>-10.709648</v>
      </c>
    </row>
    <row r="578" spans="2:14" x14ac:dyDescent="0.25">
      <c r="B578">
        <v>12990000000</v>
      </c>
      <c r="C578">
        <v>-9.5244207000000003</v>
      </c>
      <c r="M578">
        <v>12990000000</v>
      </c>
      <c r="N578">
        <v>-10.696773</v>
      </c>
    </row>
    <row r="579" spans="2:14" x14ac:dyDescent="0.25">
      <c r="B579">
        <v>13060000000</v>
      </c>
      <c r="C579">
        <v>-9.5301942999999998</v>
      </c>
      <c r="M579">
        <v>13060000000</v>
      </c>
      <c r="N579">
        <v>-10.673019</v>
      </c>
    </row>
    <row r="580" spans="2:14" x14ac:dyDescent="0.25">
      <c r="B580">
        <v>13130000000</v>
      </c>
      <c r="C580">
        <v>-9.5984774000000002</v>
      </c>
      <c r="M580">
        <v>13130000000</v>
      </c>
      <c r="N580">
        <v>-10.661312000000001</v>
      </c>
    </row>
    <row r="581" spans="2:14" x14ac:dyDescent="0.25">
      <c r="B581">
        <v>13200000000</v>
      </c>
      <c r="C581">
        <v>-9.7217455000000008</v>
      </c>
      <c r="M581">
        <v>13200000000</v>
      </c>
      <c r="N581">
        <v>-10.637926999999999</v>
      </c>
    </row>
    <row r="582" spans="2:14" x14ac:dyDescent="0.25">
      <c r="B582">
        <v>13270000000</v>
      </c>
      <c r="C582">
        <v>-9.7883157999999995</v>
      </c>
      <c r="M582">
        <v>13270000000</v>
      </c>
      <c r="N582">
        <v>-10.608029</v>
      </c>
    </row>
    <row r="583" spans="2:14" x14ac:dyDescent="0.25">
      <c r="B583">
        <v>13340000000</v>
      </c>
      <c r="C583">
        <v>-9.8959255000000006</v>
      </c>
      <c r="M583">
        <v>13340000000</v>
      </c>
      <c r="N583">
        <v>-10.598718</v>
      </c>
    </row>
    <row r="584" spans="2:14" x14ac:dyDescent="0.25">
      <c r="B584">
        <v>13410000000</v>
      </c>
      <c r="C584">
        <v>-10.060692</v>
      </c>
      <c r="M584">
        <v>13410000000</v>
      </c>
      <c r="N584">
        <v>-10.587831</v>
      </c>
    </row>
    <row r="585" spans="2:14" x14ac:dyDescent="0.25">
      <c r="B585">
        <v>13480000000</v>
      </c>
      <c r="C585">
        <v>-10.215534</v>
      </c>
      <c r="M585">
        <v>13480000000</v>
      </c>
      <c r="N585">
        <v>-10.594666</v>
      </c>
    </row>
    <row r="586" spans="2:14" x14ac:dyDescent="0.25">
      <c r="B586">
        <v>13550000000</v>
      </c>
      <c r="C586">
        <v>-10.343392</v>
      </c>
      <c r="M586">
        <v>13550000000</v>
      </c>
      <c r="N586">
        <v>-10.620735</v>
      </c>
    </row>
    <row r="587" spans="2:14" x14ac:dyDescent="0.25">
      <c r="B587">
        <v>13620000000</v>
      </c>
      <c r="C587">
        <v>-10.503640000000001</v>
      </c>
      <c r="M587">
        <v>13620000000</v>
      </c>
      <c r="N587">
        <v>-10.66137</v>
      </c>
    </row>
    <row r="588" spans="2:14" x14ac:dyDescent="0.25">
      <c r="B588">
        <v>13690000000</v>
      </c>
      <c r="C588">
        <v>-10.6576</v>
      </c>
      <c r="M588">
        <v>13690000000</v>
      </c>
      <c r="N588">
        <v>-10.719785</v>
      </c>
    </row>
    <row r="589" spans="2:14" x14ac:dyDescent="0.25">
      <c r="B589">
        <v>13760000000</v>
      </c>
      <c r="C589">
        <v>-10.809277</v>
      </c>
      <c r="M589">
        <v>13760000000</v>
      </c>
      <c r="N589">
        <v>-10.791805</v>
      </c>
    </row>
    <row r="590" spans="2:14" x14ac:dyDescent="0.25">
      <c r="B590">
        <v>13830000000</v>
      </c>
      <c r="C590">
        <v>-10.987644</v>
      </c>
      <c r="M590">
        <v>13830000000</v>
      </c>
      <c r="N590">
        <v>-10.882455</v>
      </c>
    </row>
    <row r="591" spans="2:14" x14ac:dyDescent="0.25">
      <c r="B591">
        <v>13900000000</v>
      </c>
      <c r="C591">
        <v>-11.169928000000001</v>
      </c>
      <c r="M591">
        <v>13900000000</v>
      </c>
      <c r="N591">
        <v>-11.020712</v>
      </c>
    </row>
    <row r="592" spans="2:14" x14ac:dyDescent="0.25">
      <c r="B592">
        <v>13970000000</v>
      </c>
      <c r="C592">
        <v>-11.352466</v>
      </c>
      <c r="M592">
        <v>13970000000</v>
      </c>
      <c r="N592">
        <v>-11.210725999999999</v>
      </c>
    </row>
    <row r="593" spans="2:14" x14ac:dyDescent="0.25">
      <c r="B593">
        <v>14040000000</v>
      </c>
      <c r="C593">
        <v>-11.552673</v>
      </c>
      <c r="M593">
        <v>14040000000</v>
      </c>
      <c r="N593">
        <v>-11.459409000000001</v>
      </c>
    </row>
    <row r="594" spans="2:14" x14ac:dyDescent="0.25">
      <c r="B594">
        <v>14110000000</v>
      </c>
      <c r="C594">
        <v>-11.743822</v>
      </c>
      <c r="M594">
        <v>14110000000</v>
      </c>
      <c r="N594">
        <v>-11.763131</v>
      </c>
    </row>
    <row r="595" spans="2:14" x14ac:dyDescent="0.25">
      <c r="B595">
        <v>14180000000</v>
      </c>
      <c r="C595">
        <v>-11.948399</v>
      </c>
      <c r="M595">
        <v>14180000000</v>
      </c>
      <c r="N595">
        <v>-12.025150999999999</v>
      </c>
    </row>
    <row r="596" spans="2:14" x14ac:dyDescent="0.25">
      <c r="B596">
        <v>14250000000</v>
      </c>
      <c r="C596">
        <v>-12.231633</v>
      </c>
      <c r="M596">
        <v>14250000000</v>
      </c>
      <c r="N596">
        <v>-12.380566</v>
      </c>
    </row>
    <row r="597" spans="2:14" x14ac:dyDescent="0.25">
      <c r="B597">
        <v>14320000000</v>
      </c>
      <c r="C597">
        <v>-12.577353</v>
      </c>
      <c r="M597">
        <v>14320000000</v>
      </c>
      <c r="N597">
        <v>-13.318237999999999</v>
      </c>
    </row>
    <row r="598" spans="2:14" x14ac:dyDescent="0.25">
      <c r="B598">
        <v>14390000000</v>
      </c>
      <c r="C598">
        <v>-12.939178</v>
      </c>
      <c r="M598">
        <v>14390000000</v>
      </c>
      <c r="N598">
        <v>-14.594598</v>
      </c>
    </row>
    <row r="599" spans="2:14" x14ac:dyDescent="0.25">
      <c r="B599">
        <v>14460000000</v>
      </c>
      <c r="C599">
        <v>-13.319345</v>
      </c>
      <c r="M599">
        <v>14460000000</v>
      </c>
      <c r="N599">
        <v>-15.562051</v>
      </c>
    </row>
    <row r="600" spans="2:14" x14ac:dyDescent="0.25">
      <c r="B600">
        <v>14530000000</v>
      </c>
      <c r="C600">
        <v>-13.764791000000001</v>
      </c>
      <c r="M600">
        <v>14530000000</v>
      </c>
      <c r="N600">
        <v>-16.620387999999998</v>
      </c>
    </row>
    <row r="601" spans="2:14" x14ac:dyDescent="0.25">
      <c r="B601">
        <v>14600000000</v>
      </c>
      <c r="C601">
        <v>-14.388484999999999</v>
      </c>
      <c r="M601">
        <v>14600000000</v>
      </c>
      <c r="N601">
        <v>-18.439927999999998</v>
      </c>
    </row>
    <row r="602" spans="2:14" x14ac:dyDescent="0.25">
      <c r="B602">
        <v>14670000000</v>
      </c>
      <c r="C602">
        <v>-15.204238999999999</v>
      </c>
      <c r="M602">
        <v>14670000000</v>
      </c>
      <c r="N602">
        <v>-20.329546000000001</v>
      </c>
    </row>
    <row r="603" spans="2:14" x14ac:dyDescent="0.25">
      <c r="B603">
        <v>14740000000</v>
      </c>
      <c r="C603">
        <v>-16.51285</v>
      </c>
      <c r="M603">
        <v>14740000000</v>
      </c>
      <c r="N603">
        <v>-22.419291000000001</v>
      </c>
    </row>
    <row r="604" spans="2:14" x14ac:dyDescent="0.25">
      <c r="B604">
        <v>14810000000</v>
      </c>
      <c r="C604">
        <v>-18.188700000000001</v>
      </c>
      <c r="M604">
        <v>14810000000</v>
      </c>
      <c r="N604">
        <v>-25.450310000000002</v>
      </c>
    </row>
    <row r="605" spans="2:14" x14ac:dyDescent="0.25">
      <c r="B605">
        <v>14880000000</v>
      </c>
      <c r="C605">
        <v>-19.929442999999999</v>
      </c>
      <c r="M605">
        <v>14880000000</v>
      </c>
      <c r="N605">
        <v>-28.223291</v>
      </c>
    </row>
    <row r="606" spans="2:14" x14ac:dyDescent="0.25">
      <c r="B606">
        <v>14950000000</v>
      </c>
      <c r="C606">
        <v>-21.914000999999999</v>
      </c>
      <c r="M606">
        <v>14950000000</v>
      </c>
      <c r="N606">
        <v>-30.133402</v>
      </c>
    </row>
    <row r="607" spans="2:14" x14ac:dyDescent="0.25">
      <c r="B607">
        <v>15020000000</v>
      </c>
      <c r="C607">
        <v>-24.761271000000001</v>
      </c>
      <c r="M607">
        <v>15020000000</v>
      </c>
      <c r="N607">
        <v>-31.778286000000001</v>
      </c>
    </row>
    <row r="608" spans="2:14" x14ac:dyDescent="0.25">
      <c r="B608">
        <v>15090000000</v>
      </c>
      <c r="C608">
        <v>-27.897497000000001</v>
      </c>
      <c r="M608">
        <v>15090000000</v>
      </c>
      <c r="N608">
        <v>-32.962769000000002</v>
      </c>
    </row>
    <row r="609" spans="2:14" x14ac:dyDescent="0.25">
      <c r="B609">
        <v>15160000000</v>
      </c>
      <c r="C609">
        <v>-30.662868</v>
      </c>
      <c r="M609">
        <v>15160000000</v>
      </c>
      <c r="N609">
        <v>-33.473793000000001</v>
      </c>
    </row>
    <row r="610" spans="2:14" x14ac:dyDescent="0.25">
      <c r="B610">
        <v>15230000000</v>
      </c>
      <c r="C610">
        <v>-33.182709000000003</v>
      </c>
      <c r="M610">
        <v>15230000000</v>
      </c>
      <c r="N610">
        <v>-34.199328999999999</v>
      </c>
    </row>
    <row r="611" spans="2:14" x14ac:dyDescent="0.25">
      <c r="B611">
        <v>15300000000</v>
      </c>
      <c r="C611">
        <v>-35.233474999999999</v>
      </c>
      <c r="M611">
        <v>15300000000</v>
      </c>
      <c r="N611">
        <v>-34.893023999999997</v>
      </c>
    </row>
    <row r="612" spans="2:14" x14ac:dyDescent="0.25">
      <c r="B612">
        <v>15370000000</v>
      </c>
      <c r="C612">
        <v>-36.137360000000001</v>
      </c>
      <c r="M612">
        <v>15370000000</v>
      </c>
      <c r="N612">
        <v>-35.14875</v>
      </c>
    </row>
    <row r="613" spans="2:14" x14ac:dyDescent="0.25">
      <c r="B613">
        <v>15440000000</v>
      </c>
      <c r="C613">
        <v>-36.328758000000001</v>
      </c>
      <c r="M613">
        <v>15440000000</v>
      </c>
      <c r="N613">
        <v>-35.539619000000002</v>
      </c>
    </row>
    <row r="614" spans="2:14" x14ac:dyDescent="0.25">
      <c r="B614">
        <v>15510000000</v>
      </c>
      <c r="C614">
        <v>-36.294296000000003</v>
      </c>
      <c r="M614">
        <v>15510000000</v>
      </c>
      <c r="N614">
        <v>-35.702316000000003</v>
      </c>
    </row>
    <row r="615" spans="2:14" x14ac:dyDescent="0.25">
      <c r="B615">
        <v>15580000000</v>
      </c>
      <c r="C615">
        <v>-36.457377999999999</v>
      </c>
      <c r="M615">
        <v>15580000000</v>
      </c>
      <c r="N615">
        <v>-35.956947</v>
      </c>
    </row>
    <row r="616" spans="2:14" x14ac:dyDescent="0.25">
      <c r="B616">
        <v>15650000000</v>
      </c>
      <c r="C616">
        <v>-36.422229999999999</v>
      </c>
      <c r="M616">
        <v>15650000000</v>
      </c>
      <c r="N616">
        <v>-36.130527000000001</v>
      </c>
    </row>
    <row r="617" spans="2:14" x14ac:dyDescent="0.25">
      <c r="B617">
        <v>15720000000</v>
      </c>
      <c r="C617">
        <v>-36.610157000000001</v>
      </c>
      <c r="M617">
        <v>15720000000</v>
      </c>
      <c r="N617">
        <v>-36.439937999999998</v>
      </c>
    </row>
    <row r="618" spans="2:14" x14ac:dyDescent="0.25">
      <c r="B618">
        <v>15790000000</v>
      </c>
      <c r="C618">
        <v>-36.470801999999999</v>
      </c>
      <c r="M618">
        <v>15790000000</v>
      </c>
      <c r="N618">
        <v>-36.284602999999997</v>
      </c>
    </row>
    <row r="619" spans="2:14" x14ac:dyDescent="0.25">
      <c r="B619">
        <v>15860000000</v>
      </c>
      <c r="C619">
        <v>-36.349769999999999</v>
      </c>
      <c r="M619">
        <v>15860000000</v>
      </c>
      <c r="N619">
        <v>-36.171928000000001</v>
      </c>
    </row>
    <row r="620" spans="2:14" x14ac:dyDescent="0.25">
      <c r="B620">
        <v>15930000000</v>
      </c>
      <c r="C620">
        <v>-36.080565999999997</v>
      </c>
      <c r="M620">
        <v>15930000000</v>
      </c>
      <c r="N620">
        <v>-35.931716999999999</v>
      </c>
    </row>
    <row r="621" spans="2:14" x14ac:dyDescent="0.25">
      <c r="B621">
        <v>16000000000</v>
      </c>
      <c r="C621">
        <v>-35.952831000000003</v>
      </c>
      <c r="M621">
        <v>16000000000</v>
      </c>
      <c r="N621">
        <v>-35.760216</v>
      </c>
    </row>
    <row r="622" spans="2:14" x14ac:dyDescent="0.25">
      <c r="B622" t="s">
        <v>21</v>
      </c>
      <c r="M622" t="s">
        <v>21</v>
      </c>
    </row>
    <row r="625" spans="2:14" x14ac:dyDescent="0.25">
      <c r="B625" t="s">
        <v>23</v>
      </c>
      <c r="M625" t="s">
        <v>23</v>
      </c>
    </row>
    <row r="626" spans="2:14" x14ac:dyDescent="0.25">
      <c r="B626" t="s">
        <v>19</v>
      </c>
      <c r="C626" t="s">
        <v>281</v>
      </c>
      <c r="M626" t="s">
        <v>19</v>
      </c>
      <c r="N626" t="s">
        <v>281</v>
      </c>
    </row>
    <row r="627" spans="2:14" x14ac:dyDescent="0.25">
      <c r="B627">
        <v>2000000000</v>
      </c>
      <c r="C627">
        <v>-65.897857999999999</v>
      </c>
      <c r="M627">
        <v>2000000000</v>
      </c>
      <c r="N627">
        <v>-59.70158</v>
      </c>
    </row>
    <row r="628" spans="2:14" x14ac:dyDescent="0.25">
      <c r="B628">
        <v>2070000000</v>
      </c>
      <c r="C628">
        <v>-64.700210999999996</v>
      </c>
      <c r="M628">
        <v>2070000000</v>
      </c>
      <c r="N628">
        <v>-54.275928</v>
      </c>
    </row>
    <row r="629" spans="2:14" x14ac:dyDescent="0.25">
      <c r="B629">
        <v>2140000000</v>
      </c>
      <c r="C629">
        <v>-64.285324000000003</v>
      </c>
      <c r="M629">
        <v>2140000000</v>
      </c>
      <c r="N629">
        <v>-46.107379999999999</v>
      </c>
    </row>
    <row r="630" spans="2:14" x14ac:dyDescent="0.25">
      <c r="B630">
        <v>2210000000</v>
      </c>
      <c r="C630">
        <v>-62.665588</v>
      </c>
      <c r="M630">
        <v>2210000000</v>
      </c>
      <c r="N630">
        <v>-37.242103999999998</v>
      </c>
    </row>
    <row r="631" spans="2:14" x14ac:dyDescent="0.25">
      <c r="B631">
        <v>2280000000</v>
      </c>
      <c r="C631">
        <v>-60.495071000000003</v>
      </c>
      <c r="M631">
        <v>2280000000</v>
      </c>
      <c r="N631">
        <v>-31.124345999999999</v>
      </c>
    </row>
    <row r="632" spans="2:14" x14ac:dyDescent="0.25">
      <c r="B632">
        <v>2350000000</v>
      </c>
      <c r="C632">
        <v>-56.541164000000002</v>
      </c>
      <c r="M632">
        <v>2350000000</v>
      </c>
      <c r="N632">
        <v>-24.927391</v>
      </c>
    </row>
    <row r="633" spans="2:14" x14ac:dyDescent="0.25">
      <c r="B633">
        <v>2420000000</v>
      </c>
      <c r="C633">
        <v>-50.655273000000001</v>
      </c>
      <c r="M633">
        <v>2420000000</v>
      </c>
      <c r="N633">
        <v>-20.665241000000002</v>
      </c>
    </row>
    <row r="634" spans="2:14" x14ac:dyDescent="0.25">
      <c r="B634">
        <v>2490000000</v>
      </c>
      <c r="C634">
        <v>-42.146701999999998</v>
      </c>
      <c r="M634">
        <v>2490000000</v>
      </c>
      <c r="N634">
        <v>-18.607980999999999</v>
      </c>
    </row>
    <row r="635" spans="2:14" x14ac:dyDescent="0.25">
      <c r="B635">
        <v>2560000000</v>
      </c>
      <c r="C635">
        <v>-33.501216999999997</v>
      </c>
      <c r="M635">
        <v>2560000000</v>
      </c>
      <c r="N635">
        <v>-17.202304999999999</v>
      </c>
    </row>
    <row r="636" spans="2:14" x14ac:dyDescent="0.25">
      <c r="B636">
        <v>2630000000</v>
      </c>
      <c r="C636">
        <v>-24.954948000000002</v>
      </c>
      <c r="M636">
        <v>2630000000</v>
      </c>
      <c r="N636">
        <v>-15.764853</v>
      </c>
    </row>
    <row r="637" spans="2:14" x14ac:dyDescent="0.25">
      <c r="B637">
        <v>2700000000</v>
      </c>
      <c r="C637">
        <v>-18.464860999999999</v>
      </c>
      <c r="M637">
        <v>2700000000</v>
      </c>
      <c r="N637">
        <v>-13.843439</v>
      </c>
    </row>
    <row r="638" spans="2:14" x14ac:dyDescent="0.25">
      <c r="B638">
        <v>2770000000</v>
      </c>
      <c r="C638">
        <v>-14.079191</v>
      </c>
      <c r="M638">
        <v>2770000000</v>
      </c>
      <c r="N638">
        <v>-12.240895999999999</v>
      </c>
    </row>
    <row r="639" spans="2:14" x14ac:dyDescent="0.25">
      <c r="B639">
        <v>2840000000</v>
      </c>
      <c r="C639">
        <v>-11.300034999999999</v>
      </c>
      <c r="M639">
        <v>2840000000</v>
      </c>
      <c r="N639">
        <v>-11.004756</v>
      </c>
    </row>
    <row r="640" spans="2:14" x14ac:dyDescent="0.25">
      <c r="B640">
        <v>2910000000</v>
      </c>
      <c r="C640">
        <v>-9.8912171999999998</v>
      </c>
      <c r="M640">
        <v>2910000000</v>
      </c>
      <c r="N640">
        <v>-9.6396750999999998</v>
      </c>
    </row>
    <row r="641" spans="2:14" x14ac:dyDescent="0.25">
      <c r="B641">
        <v>2980000000</v>
      </c>
      <c r="C641">
        <v>-9.1072693000000005</v>
      </c>
      <c r="M641">
        <v>2980000000</v>
      </c>
      <c r="N641">
        <v>-8.6432485999999997</v>
      </c>
    </row>
    <row r="642" spans="2:14" x14ac:dyDescent="0.25">
      <c r="B642">
        <v>3050000000</v>
      </c>
      <c r="C642">
        <v>-8.3994064000000002</v>
      </c>
      <c r="M642">
        <v>3050000000</v>
      </c>
      <c r="N642">
        <v>-8.3454981000000004</v>
      </c>
    </row>
    <row r="643" spans="2:14" x14ac:dyDescent="0.25">
      <c r="B643">
        <v>3120000000</v>
      </c>
      <c r="C643">
        <v>-8.1168995000000006</v>
      </c>
      <c r="M643">
        <v>3120000000</v>
      </c>
      <c r="N643">
        <v>-8.0786581000000002</v>
      </c>
    </row>
    <row r="644" spans="2:14" x14ac:dyDescent="0.25">
      <c r="B644">
        <v>3190000000</v>
      </c>
      <c r="C644">
        <v>-8.0487918999999994</v>
      </c>
      <c r="M644">
        <v>3190000000</v>
      </c>
      <c r="N644">
        <v>-8.0373877999999994</v>
      </c>
    </row>
    <row r="645" spans="2:14" x14ac:dyDescent="0.25">
      <c r="B645">
        <v>3260000000</v>
      </c>
      <c r="C645">
        <v>-7.9893565000000004</v>
      </c>
      <c r="M645">
        <v>3260000000</v>
      </c>
      <c r="N645">
        <v>-8.2270050000000001</v>
      </c>
    </row>
    <row r="646" spans="2:14" x14ac:dyDescent="0.25">
      <c r="B646">
        <v>3330000000</v>
      </c>
      <c r="C646">
        <v>-7.9615907999999997</v>
      </c>
      <c r="M646">
        <v>3330000000</v>
      </c>
      <c r="N646">
        <v>-8.4338207000000001</v>
      </c>
    </row>
    <row r="647" spans="2:14" x14ac:dyDescent="0.25">
      <c r="B647">
        <v>3400000000</v>
      </c>
      <c r="C647">
        <v>-8.0381145000000007</v>
      </c>
      <c r="M647">
        <v>3400000000</v>
      </c>
      <c r="N647">
        <v>-8.6157836999999997</v>
      </c>
    </row>
    <row r="648" spans="2:14" x14ac:dyDescent="0.25">
      <c r="B648">
        <v>3470000000</v>
      </c>
      <c r="C648">
        <v>-7.9959959999999999</v>
      </c>
      <c r="M648">
        <v>3470000000</v>
      </c>
      <c r="N648">
        <v>-8.8382243999999996</v>
      </c>
    </row>
    <row r="649" spans="2:14" x14ac:dyDescent="0.25">
      <c r="B649">
        <v>3540000000</v>
      </c>
      <c r="C649">
        <v>-7.9884515</v>
      </c>
      <c r="M649">
        <v>3540000000</v>
      </c>
      <c r="N649">
        <v>-9.0091944000000002</v>
      </c>
    </row>
    <row r="650" spans="2:14" x14ac:dyDescent="0.25">
      <c r="B650">
        <v>3610000000</v>
      </c>
      <c r="C650">
        <v>-7.9610118999999999</v>
      </c>
      <c r="M650">
        <v>3610000000</v>
      </c>
      <c r="N650">
        <v>-9.0742531</v>
      </c>
    </row>
    <row r="651" spans="2:14" x14ac:dyDescent="0.25">
      <c r="B651">
        <v>3680000000</v>
      </c>
      <c r="C651">
        <v>-7.9548215999999998</v>
      </c>
      <c r="M651">
        <v>3680000000</v>
      </c>
      <c r="N651">
        <v>-9.1164398000000002</v>
      </c>
    </row>
    <row r="652" spans="2:14" x14ac:dyDescent="0.25">
      <c r="B652">
        <v>3750000000</v>
      </c>
      <c r="C652">
        <v>-7.9070153000000003</v>
      </c>
      <c r="M652">
        <v>3750000000</v>
      </c>
      <c r="N652">
        <v>-9.1098146</v>
      </c>
    </row>
    <row r="653" spans="2:14" x14ac:dyDescent="0.25">
      <c r="B653">
        <v>3820000000</v>
      </c>
      <c r="C653">
        <v>-7.9054351</v>
      </c>
      <c r="M653">
        <v>3820000000</v>
      </c>
      <c r="N653">
        <v>-9.0890312000000009</v>
      </c>
    </row>
    <row r="654" spans="2:14" x14ac:dyDescent="0.25">
      <c r="B654">
        <v>3890000000</v>
      </c>
      <c r="C654">
        <v>-7.9177337000000003</v>
      </c>
      <c r="M654">
        <v>3890000000</v>
      </c>
      <c r="N654">
        <v>-9.0506115000000005</v>
      </c>
    </row>
    <row r="655" spans="2:14" x14ac:dyDescent="0.25">
      <c r="B655">
        <v>3960000000</v>
      </c>
      <c r="C655">
        <v>-7.9020995999999997</v>
      </c>
      <c r="M655">
        <v>3960000000</v>
      </c>
      <c r="N655">
        <v>-9.0810660999999993</v>
      </c>
    </row>
    <row r="656" spans="2:14" x14ac:dyDescent="0.25">
      <c r="B656">
        <v>4030000000</v>
      </c>
      <c r="C656">
        <v>-7.8846334999999996</v>
      </c>
      <c r="M656">
        <v>4030000000</v>
      </c>
      <c r="N656">
        <v>-9.0850753999999991</v>
      </c>
    </row>
    <row r="657" spans="2:14" x14ac:dyDescent="0.25">
      <c r="B657">
        <v>4100000000</v>
      </c>
      <c r="C657">
        <v>-7.8629289</v>
      </c>
      <c r="M657">
        <v>4100000000</v>
      </c>
      <c r="N657">
        <v>-9.0777903000000002</v>
      </c>
    </row>
    <row r="658" spans="2:14" x14ac:dyDescent="0.25">
      <c r="B658">
        <v>4170000000</v>
      </c>
      <c r="C658">
        <v>-7.8384460999999996</v>
      </c>
      <c r="M658">
        <v>4170000000</v>
      </c>
      <c r="N658">
        <v>-9.0705509000000006</v>
      </c>
    </row>
    <row r="659" spans="2:14" x14ac:dyDescent="0.25">
      <c r="B659">
        <v>4240000000</v>
      </c>
      <c r="C659">
        <v>-7.7833819000000002</v>
      </c>
      <c r="M659">
        <v>4240000000</v>
      </c>
      <c r="N659">
        <v>-9.0417223</v>
      </c>
    </row>
    <row r="660" spans="2:14" x14ac:dyDescent="0.25">
      <c r="B660">
        <v>4310000000</v>
      </c>
      <c r="C660">
        <v>-7.7467103000000002</v>
      </c>
      <c r="M660">
        <v>4310000000</v>
      </c>
      <c r="N660">
        <v>-8.9937620000000003</v>
      </c>
    </row>
    <row r="661" spans="2:14" x14ac:dyDescent="0.25">
      <c r="B661">
        <v>4380000000</v>
      </c>
      <c r="C661">
        <v>-7.7313961999999998</v>
      </c>
      <c r="M661">
        <v>4380000000</v>
      </c>
      <c r="N661">
        <v>-8.9636793000000008</v>
      </c>
    </row>
    <row r="662" spans="2:14" x14ac:dyDescent="0.25">
      <c r="B662">
        <v>4450000000</v>
      </c>
      <c r="C662">
        <v>-7.6999887999999999</v>
      </c>
      <c r="M662">
        <v>4450000000</v>
      </c>
      <c r="N662">
        <v>-8.9104118000000003</v>
      </c>
    </row>
    <row r="663" spans="2:14" x14ac:dyDescent="0.25">
      <c r="B663">
        <v>4520000000</v>
      </c>
      <c r="C663">
        <v>-7.6817130999999996</v>
      </c>
      <c r="M663">
        <v>4520000000</v>
      </c>
      <c r="N663">
        <v>-8.8433236999999991</v>
      </c>
    </row>
    <row r="664" spans="2:14" x14ac:dyDescent="0.25">
      <c r="B664">
        <v>4590000000</v>
      </c>
      <c r="C664">
        <v>-7.6810945999999998</v>
      </c>
      <c r="M664">
        <v>4590000000</v>
      </c>
      <c r="N664">
        <v>-8.8153915000000005</v>
      </c>
    </row>
    <row r="665" spans="2:14" x14ac:dyDescent="0.25">
      <c r="B665">
        <v>4660000000</v>
      </c>
      <c r="C665">
        <v>-7.6617702999999997</v>
      </c>
      <c r="M665">
        <v>4660000000</v>
      </c>
      <c r="N665">
        <v>-8.7875365999999993</v>
      </c>
    </row>
    <row r="666" spans="2:14" x14ac:dyDescent="0.25">
      <c r="B666">
        <v>4730000000</v>
      </c>
      <c r="C666">
        <v>-7.6279348999999996</v>
      </c>
      <c r="M666">
        <v>4730000000</v>
      </c>
      <c r="N666">
        <v>-8.7413405999999991</v>
      </c>
    </row>
    <row r="667" spans="2:14" x14ac:dyDescent="0.25">
      <c r="B667">
        <v>4800000000</v>
      </c>
      <c r="C667">
        <v>-7.6548223000000002</v>
      </c>
      <c r="M667">
        <v>4800000000</v>
      </c>
      <c r="N667">
        <v>-8.7218981000000007</v>
      </c>
    </row>
    <row r="668" spans="2:14" x14ac:dyDescent="0.25">
      <c r="B668">
        <v>4870000000</v>
      </c>
      <c r="C668">
        <v>-7.6689916</v>
      </c>
      <c r="M668">
        <v>4870000000</v>
      </c>
      <c r="N668">
        <v>-8.7170448</v>
      </c>
    </row>
    <row r="669" spans="2:14" x14ac:dyDescent="0.25">
      <c r="B669">
        <v>4940000000</v>
      </c>
      <c r="C669">
        <v>-7.6854911000000001</v>
      </c>
      <c r="M669">
        <v>4940000000</v>
      </c>
      <c r="N669">
        <v>-8.7126245000000004</v>
      </c>
    </row>
    <row r="670" spans="2:14" x14ac:dyDescent="0.25">
      <c r="B670">
        <v>5010000000</v>
      </c>
      <c r="C670">
        <v>-7.7171569</v>
      </c>
      <c r="M670">
        <v>5010000000</v>
      </c>
      <c r="N670">
        <v>-8.705864</v>
      </c>
    </row>
    <row r="671" spans="2:14" x14ac:dyDescent="0.25">
      <c r="B671">
        <v>5080000000</v>
      </c>
      <c r="C671">
        <v>-7.7776670000000001</v>
      </c>
      <c r="M671">
        <v>5080000000</v>
      </c>
      <c r="N671">
        <v>-8.7196007000000009</v>
      </c>
    </row>
    <row r="672" spans="2:14" x14ac:dyDescent="0.25">
      <c r="B672">
        <v>5150000000</v>
      </c>
      <c r="C672">
        <v>-7.8258023000000003</v>
      </c>
      <c r="M672">
        <v>5150000000</v>
      </c>
      <c r="N672">
        <v>-8.7458714999999998</v>
      </c>
    </row>
    <row r="673" spans="2:14" x14ac:dyDescent="0.25">
      <c r="B673">
        <v>5220000000</v>
      </c>
      <c r="C673">
        <v>-7.8814510999999996</v>
      </c>
      <c r="M673">
        <v>5220000000</v>
      </c>
      <c r="N673">
        <v>-8.7799530000000008</v>
      </c>
    </row>
    <row r="674" spans="2:14" x14ac:dyDescent="0.25">
      <c r="B674">
        <v>5290000000</v>
      </c>
      <c r="C674">
        <v>-7.9081969000000001</v>
      </c>
      <c r="M674">
        <v>5290000000</v>
      </c>
      <c r="N674">
        <v>-8.8119029999999992</v>
      </c>
    </row>
    <row r="675" spans="2:14" x14ac:dyDescent="0.25">
      <c r="B675">
        <v>5360000000</v>
      </c>
      <c r="C675">
        <v>-7.9489936999999999</v>
      </c>
      <c r="M675">
        <v>5360000000</v>
      </c>
      <c r="N675">
        <v>-8.8335904999999997</v>
      </c>
    </row>
    <row r="676" spans="2:14" x14ac:dyDescent="0.25">
      <c r="B676">
        <v>5430000000</v>
      </c>
      <c r="C676">
        <v>-7.9759492999999999</v>
      </c>
      <c r="M676">
        <v>5430000000</v>
      </c>
      <c r="N676">
        <v>-8.8548279000000001</v>
      </c>
    </row>
    <row r="677" spans="2:14" x14ac:dyDescent="0.25">
      <c r="B677">
        <v>5500000000</v>
      </c>
      <c r="C677">
        <v>-7.9864373000000004</v>
      </c>
      <c r="M677">
        <v>5500000000</v>
      </c>
      <c r="N677">
        <v>-8.8564624999999992</v>
      </c>
    </row>
    <row r="678" spans="2:14" x14ac:dyDescent="0.25">
      <c r="B678">
        <v>5570000000</v>
      </c>
      <c r="C678">
        <v>-7.9976434999999997</v>
      </c>
      <c r="M678">
        <v>5570000000</v>
      </c>
      <c r="N678">
        <v>-8.8598908999999999</v>
      </c>
    </row>
    <row r="679" spans="2:14" x14ac:dyDescent="0.25">
      <c r="B679">
        <v>5640000000</v>
      </c>
      <c r="C679">
        <v>-8.0280342000000005</v>
      </c>
      <c r="M679">
        <v>5640000000</v>
      </c>
      <c r="N679">
        <v>-8.8561192000000002</v>
      </c>
    </row>
    <row r="680" spans="2:14" x14ac:dyDescent="0.25">
      <c r="B680">
        <v>5710000000</v>
      </c>
      <c r="C680">
        <v>-8.0469427000000007</v>
      </c>
      <c r="M680">
        <v>5710000000</v>
      </c>
      <c r="N680">
        <v>-8.8651914999999999</v>
      </c>
    </row>
    <row r="681" spans="2:14" x14ac:dyDescent="0.25">
      <c r="B681">
        <v>5780000000</v>
      </c>
      <c r="C681">
        <v>-8.0517664</v>
      </c>
      <c r="M681">
        <v>5780000000</v>
      </c>
      <c r="N681">
        <v>-8.8829422000000005</v>
      </c>
    </row>
    <row r="682" spans="2:14" x14ac:dyDescent="0.25">
      <c r="B682">
        <v>5850000000</v>
      </c>
      <c r="C682">
        <v>-8.0659428000000002</v>
      </c>
      <c r="M682">
        <v>5850000000</v>
      </c>
      <c r="N682">
        <v>-8.8816605000000006</v>
      </c>
    </row>
    <row r="683" spans="2:14" x14ac:dyDescent="0.25">
      <c r="B683">
        <v>5920000000</v>
      </c>
      <c r="C683">
        <v>-8.0818434000000003</v>
      </c>
      <c r="M683">
        <v>5920000000</v>
      </c>
      <c r="N683">
        <v>-8.8960475999999993</v>
      </c>
    </row>
    <row r="684" spans="2:14" x14ac:dyDescent="0.25">
      <c r="B684">
        <v>5990000000</v>
      </c>
      <c r="C684">
        <v>-8.0841893999999996</v>
      </c>
      <c r="M684">
        <v>5990000000</v>
      </c>
      <c r="N684">
        <v>-8.9195212999999995</v>
      </c>
    </row>
    <row r="685" spans="2:14" x14ac:dyDescent="0.25">
      <c r="B685">
        <v>6060000000</v>
      </c>
      <c r="C685">
        <v>-8.0537825000000005</v>
      </c>
      <c r="M685">
        <v>6060000000</v>
      </c>
      <c r="N685">
        <v>-8.9361849000000007</v>
      </c>
    </row>
    <row r="686" spans="2:14" x14ac:dyDescent="0.25">
      <c r="B686">
        <v>6130000000</v>
      </c>
      <c r="C686">
        <v>-8.0305976999999995</v>
      </c>
      <c r="M686">
        <v>6130000000</v>
      </c>
      <c r="N686">
        <v>-8.9455031999999992</v>
      </c>
    </row>
    <row r="687" spans="2:14" x14ac:dyDescent="0.25">
      <c r="B687">
        <v>6200000000</v>
      </c>
      <c r="C687">
        <v>-8.0150681000000006</v>
      </c>
      <c r="M687">
        <v>6200000000</v>
      </c>
      <c r="N687">
        <v>-8.9701357000000002</v>
      </c>
    </row>
    <row r="688" spans="2:14" x14ac:dyDescent="0.25">
      <c r="B688">
        <v>6270000000</v>
      </c>
      <c r="C688">
        <v>-8.0161572000000003</v>
      </c>
      <c r="M688">
        <v>6270000000</v>
      </c>
      <c r="N688">
        <v>-8.9763794000000008</v>
      </c>
    </row>
    <row r="689" spans="2:14" x14ac:dyDescent="0.25">
      <c r="B689">
        <v>6340000000</v>
      </c>
      <c r="C689">
        <v>-7.9976349000000004</v>
      </c>
      <c r="M689">
        <v>6340000000</v>
      </c>
      <c r="N689">
        <v>-9.0103215999999993</v>
      </c>
    </row>
    <row r="690" spans="2:14" x14ac:dyDescent="0.25">
      <c r="B690">
        <v>6410000000</v>
      </c>
      <c r="C690">
        <v>-7.9871340000000002</v>
      </c>
      <c r="M690">
        <v>6410000000</v>
      </c>
      <c r="N690">
        <v>-9.0484285</v>
      </c>
    </row>
    <row r="691" spans="2:14" x14ac:dyDescent="0.25">
      <c r="B691">
        <v>6480000000</v>
      </c>
      <c r="C691">
        <v>-7.9849962999999997</v>
      </c>
      <c r="M691">
        <v>6480000000</v>
      </c>
      <c r="N691">
        <v>-9.0923099999999994</v>
      </c>
    </row>
    <row r="692" spans="2:14" x14ac:dyDescent="0.25">
      <c r="B692">
        <v>6550000000</v>
      </c>
      <c r="C692">
        <v>-7.9778371000000003</v>
      </c>
      <c r="M692">
        <v>6550000000</v>
      </c>
      <c r="N692">
        <v>-9.1567822000000003</v>
      </c>
    </row>
    <row r="693" spans="2:14" x14ac:dyDescent="0.25">
      <c r="B693">
        <v>6620000000</v>
      </c>
      <c r="C693">
        <v>-7.9787698000000002</v>
      </c>
      <c r="M693">
        <v>6620000000</v>
      </c>
      <c r="N693">
        <v>-9.2443047000000007</v>
      </c>
    </row>
    <row r="694" spans="2:14" x14ac:dyDescent="0.25">
      <c r="B694">
        <v>6690000000</v>
      </c>
      <c r="C694">
        <v>-8.0604142999999997</v>
      </c>
      <c r="M694">
        <v>6690000000</v>
      </c>
      <c r="N694">
        <v>-9.3046626999999997</v>
      </c>
    </row>
    <row r="695" spans="2:14" x14ac:dyDescent="0.25">
      <c r="B695">
        <v>6760000000</v>
      </c>
      <c r="C695">
        <v>-8.1527604999999994</v>
      </c>
      <c r="M695">
        <v>6760000000</v>
      </c>
      <c r="N695">
        <v>-9.4093245999999997</v>
      </c>
    </row>
    <row r="696" spans="2:14" x14ac:dyDescent="0.25">
      <c r="B696">
        <v>6830000000</v>
      </c>
      <c r="C696">
        <v>-8.2044811000000006</v>
      </c>
      <c r="M696">
        <v>6830000000</v>
      </c>
      <c r="N696">
        <v>-9.5288629999999994</v>
      </c>
    </row>
    <row r="697" spans="2:14" x14ac:dyDescent="0.25">
      <c r="B697">
        <v>6900000000</v>
      </c>
      <c r="C697">
        <v>-8.2860192999999995</v>
      </c>
      <c r="M697">
        <v>6900000000</v>
      </c>
      <c r="N697">
        <v>-9.6240071999999994</v>
      </c>
    </row>
    <row r="698" spans="2:14" x14ac:dyDescent="0.25">
      <c r="B698">
        <v>6970000000</v>
      </c>
      <c r="C698">
        <v>-8.4151238999999993</v>
      </c>
      <c r="M698">
        <v>6970000000</v>
      </c>
      <c r="N698">
        <v>-9.7156649000000002</v>
      </c>
    </row>
    <row r="699" spans="2:14" x14ac:dyDescent="0.25">
      <c r="B699">
        <v>7040000000</v>
      </c>
      <c r="C699">
        <v>-8.5162677999999996</v>
      </c>
      <c r="M699">
        <v>7040000000</v>
      </c>
      <c r="N699">
        <v>-9.8211583999999998</v>
      </c>
    </row>
    <row r="700" spans="2:14" x14ac:dyDescent="0.25">
      <c r="B700">
        <v>7110000000</v>
      </c>
      <c r="C700">
        <v>-8.5989847000000008</v>
      </c>
      <c r="M700">
        <v>7110000000</v>
      </c>
      <c r="N700">
        <v>-9.8876866999999997</v>
      </c>
    </row>
    <row r="701" spans="2:14" x14ac:dyDescent="0.25">
      <c r="B701">
        <v>7180000000</v>
      </c>
      <c r="C701">
        <v>-8.7021694000000007</v>
      </c>
      <c r="M701">
        <v>7180000000</v>
      </c>
      <c r="N701">
        <v>-9.9294252000000007</v>
      </c>
    </row>
    <row r="702" spans="2:14" x14ac:dyDescent="0.25">
      <c r="B702">
        <v>7250000000</v>
      </c>
      <c r="C702">
        <v>-8.7988500999999992</v>
      </c>
      <c r="M702">
        <v>7250000000</v>
      </c>
      <c r="N702">
        <v>-9.9966974000000004</v>
      </c>
    </row>
    <row r="703" spans="2:14" x14ac:dyDescent="0.25">
      <c r="B703">
        <v>7320000000</v>
      </c>
      <c r="C703">
        <v>-8.8816433000000004</v>
      </c>
      <c r="M703">
        <v>7320000000</v>
      </c>
      <c r="N703">
        <v>-10.051685000000001</v>
      </c>
    </row>
    <row r="704" spans="2:14" x14ac:dyDescent="0.25">
      <c r="B704">
        <v>7390000000</v>
      </c>
      <c r="C704">
        <v>-8.9748306000000007</v>
      </c>
      <c r="M704">
        <v>7390000000</v>
      </c>
      <c r="N704">
        <v>-10.086709000000001</v>
      </c>
    </row>
    <row r="705" spans="2:14" x14ac:dyDescent="0.25">
      <c r="B705">
        <v>7460000000</v>
      </c>
      <c r="C705">
        <v>-9.0914488000000002</v>
      </c>
      <c r="M705">
        <v>7460000000</v>
      </c>
      <c r="N705">
        <v>-10.127255</v>
      </c>
    </row>
    <row r="706" spans="2:14" x14ac:dyDescent="0.25">
      <c r="B706">
        <v>7530000000</v>
      </c>
      <c r="C706">
        <v>-9.2046852000000001</v>
      </c>
      <c r="M706">
        <v>7530000000</v>
      </c>
      <c r="N706">
        <v>-10.188427000000001</v>
      </c>
    </row>
    <row r="707" spans="2:14" x14ac:dyDescent="0.25">
      <c r="B707">
        <v>7600000000</v>
      </c>
      <c r="C707">
        <v>-9.2605447999999999</v>
      </c>
      <c r="M707">
        <v>7600000000</v>
      </c>
      <c r="N707">
        <v>-10.242742</v>
      </c>
    </row>
    <row r="708" spans="2:14" x14ac:dyDescent="0.25">
      <c r="B708">
        <v>7670000000</v>
      </c>
      <c r="C708">
        <v>-9.2550200999999994</v>
      </c>
      <c r="M708">
        <v>7670000000</v>
      </c>
      <c r="N708">
        <v>-10.277234</v>
      </c>
    </row>
    <row r="709" spans="2:14" x14ac:dyDescent="0.25">
      <c r="B709">
        <v>7740000000</v>
      </c>
      <c r="C709">
        <v>-9.3504342999999999</v>
      </c>
      <c r="M709">
        <v>7740000000</v>
      </c>
      <c r="N709">
        <v>-10.289947</v>
      </c>
    </row>
    <row r="710" spans="2:14" x14ac:dyDescent="0.25">
      <c r="B710">
        <v>7810000000</v>
      </c>
      <c r="C710">
        <v>-9.4287348000000009</v>
      </c>
      <c r="M710">
        <v>7810000000</v>
      </c>
      <c r="N710">
        <v>-10.316058999999999</v>
      </c>
    </row>
    <row r="711" spans="2:14" x14ac:dyDescent="0.25">
      <c r="B711">
        <v>7880000000</v>
      </c>
      <c r="C711">
        <v>-9.3851519000000003</v>
      </c>
      <c r="M711">
        <v>7880000000</v>
      </c>
      <c r="N711">
        <v>-10.332545</v>
      </c>
    </row>
    <row r="712" spans="2:14" x14ac:dyDescent="0.25">
      <c r="B712">
        <v>7950000000</v>
      </c>
      <c r="C712">
        <v>-9.3941497999999992</v>
      </c>
      <c r="M712">
        <v>7950000000</v>
      </c>
      <c r="N712">
        <v>-10.337459000000001</v>
      </c>
    </row>
    <row r="713" spans="2:14" x14ac:dyDescent="0.25">
      <c r="B713">
        <v>8020000000</v>
      </c>
      <c r="C713">
        <v>-9.4418086999999993</v>
      </c>
      <c r="M713">
        <v>8020000000</v>
      </c>
      <c r="N713">
        <v>-10.344065000000001</v>
      </c>
    </row>
    <row r="714" spans="2:14" x14ac:dyDescent="0.25">
      <c r="B714">
        <v>8090000000</v>
      </c>
      <c r="C714">
        <v>-9.3511410000000001</v>
      </c>
      <c r="M714">
        <v>8090000000</v>
      </c>
      <c r="N714">
        <v>-10.366225999999999</v>
      </c>
    </row>
    <row r="715" spans="2:14" x14ac:dyDescent="0.25">
      <c r="B715">
        <v>8160000000</v>
      </c>
      <c r="C715">
        <v>-9.3612918999999994</v>
      </c>
      <c r="M715">
        <v>8160000000</v>
      </c>
      <c r="N715">
        <v>-10.376122000000001</v>
      </c>
    </row>
    <row r="716" spans="2:14" x14ac:dyDescent="0.25">
      <c r="B716">
        <v>8230000000</v>
      </c>
      <c r="C716">
        <v>-9.5223188000000007</v>
      </c>
      <c r="M716">
        <v>8230000000</v>
      </c>
      <c r="N716">
        <v>-10.383215999999999</v>
      </c>
    </row>
    <row r="717" spans="2:14" x14ac:dyDescent="0.25">
      <c r="B717">
        <v>8300000000</v>
      </c>
      <c r="C717">
        <v>-9.5081948999999994</v>
      </c>
      <c r="M717">
        <v>8300000000</v>
      </c>
      <c r="N717">
        <v>-10.378238</v>
      </c>
    </row>
    <row r="718" spans="2:14" x14ac:dyDescent="0.25">
      <c r="B718">
        <v>8370000000</v>
      </c>
      <c r="C718">
        <v>-9.4764385000000004</v>
      </c>
      <c r="M718">
        <v>8370000000</v>
      </c>
      <c r="N718">
        <v>-10.383549</v>
      </c>
    </row>
    <row r="719" spans="2:14" x14ac:dyDescent="0.25">
      <c r="B719">
        <v>8440000000</v>
      </c>
      <c r="C719">
        <v>-9.5684252000000001</v>
      </c>
      <c r="M719">
        <v>8440000000</v>
      </c>
      <c r="N719">
        <v>-10.379669</v>
      </c>
    </row>
    <row r="720" spans="2:14" x14ac:dyDescent="0.25">
      <c r="B720">
        <v>8510000000</v>
      </c>
      <c r="C720">
        <v>-9.5810566000000001</v>
      </c>
      <c r="M720">
        <v>8510000000</v>
      </c>
      <c r="N720">
        <v>-10.356109</v>
      </c>
    </row>
    <row r="721" spans="2:14" x14ac:dyDescent="0.25">
      <c r="B721">
        <v>8580000000</v>
      </c>
      <c r="C721">
        <v>-9.6301517000000008</v>
      </c>
      <c r="M721">
        <v>8580000000</v>
      </c>
      <c r="N721">
        <v>-10.309547999999999</v>
      </c>
    </row>
    <row r="722" spans="2:14" x14ac:dyDescent="0.25">
      <c r="B722">
        <v>8650000000</v>
      </c>
      <c r="C722">
        <v>-9.8912296000000008</v>
      </c>
      <c r="M722">
        <v>8650000000</v>
      </c>
      <c r="N722">
        <v>-10.264144999999999</v>
      </c>
    </row>
    <row r="723" spans="2:14" x14ac:dyDescent="0.25">
      <c r="B723">
        <v>8720000000</v>
      </c>
      <c r="C723">
        <v>-10.041325000000001</v>
      </c>
      <c r="M723">
        <v>8720000000</v>
      </c>
      <c r="N723">
        <v>-10.235328000000001</v>
      </c>
    </row>
    <row r="724" spans="2:14" x14ac:dyDescent="0.25">
      <c r="B724">
        <v>8790000000</v>
      </c>
      <c r="C724">
        <v>-10.112828</v>
      </c>
      <c r="M724">
        <v>8790000000</v>
      </c>
      <c r="N724">
        <v>-10.219611</v>
      </c>
    </row>
    <row r="725" spans="2:14" x14ac:dyDescent="0.25">
      <c r="B725">
        <v>8860000000</v>
      </c>
      <c r="C725">
        <v>-10.366284</v>
      </c>
      <c r="M725">
        <v>8860000000</v>
      </c>
      <c r="N725">
        <v>-10.210701</v>
      </c>
    </row>
    <row r="726" spans="2:14" x14ac:dyDescent="0.25">
      <c r="B726">
        <v>8930000000</v>
      </c>
      <c r="C726">
        <v>-10.427854999999999</v>
      </c>
      <c r="M726">
        <v>8930000000</v>
      </c>
      <c r="N726">
        <v>-10.233790000000001</v>
      </c>
    </row>
    <row r="727" spans="2:14" x14ac:dyDescent="0.25">
      <c r="B727">
        <v>9000000000</v>
      </c>
      <c r="C727">
        <v>-10.475695999999999</v>
      </c>
      <c r="M727">
        <v>9000000000</v>
      </c>
      <c r="N727">
        <v>-10.256506</v>
      </c>
    </row>
    <row r="728" spans="2:14" x14ac:dyDescent="0.25">
      <c r="B728">
        <v>9070000000</v>
      </c>
      <c r="C728">
        <v>-11.016123</v>
      </c>
      <c r="M728">
        <v>9070000000</v>
      </c>
      <c r="N728">
        <v>-10.249256000000001</v>
      </c>
    </row>
    <row r="729" spans="2:14" x14ac:dyDescent="0.25">
      <c r="B729">
        <v>9140000000</v>
      </c>
      <c r="C729">
        <v>-11.198119</v>
      </c>
      <c r="M729">
        <v>9140000000</v>
      </c>
      <c r="N729">
        <v>-10.281943</v>
      </c>
    </row>
    <row r="730" spans="2:14" x14ac:dyDescent="0.25">
      <c r="B730">
        <v>9210000000</v>
      </c>
      <c r="C730">
        <v>-11.022573</v>
      </c>
      <c r="M730">
        <v>9210000000</v>
      </c>
      <c r="N730">
        <v>-10.324647000000001</v>
      </c>
    </row>
    <row r="731" spans="2:14" x14ac:dyDescent="0.25">
      <c r="B731">
        <v>9280000000</v>
      </c>
      <c r="C731">
        <v>-11.240321</v>
      </c>
      <c r="M731">
        <v>9280000000</v>
      </c>
      <c r="N731">
        <v>-10.323956000000001</v>
      </c>
    </row>
    <row r="732" spans="2:14" x14ac:dyDescent="0.25">
      <c r="B732">
        <v>9350000000</v>
      </c>
      <c r="C732">
        <v>-11.442662</v>
      </c>
      <c r="M732">
        <v>9350000000</v>
      </c>
      <c r="N732">
        <v>-10.333546</v>
      </c>
    </row>
    <row r="733" spans="2:14" x14ac:dyDescent="0.25">
      <c r="B733">
        <v>9420000000</v>
      </c>
      <c r="C733">
        <v>-11.092306000000001</v>
      </c>
      <c r="M733">
        <v>9420000000</v>
      </c>
      <c r="N733">
        <v>-10.370994</v>
      </c>
    </row>
    <row r="734" spans="2:14" x14ac:dyDescent="0.25">
      <c r="B734">
        <v>9490000000</v>
      </c>
      <c r="C734">
        <v>-11.320014</v>
      </c>
      <c r="M734">
        <v>9490000000</v>
      </c>
      <c r="N734">
        <v>-10.361691</v>
      </c>
    </row>
    <row r="735" spans="2:14" x14ac:dyDescent="0.25">
      <c r="B735">
        <v>9560000000</v>
      </c>
      <c r="C735">
        <v>-11.654206</v>
      </c>
      <c r="M735">
        <v>9560000000</v>
      </c>
      <c r="N735">
        <v>-10.344606000000001</v>
      </c>
    </row>
    <row r="736" spans="2:14" x14ac:dyDescent="0.25">
      <c r="B736">
        <v>9630000000</v>
      </c>
      <c r="C736">
        <v>-11.475724</v>
      </c>
      <c r="M736">
        <v>9630000000</v>
      </c>
      <c r="N736">
        <v>-10.363875</v>
      </c>
    </row>
    <row r="737" spans="2:14" x14ac:dyDescent="0.25">
      <c r="B737">
        <v>9700000000</v>
      </c>
      <c r="C737">
        <v>-11.375741</v>
      </c>
      <c r="M737">
        <v>9700000000</v>
      </c>
      <c r="N737">
        <v>-10.385346999999999</v>
      </c>
    </row>
    <row r="738" spans="2:14" x14ac:dyDescent="0.25">
      <c r="B738">
        <v>9770000000</v>
      </c>
      <c r="C738">
        <v>-11.524438</v>
      </c>
      <c r="M738">
        <v>9770000000</v>
      </c>
      <c r="N738">
        <v>-10.395061</v>
      </c>
    </row>
    <row r="739" spans="2:14" x14ac:dyDescent="0.25">
      <c r="B739">
        <v>9840000000</v>
      </c>
      <c r="C739">
        <v>-11.348254000000001</v>
      </c>
      <c r="M739">
        <v>9840000000</v>
      </c>
      <c r="N739">
        <v>-10.424861</v>
      </c>
    </row>
    <row r="740" spans="2:14" x14ac:dyDescent="0.25">
      <c r="B740">
        <v>9910000000</v>
      </c>
      <c r="C740">
        <v>-11.346541</v>
      </c>
      <c r="M740">
        <v>9910000000</v>
      </c>
      <c r="N740">
        <v>-10.443702</v>
      </c>
    </row>
    <row r="741" spans="2:14" x14ac:dyDescent="0.25">
      <c r="B741">
        <v>9980000000</v>
      </c>
      <c r="C741">
        <v>-11.392384</v>
      </c>
      <c r="M741">
        <v>9980000000</v>
      </c>
      <c r="N741">
        <v>-10.458446</v>
      </c>
    </row>
    <row r="742" spans="2:14" x14ac:dyDescent="0.25">
      <c r="B742">
        <v>10050000000</v>
      </c>
      <c r="C742">
        <v>-11.227129</v>
      </c>
      <c r="M742">
        <v>10050000000</v>
      </c>
      <c r="N742">
        <v>-10.475989</v>
      </c>
    </row>
    <row r="743" spans="2:14" x14ac:dyDescent="0.25">
      <c r="B743">
        <v>10120000000</v>
      </c>
      <c r="C743">
        <v>-11.212951</v>
      </c>
      <c r="M743">
        <v>10120000000</v>
      </c>
      <c r="N743">
        <v>-10.460801</v>
      </c>
    </row>
    <row r="744" spans="2:14" x14ac:dyDescent="0.25">
      <c r="B744">
        <v>10190000000</v>
      </c>
      <c r="C744">
        <v>-11.132516000000001</v>
      </c>
      <c r="M744">
        <v>10190000000</v>
      </c>
      <c r="N744">
        <v>-10.433811</v>
      </c>
    </row>
    <row r="745" spans="2:14" x14ac:dyDescent="0.25">
      <c r="B745">
        <v>10260000000</v>
      </c>
      <c r="C745">
        <v>-10.756364</v>
      </c>
      <c r="M745">
        <v>10260000000</v>
      </c>
      <c r="N745">
        <v>-10.460044</v>
      </c>
    </row>
    <row r="746" spans="2:14" x14ac:dyDescent="0.25">
      <c r="B746">
        <v>10330000000</v>
      </c>
      <c r="C746">
        <v>-10.830093</v>
      </c>
      <c r="M746">
        <v>10330000000</v>
      </c>
      <c r="N746">
        <v>-10.432945</v>
      </c>
    </row>
    <row r="747" spans="2:14" x14ac:dyDescent="0.25">
      <c r="B747">
        <v>10400000000</v>
      </c>
      <c r="C747">
        <v>-11.031309</v>
      </c>
      <c r="M747">
        <v>10400000000</v>
      </c>
      <c r="N747">
        <v>-10.389398999999999</v>
      </c>
    </row>
    <row r="748" spans="2:14" x14ac:dyDescent="0.25">
      <c r="B748">
        <v>10470000000</v>
      </c>
      <c r="C748">
        <v>-10.690507999999999</v>
      </c>
      <c r="M748">
        <v>10470000000</v>
      </c>
      <c r="N748">
        <v>-10.418649</v>
      </c>
    </row>
    <row r="749" spans="2:14" x14ac:dyDescent="0.25">
      <c r="B749">
        <v>10540000000</v>
      </c>
      <c r="C749">
        <v>-10.558018000000001</v>
      </c>
      <c r="M749">
        <v>10540000000</v>
      </c>
      <c r="N749">
        <v>-10.426525</v>
      </c>
    </row>
    <row r="750" spans="2:14" x14ac:dyDescent="0.25">
      <c r="B750">
        <v>10610000000</v>
      </c>
      <c r="C750">
        <v>-10.74803</v>
      </c>
      <c r="M750">
        <v>10610000000</v>
      </c>
      <c r="N750">
        <v>-10.359244</v>
      </c>
    </row>
    <row r="751" spans="2:14" x14ac:dyDescent="0.25">
      <c r="B751">
        <v>10680000000</v>
      </c>
      <c r="C751">
        <v>-10.549562999999999</v>
      </c>
      <c r="M751">
        <v>10680000000</v>
      </c>
      <c r="N751">
        <v>-10.367063999999999</v>
      </c>
    </row>
    <row r="752" spans="2:14" x14ac:dyDescent="0.25">
      <c r="B752">
        <v>10750000000</v>
      </c>
      <c r="C752">
        <v>-10.366747</v>
      </c>
      <c r="M752">
        <v>10750000000</v>
      </c>
      <c r="N752">
        <v>-10.369725000000001</v>
      </c>
    </row>
    <row r="753" spans="2:14" x14ac:dyDescent="0.25">
      <c r="B753">
        <v>10820000000</v>
      </c>
      <c r="C753">
        <v>-10.543290000000001</v>
      </c>
      <c r="M753">
        <v>10820000000</v>
      </c>
      <c r="N753">
        <v>-10.301512000000001</v>
      </c>
    </row>
    <row r="754" spans="2:14" x14ac:dyDescent="0.25">
      <c r="B754">
        <v>10890000000</v>
      </c>
      <c r="C754">
        <v>-10.473744</v>
      </c>
      <c r="M754">
        <v>10890000000</v>
      </c>
      <c r="N754">
        <v>-10.273745999999999</v>
      </c>
    </row>
    <row r="755" spans="2:14" x14ac:dyDescent="0.25">
      <c r="B755">
        <v>10960000000</v>
      </c>
      <c r="C755">
        <v>-10.312925999999999</v>
      </c>
      <c r="M755">
        <v>10960000000</v>
      </c>
      <c r="N755">
        <v>-10.277870999999999</v>
      </c>
    </row>
    <row r="756" spans="2:14" x14ac:dyDescent="0.25">
      <c r="B756">
        <v>11030000000</v>
      </c>
      <c r="C756">
        <v>-10.447407999999999</v>
      </c>
      <c r="M756">
        <v>11030000000</v>
      </c>
      <c r="N756">
        <v>-10.217409</v>
      </c>
    </row>
    <row r="757" spans="2:14" x14ac:dyDescent="0.25">
      <c r="B757">
        <v>11100000000</v>
      </c>
      <c r="C757">
        <v>-10.380716</v>
      </c>
      <c r="M757">
        <v>11100000000</v>
      </c>
      <c r="N757">
        <v>-10.177763000000001</v>
      </c>
    </row>
    <row r="758" spans="2:14" x14ac:dyDescent="0.25">
      <c r="B758">
        <v>11170000000</v>
      </c>
      <c r="C758">
        <v>-10.25445</v>
      </c>
      <c r="M758">
        <v>11170000000</v>
      </c>
      <c r="N758">
        <v>-10.183108000000001</v>
      </c>
    </row>
    <row r="759" spans="2:14" x14ac:dyDescent="0.25">
      <c r="B759">
        <v>11240000000</v>
      </c>
      <c r="C759">
        <v>-10.351286999999999</v>
      </c>
      <c r="M759">
        <v>11240000000</v>
      </c>
      <c r="N759">
        <v>-10.152336</v>
      </c>
    </row>
    <row r="760" spans="2:14" x14ac:dyDescent="0.25">
      <c r="B760">
        <v>11310000000</v>
      </c>
      <c r="C760">
        <v>-10.308524999999999</v>
      </c>
      <c r="M760">
        <v>11310000000</v>
      </c>
      <c r="N760">
        <v>-10.147361999999999</v>
      </c>
    </row>
    <row r="761" spans="2:14" x14ac:dyDescent="0.25">
      <c r="B761">
        <v>11380000000</v>
      </c>
      <c r="C761">
        <v>-10.157907</v>
      </c>
      <c r="M761">
        <v>11380000000</v>
      </c>
      <c r="N761">
        <v>-10.182585</v>
      </c>
    </row>
    <row r="762" spans="2:14" x14ac:dyDescent="0.25">
      <c r="B762">
        <v>11450000000</v>
      </c>
      <c r="C762">
        <v>-10.227181</v>
      </c>
      <c r="M762">
        <v>11450000000</v>
      </c>
      <c r="N762">
        <v>-10.207264</v>
      </c>
    </row>
    <row r="763" spans="2:14" x14ac:dyDescent="0.25">
      <c r="B763">
        <v>11520000000</v>
      </c>
      <c r="C763">
        <v>-10.167036</v>
      </c>
      <c r="M763">
        <v>11520000000</v>
      </c>
      <c r="N763">
        <v>-10.235519</v>
      </c>
    </row>
    <row r="764" spans="2:14" x14ac:dyDescent="0.25">
      <c r="B764">
        <v>11590000000</v>
      </c>
      <c r="C764">
        <v>-10.132889</v>
      </c>
      <c r="M764">
        <v>11590000000</v>
      </c>
      <c r="N764">
        <v>-10.304681</v>
      </c>
    </row>
    <row r="765" spans="2:14" x14ac:dyDescent="0.25">
      <c r="B765">
        <v>11660000000</v>
      </c>
      <c r="C765">
        <v>-10.386229</v>
      </c>
      <c r="M765">
        <v>11660000000</v>
      </c>
      <c r="N765">
        <v>-10.302417999999999</v>
      </c>
    </row>
    <row r="766" spans="2:14" x14ac:dyDescent="0.25">
      <c r="B766">
        <v>11730000000</v>
      </c>
      <c r="C766">
        <v>-10.348845000000001</v>
      </c>
      <c r="M766">
        <v>11730000000</v>
      </c>
      <c r="N766">
        <v>-10.298470999999999</v>
      </c>
    </row>
    <row r="767" spans="2:14" x14ac:dyDescent="0.25">
      <c r="B767">
        <v>11800000000</v>
      </c>
      <c r="C767">
        <v>-10.181645</v>
      </c>
      <c r="M767">
        <v>11800000000</v>
      </c>
      <c r="N767">
        <v>-10.345064000000001</v>
      </c>
    </row>
    <row r="768" spans="2:14" x14ac:dyDescent="0.25">
      <c r="B768">
        <v>11870000000</v>
      </c>
      <c r="C768">
        <v>-10.311759</v>
      </c>
      <c r="M768">
        <v>11870000000</v>
      </c>
      <c r="N768">
        <v>-10.383029000000001</v>
      </c>
    </row>
    <row r="769" spans="2:14" x14ac:dyDescent="0.25">
      <c r="B769">
        <v>11940000000</v>
      </c>
      <c r="C769">
        <v>-10.302094</v>
      </c>
      <c r="M769">
        <v>11940000000</v>
      </c>
      <c r="N769">
        <v>-10.370107000000001</v>
      </c>
    </row>
    <row r="770" spans="2:14" x14ac:dyDescent="0.25">
      <c r="B770">
        <v>12010000000</v>
      </c>
      <c r="C770">
        <v>-10.031484000000001</v>
      </c>
      <c r="M770">
        <v>12010000000</v>
      </c>
      <c r="N770">
        <v>-10.410435</v>
      </c>
    </row>
    <row r="771" spans="2:14" x14ac:dyDescent="0.25">
      <c r="B771">
        <v>12080000000</v>
      </c>
      <c r="C771">
        <v>-10.084676</v>
      </c>
      <c r="M771">
        <v>12080000000</v>
      </c>
      <c r="N771">
        <v>-10.437486</v>
      </c>
    </row>
    <row r="772" spans="2:14" x14ac:dyDescent="0.25">
      <c r="B772">
        <v>12150000000</v>
      </c>
      <c r="C772">
        <v>-10.150639999999999</v>
      </c>
      <c r="M772">
        <v>12150000000</v>
      </c>
      <c r="N772">
        <v>-10.415022</v>
      </c>
    </row>
    <row r="773" spans="2:14" x14ac:dyDescent="0.25">
      <c r="B773">
        <v>12220000000</v>
      </c>
      <c r="C773">
        <v>-9.9782294999999994</v>
      </c>
      <c r="M773">
        <v>12220000000</v>
      </c>
      <c r="N773">
        <v>-10.409786</v>
      </c>
    </row>
    <row r="774" spans="2:14" x14ac:dyDescent="0.25">
      <c r="B774">
        <v>12290000000</v>
      </c>
      <c r="C774">
        <v>-9.9287357000000007</v>
      </c>
      <c r="M774">
        <v>12290000000</v>
      </c>
      <c r="N774">
        <v>-10.463708</v>
      </c>
    </row>
    <row r="775" spans="2:14" x14ac:dyDescent="0.25">
      <c r="B775">
        <v>12360000000</v>
      </c>
      <c r="C775">
        <v>-9.9828776999999995</v>
      </c>
      <c r="M775">
        <v>12360000000</v>
      </c>
      <c r="N775">
        <v>-10.529859</v>
      </c>
    </row>
    <row r="776" spans="2:14" x14ac:dyDescent="0.25">
      <c r="B776">
        <v>12430000000</v>
      </c>
      <c r="C776">
        <v>-9.9554024000000005</v>
      </c>
      <c r="M776">
        <v>12430000000</v>
      </c>
      <c r="N776">
        <v>-10.61866</v>
      </c>
    </row>
    <row r="777" spans="2:14" x14ac:dyDescent="0.25">
      <c r="B777">
        <v>12500000000</v>
      </c>
      <c r="C777">
        <v>-10.013182</v>
      </c>
      <c r="M777">
        <v>12500000000</v>
      </c>
      <c r="N777">
        <v>-10.722792</v>
      </c>
    </row>
    <row r="778" spans="2:14" x14ac:dyDescent="0.25">
      <c r="B778">
        <v>12570000000</v>
      </c>
      <c r="C778">
        <v>-10.110749</v>
      </c>
      <c r="M778">
        <v>12570000000</v>
      </c>
      <c r="N778">
        <v>-10.817555</v>
      </c>
    </row>
    <row r="779" spans="2:14" x14ac:dyDescent="0.25">
      <c r="B779">
        <v>12640000000</v>
      </c>
      <c r="C779">
        <v>-10.127984</v>
      </c>
      <c r="M779">
        <v>12640000000</v>
      </c>
      <c r="N779">
        <v>-10.894080000000001</v>
      </c>
    </row>
    <row r="780" spans="2:14" x14ac:dyDescent="0.25">
      <c r="B780">
        <v>12710000000</v>
      </c>
      <c r="C780">
        <v>-10.161633</v>
      </c>
      <c r="M780">
        <v>12710000000</v>
      </c>
      <c r="N780">
        <v>-10.960504999999999</v>
      </c>
    </row>
    <row r="781" spans="2:14" x14ac:dyDescent="0.25">
      <c r="B781">
        <v>12780000000</v>
      </c>
      <c r="C781">
        <v>-10.143041</v>
      </c>
      <c r="M781">
        <v>12780000000</v>
      </c>
      <c r="N781">
        <v>-10.988011999999999</v>
      </c>
    </row>
    <row r="782" spans="2:14" x14ac:dyDescent="0.25">
      <c r="B782">
        <v>12850000000</v>
      </c>
      <c r="C782">
        <v>-10.076784999999999</v>
      </c>
      <c r="M782">
        <v>12850000000</v>
      </c>
      <c r="N782">
        <v>-11.011793000000001</v>
      </c>
    </row>
    <row r="783" spans="2:14" x14ac:dyDescent="0.25">
      <c r="B783">
        <v>12920000000</v>
      </c>
      <c r="C783">
        <v>-10.145935</v>
      </c>
      <c r="M783">
        <v>12920000000</v>
      </c>
      <c r="N783">
        <v>-11.028896</v>
      </c>
    </row>
    <row r="784" spans="2:14" x14ac:dyDescent="0.25">
      <c r="B784">
        <v>12990000000</v>
      </c>
      <c r="C784">
        <v>-10.192978999999999</v>
      </c>
      <c r="M784">
        <v>12990000000</v>
      </c>
      <c r="N784">
        <v>-11.012582</v>
      </c>
    </row>
    <row r="785" spans="2:14" x14ac:dyDescent="0.25">
      <c r="B785">
        <v>13060000000</v>
      </c>
      <c r="C785">
        <v>-10.122954999999999</v>
      </c>
      <c r="M785">
        <v>13060000000</v>
      </c>
      <c r="N785">
        <v>-10.993451</v>
      </c>
    </row>
    <row r="786" spans="2:14" x14ac:dyDescent="0.25">
      <c r="B786">
        <v>13130000000</v>
      </c>
      <c r="C786">
        <v>-10.169154000000001</v>
      </c>
      <c r="M786">
        <v>13130000000</v>
      </c>
      <c r="N786">
        <v>-10.997547000000001</v>
      </c>
    </row>
    <row r="787" spans="2:14" x14ac:dyDescent="0.25">
      <c r="B787">
        <v>13200000000</v>
      </c>
      <c r="C787">
        <v>-10.299780999999999</v>
      </c>
      <c r="M787">
        <v>13200000000</v>
      </c>
      <c r="N787">
        <v>-10.970286</v>
      </c>
    </row>
    <row r="788" spans="2:14" x14ac:dyDescent="0.25">
      <c r="B788">
        <v>13270000000</v>
      </c>
      <c r="C788">
        <v>-10.297034999999999</v>
      </c>
      <c r="M788">
        <v>13270000000</v>
      </c>
      <c r="N788">
        <v>-10.947756</v>
      </c>
    </row>
    <row r="789" spans="2:14" x14ac:dyDescent="0.25">
      <c r="B789">
        <v>13340000000</v>
      </c>
      <c r="C789">
        <v>-10.366951</v>
      </c>
      <c r="M789">
        <v>13340000000</v>
      </c>
      <c r="N789">
        <v>-10.963704</v>
      </c>
    </row>
    <row r="790" spans="2:14" x14ac:dyDescent="0.25">
      <c r="B790">
        <v>13410000000</v>
      </c>
      <c r="C790">
        <v>-10.556248</v>
      </c>
      <c r="M790">
        <v>13410000000</v>
      </c>
      <c r="N790">
        <v>-10.973653000000001</v>
      </c>
    </row>
    <row r="791" spans="2:14" x14ac:dyDescent="0.25">
      <c r="B791">
        <v>13480000000</v>
      </c>
      <c r="C791">
        <v>-10.701121000000001</v>
      </c>
      <c r="M791">
        <v>13480000000</v>
      </c>
      <c r="N791">
        <v>-11.012993</v>
      </c>
    </row>
    <row r="792" spans="2:14" x14ac:dyDescent="0.25">
      <c r="B792">
        <v>13550000000</v>
      </c>
      <c r="C792">
        <v>-10.795412000000001</v>
      </c>
      <c r="M792">
        <v>13550000000</v>
      </c>
      <c r="N792">
        <v>-11.105302</v>
      </c>
    </row>
    <row r="793" spans="2:14" x14ac:dyDescent="0.25">
      <c r="B793">
        <v>13620000000</v>
      </c>
      <c r="C793">
        <v>-10.957291</v>
      </c>
      <c r="M793">
        <v>13620000000</v>
      </c>
      <c r="N793">
        <v>-11.216754</v>
      </c>
    </row>
    <row r="794" spans="2:14" x14ac:dyDescent="0.25">
      <c r="B794">
        <v>13690000000</v>
      </c>
      <c r="C794">
        <v>-11.108796</v>
      </c>
      <c r="M794">
        <v>13690000000</v>
      </c>
      <c r="N794">
        <v>-11.373606000000001</v>
      </c>
    </row>
    <row r="795" spans="2:14" x14ac:dyDescent="0.25">
      <c r="B795">
        <v>13760000000</v>
      </c>
      <c r="C795">
        <v>-11.250071</v>
      </c>
      <c r="M795">
        <v>13760000000</v>
      </c>
      <c r="N795">
        <v>-11.571115000000001</v>
      </c>
    </row>
    <row r="796" spans="2:14" x14ac:dyDescent="0.25">
      <c r="B796">
        <v>13830000000</v>
      </c>
      <c r="C796">
        <v>-11.457347</v>
      </c>
      <c r="M796">
        <v>13830000000</v>
      </c>
      <c r="N796">
        <v>-11.788126999999999</v>
      </c>
    </row>
    <row r="797" spans="2:14" x14ac:dyDescent="0.25">
      <c r="B797">
        <v>13900000000</v>
      </c>
      <c r="C797">
        <v>-11.68783</v>
      </c>
      <c r="M797">
        <v>13900000000</v>
      </c>
      <c r="N797">
        <v>-12.127205</v>
      </c>
    </row>
    <row r="798" spans="2:14" x14ac:dyDescent="0.25">
      <c r="B798">
        <v>13970000000</v>
      </c>
      <c r="C798">
        <v>-11.909432000000001</v>
      </c>
      <c r="M798">
        <v>13970000000</v>
      </c>
      <c r="N798">
        <v>-12.653102000000001</v>
      </c>
    </row>
    <row r="799" spans="2:14" x14ac:dyDescent="0.25">
      <c r="B799">
        <v>14040000000</v>
      </c>
      <c r="C799">
        <v>-12.167759</v>
      </c>
      <c r="M799">
        <v>14040000000</v>
      </c>
      <c r="N799">
        <v>-13.384671000000001</v>
      </c>
    </row>
    <row r="800" spans="2:14" x14ac:dyDescent="0.25">
      <c r="B800">
        <v>14110000000</v>
      </c>
      <c r="C800">
        <v>-12.427847999999999</v>
      </c>
      <c r="M800">
        <v>14110000000</v>
      </c>
      <c r="N800">
        <v>-14.29387</v>
      </c>
    </row>
    <row r="801" spans="2:14" x14ac:dyDescent="0.25">
      <c r="B801">
        <v>14180000000</v>
      </c>
      <c r="C801">
        <v>-12.710240000000001</v>
      </c>
      <c r="M801">
        <v>14180000000</v>
      </c>
      <c r="N801">
        <v>-15.025719</v>
      </c>
    </row>
    <row r="802" spans="2:14" x14ac:dyDescent="0.25">
      <c r="B802">
        <v>14250000000</v>
      </c>
      <c r="C802">
        <v>-13.200002</v>
      </c>
      <c r="M802">
        <v>14250000000</v>
      </c>
      <c r="N802">
        <v>-15.99625</v>
      </c>
    </row>
    <row r="803" spans="2:14" x14ac:dyDescent="0.25">
      <c r="B803">
        <v>14320000000</v>
      </c>
      <c r="C803">
        <v>-13.890188</v>
      </c>
      <c r="M803">
        <v>14320000000</v>
      </c>
      <c r="N803">
        <v>-18.182200999999999</v>
      </c>
    </row>
    <row r="804" spans="2:14" x14ac:dyDescent="0.25">
      <c r="B804">
        <v>14390000000</v>
      </c>
      <c r="C804">
        <v>-14.606650999999999</v>
      </c>
      <c r="M804">
        <v>14390000000</v>
      </c>
      <c r="N804">
        <v>-20.734044999999998</v>
      </c>
    </row>
    <row r="805" spans="2:14" x14ac:dyDescent="0.25">
      <c r="B805">
        <v>14460000000</v>
      </c>
      <c r="C805">
        <v>-15.345824</v>
      </c>
      <c r="M805">
        <v>14460000000</v>
      </c>
      <c r="N805">
        <v>-22.759271999999999</v>
      </c>
    </row>
    <row r="806" spans="2:14" x14ac:dyDescent="0.25">
      <c r="B806">
        <v>14530000000</v>
      </c>
      <c r="C806">
        <v>-16.330394999999999</v>
      </c>
      <c r="M806">
        <v>14530000000</v>
      </c>
      <c r="N806">
        <v>-24.900587000000002</v>
      </c>
    </row>
    <row r="807" spans="2:14" x14ac:dyDescent="0.25">
      <c r="B807">
        <v>14600000000</v>
      </c>
      <c r="C807">
        <v>-17.649432999999998</v>
      </c>
      <c r="M807">
        <v>14600000000</v>
      </c>
      <c r="N807">
        <v>-27.670431000000001</v>
      </c>
    </row>
    <row r="808" spans="2:14" x14ac:dyDescent="0.25">
      <c r="B808">
        <v>14670000000</v>
      </c>
      <c r="C808">
        <v>-19.416166</v>
      </c>
      <c r="M808">
        <v>14670000000</v>
      </c>
      <c r="N808">
        <v>-29.555622</v>
      </c>
    </row>
    <row r="809" spans="2:14" x14ac:dyDescent="0.25">
      <c r="B809">
        <v>14740000000</v>
      </c>
      <c r="C809">
        <v>-22.432525999999999</v>
      </c>
      <c r="M809">
        <v>14740000000</v>
      </c>
      <c r="N809">
        <v>-30.889928999999999</v>
      </c>
    </row>
    <row r="810" spans="2:14" x14ac:dyDescent="0.25">
      <c r="B810">
        <v>14810000000</v>
      </c>
      <c r="C810">
        <v>-25.893953</v>
      </c>
      <c r="M810">
        <v>14810000000</v>
      </c>
      <c r="N810">
        <v>-32.714129999999997</v>
      </c>
    </row>
    <row r="811" spans="2:14" x14ac:dyDescent="0.25">
      <c r="B811">
        <v>14880000000</v>
      </c>
      <c r="C811">
        <v>-29.186727999999999</v>
      </c>
      <c r="M811">
        <v>14880000000</v>
      </c>
      <c r="N811">
        <v>-34.420383000000001</v>
      </c>
    </row>
    <row r="812" spans="2:14" x14ac:dyDescent="0.25">
      <c r="B812">
        <v>14950000000</v>
      </c>
      <c r="C812">
        <v>-32.280780999999998</v>
      </c>
      <c r="M812">
        <v>14950000000</v>
      </c>
      <c r="N812">
        <v>-35.087448000000002</v>
      </c>
    </row>
    <row r="813" spans="2:14" x14ac:dyDescent="0.25">
      <c r="B813">
        <v>15020000000</v>
      </c>
      <c r="C813">
        <v>-34.838932</v>
      </c>
      <c r="M813">
        <v>15020000000</v>
      </c>
      <c r="N813">
        <v>-35.304671999999997</v>
      </c>
    </row>
    <row r="814" spans="2:14" x14ac:dyDescent="0.25">
      <c r="B814">
        <v>15090000000</v>
      </c>
      <c r="C814">
        <v>-35.980629</v>
      </c>
      <c r="M814">
        <v>15090000000</v>
      </c>
      <c r="N814">
        <v>-35.521656</v>
      </c>
    </row>
    <row r="815" spans="2:14" x14ac:dyDescent="0.25">
      <c r="B815">
        <v>15160000000</v>
      </c>
      <c r="C815">
        <v>-36.508063999999997</v>
      </c>
      <c r="M815">
        <v>15160000000</v>
      </c>
      <c r="N815">
        <v>-35.591330999999997</v>
      </c>
    </row>
    <row r="816" spans="2:14" x14ac:dyDescent="0.25">
      <c r="B816">
        <v>15230000000</v>
      </c>
      <c r="C816">
        <v>-37.008220999999999</v>
      </c>
      <c r="M816">
        <v>15230000000</v>
      </c>
      <c r="N816">
        <v>-35.83963</v>
      </c>
    </row>
    <row r="817" spans="2:14" x14ac:dyDescent="0.25">
      <c r="B817">
        <v>15300000000</v>
      </c>
      <c r="C817">
        <v>-37.034863000000001</v>
      </c>
      <c r="M817">
        <v>15300000000</v>
      </c>
      <c r="N817">
        <v>-36.11356</v>
      </c>
    </row>
    <row r="818" spans="2:14" x14ac:dyDescent="0.25">
      <c r="B818">
        <v>15370000000</v>
      </c>
      <c r="C818">
        <v>-36.918250999999998</v>
      </c>
      <c r="M818">
        <v>15370000000</v>
      </c>
      <c r="N818">
        <v>-36.312199</v>
      </c>
    </row>
    <row r="819" spans="2:14" x14ac:dyDescent="0.25">
      <c r="B819">
        <v>15440000000</v>
      </c>
      <c r="C819">
        <v>-37.111091999999999</v>
      </c>
      <c r="M819">
        <v>15440000000</v>
      </c>
      <c r="N819">
        <v>-36.702686</v>
      </c>
    </row>
    <row r="820" spans="2:14" x14ac:dyDescent="0.25">
      <c r="B820">
        <v>15510000000</v>
      </c>
      <c r="C820">
        <v>-37.152782000000002</v>
      </c>
      <c r="M820">
        <v>15510000000</v>
      </c>
      <c r="N820">
        <v>-36.798282999999998</v>
      </c>
    </row>
    <row r="821" spans="2:14" x14ac:dyDescent="0.25">
      <c r="B821">
        <v>15580000000</v>
      </c>
      <c r="C821">
        <v>-37.263492999999997</v>
      </c>
      <c r="M821">
        <v>15580000000</v>
      </c>
      <c r="N821">
        <v>-37.064422999999998</v>
      </c>
    </row>
    <row r="822" spans="2:14" x14ac:dyDescent="0.25">
      <c r="B822">
        <v>15650000000</v>
      </c>
      <c r="C822">
        <v>-37.417267000000002</v>
      </c>
      <c r="M822">
        <v>15650000000</v>
      </c>
      <c r="N822">
        <v>-37.237761999999996</v>
      </c>
    </row>
    <row r="823" spans="2:14" x14ac:dyDescent="0.25">
      <c r="B823">
        <v>15720000000</v>
      </c>
      <c r="C823">
        <v>-37.689075000000003</v>
      </c>
      <c r="M823">
        <v>15720000000</v>
      </c>
      <c r="N823">
        <v>-37.520888999999997</v>
      </c>
    </row>
    <row r="824" spans="2:14" x14ac:dyDescent="0.25">
      <c r="B824">
        <v>15790000000</v>
      </c>
      <c r="C824">
        <v>-37.552470999999997</v>
      </c>
      <c r="M824">
        <v>15790000000</v>
      </c>
      <c r="N824">
        <v>-37.378407000000003</v>
      </c>
    </row>
    <row r="825" spans="2:14" x14ac:dyDescent="0.25">
      <c r="B825">
        <v>15860000000</v>
      </c>
      <c r="C825">
        <v>-37.448203999999997</v>
      </c>
      <c r="M825">
        <v>15860000000</v>
      </c>
      <c r="N825">
        <v>-37.267513000000001</v>
      </c>
    </row>
    <row r="826" spans="2:14" x14ac:dyDescent="0.25">
      <c r="B826">
        <v>15930000000</v>
      </c>
      <c r="C826">
        <v>-37.128467999999998</v>
      </c>
      <c r="M826">
        <v>15930000000</v>
      </c>
      <c r="N826">
        <v>-36.936580999999997</v>
      </c>
    </row>
    <row r="827" spans="2:14" x14ac:dyDescent="0.25">
      <c r="B827">
        <v>16000000000</v>
      </c>
      <c r="C827">
        <v>-36.857269000000002</v>
      </c>
      <c r="M827">
        <v>16000000000</v>
      </c>
      <c r="N827">
        <v>-36.691882999999997</v>
      </c>
    </row>
    <row r="828" spans="2:14" x14ac:dyDescent="0.25">
      <c r="B828" t="s">
        <v>21</v>
      </c>
      <c r="M828" t="s">
        <v>21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628"/>
  <sheetViews>
    <sheetView workbookViewId="0">
      <selection activeCell="L1" sqref="L1:P1048576"/>
    </sheetView>
  </sheetViews>
  <sheetFormatPr defaultRowHeight="15" x14ac:dyDescent="0.25"/>
  <cols>
    <col min="1" max="1" width="13.7109375" style="40" customWidth="1"/>
    <col min="7" max="7" width="2.140625" style="19" customWidth="1"/>
    <col min="8" max="8" width="11" style="5" bestFit="1" customWidth="1"/>
    <col min="9" max="9" width="14.85546875" style="5" bestFit="1" customWidth="1"/>
    <col min="10" max="10" width="18.7109375" style="5" bestFit="1" customWidth="1"/>
    <col min="11" max="11" width="13.7109375" style="40" customWidth="1"/>
    <col min="17" max="17" width="2" style="19" customWidth="1"/>
    <col min="18" max="18" width="11" style="5" bestFit="1" customWidth="1"/>
    <col min="19" max="19" width="14.7109375" style="5" bestFit="1" customWidth="1"/>
    <col min="20" max="20" width="18.5703125" style="5" bestFit="1" customWidth="1"/>
    <col min="21" max="21" width="2" style="19" customWidth="1"/>
    <col min="27" max="28" width="9.140625" style="5"/>
    <col min="29" max="16384" width="9.140625" style="3"/>
  </cols>
  <sheetData>
    <row r="1" spans="1:21" x14ac:dyDescent="0.25">
      <c r="B1" t="s">
        <v>95</v>
      </c>
      <c r="H1" s="5" t="s">
        <v>1</v>
      </c>
      <c r="I1" s="43" t="str">
        <f>C8</f>
        <v>Conv. Loss Log Mag(dB)</v>
      </c>
      <c r="J1" s="43" t="str">
        <f>D8</f>
        <v>RF Return Loss Log Mag(dB)</v>
      </c>
      <c r="L1" t="s">
        <v>95</v>
      </c>
      <c r="R1" s="5" t="s">
        <v>1</v>
      </c>
      <c r="S1" s="43" t="str">
        <f>M8</f>
        <v>Conv. Loss Log Mag(dB)</v>
      </c>
      <c r="T1" s="43" t="str">
        <f>N8</f>
        <v>RF Return Loss Log Mag(dB)</v>
      </c>
    </row>
    <row r="2" spans="1:21" x14ac:dyDescent="0.25">
      <c r="A2" s="39" t="s">
        <v>106</v>
      </c>
      <c r="B2" t="s">
        <v>96</v>
      </c>
      <c r="C2" t="s">
        <v>97</v>
      </c>
      <c r="D2" t="s">
        <v>282</v>
      </c>
      <c r="E2" t="s">
        <v>209</v>
      </c>
      <c r="K2" s="39" t="s">
        <v>107</v>
      </c>
      <c r="L2" t="s">
        <v>96</v>
      </c>
      <c r="M2" t="s">
        <v>97</v>
      </c>
      <c r="N2" t="s">
        <v>282</v>
      </c>
      <c r="O2" t="s">
        <v>209</v>
      </c>
    </row>
    <row r="3" spans="1:21" x14ac:dyDescent="0.25">
      <c r="B3" t="s">
        <v>210</v>
      </c>
      <c r="I3" s="17">
        <f>AVERAGE(I20:I177)</f>
        <v>-7.6831393278481022</v>
      </c>
      <c r="L3" t="s">
        <v>210</v>
      </c>
      <c r="S3" s="17">
        <f>AVERAGE(S20:S177)</f>
        <v>-9.1890866569620275</v>
      </c>
    </row>
    <row r="4" spans="1:21" x14ac:dyDescent="0.25">
      <c r="A4" s="51" t="s">
        <v>204</v>
      </c>
      <c r="B4" t="s">
        <v>278</v>
      </c>
      <c r="C4" t="s">
        <v>279</v>
      </c>
      <c r="D4" t="s">
        <v>283</v>
      </c>
      <c r="G4" s="20"/>
      <c r="H4" s="6">
        <f t="shared" ref="H4:H67" si="0">B9/1000000000</f>
        <v>2</v>
      </c>
      <c r="I4" s="6">
        <f t="shared" ref="I4:I67" si="1">C9</f>
        <v>-63.128467999999998</v>
      </c>
      <c r="J4" s="6">
        <f t="shared" ref="J4:J67" si="2">D9</f>
        <v>-1.1596687999999999</v>
      </c>
      <c r="K4" s="51" t="s">
        <v>204</v>
      </c>
      <c r="L4" t="s">
        <v>278</v>
      </c>
      <c r="M4" t="s">
        <v>279</v>
      </c>
      <c r="N4" t="s">
        <v>288</v>
      </c>
      <c r="Q4" s="20"/>
      <c r="R4" s="6">
        <f t="shared" ref="R4:R67" si="3">L9/1000000000</f>
        <v>2</v>
      </c>
      <c r="S4" s="6">
        <f t="shared" ref="S4:S67" si="4">M9</f>
        <v>-22.66938</v>
      </c>
      <c r="T4" s="6">
        <f t="shared" ref="T4:T67" si="5">N9</f>
        <v>-1.1774563</v>
      </c>
      <c r="U4" s="20"/>
    </row>
    <row r="5" spans="1:21" x14ac:dyDescent="0.25">
      <c r="A5" s="51" t="s">
        <v>206</v>
      </c>
      <c r="B5" t="s">
        <v>98</v>
      </c>
      <c r="G5" s="20"/>
      <c r="H5" s="6">
        <f t="shared" si="0"/>
        <v>2.0699999999999998</v>
      </c>
      <c r="I5" s="6">
        <f t="shared" si="1"/>
        <v>-59.840172000000003</v>
      </c>
      <c r="J5" s="6">
        <f t="shared" si="2"/>
        <v>-1.3223065000000001</v>
      </c>
      <c r="K5" s="51" t="s">
        <v>206</v>
      </c>
      <c r="L5" t="s">
        <v>98</v>
      </c>
      <c r="Q5" s="20"/>
      <c r="R5" s="6">
        <f t="shared" si="3"/>
        <v>2.0699999999999998</v>
      </c>
      <c r="S5" s="6">
        <f t="shared" si="4"/>
        <v>-21.754111999999999</v>
      </c>
      <c r="T5" s="6">
        <f t="shared" si="5"/>
        <v>-1.2683332</v>
      </c>
      <c r="U5" s="20"/>
    </row>
    <row r="6" spans="1:21" x14ac:dyDescent="0.25">
      <c r="A6" s="51" t="s">
        <v>207</v>
      </c>
      <c r="G6" s="20"/>
      <c r="H6" s="6">
        <f t="shared" si="0"/>
        <v>2.14</v>
      </c>
      <c r="I6" s="6">
        <f t="shared" si="1"/>
        <v>-52.713486000000003</v>
      </c>
      <c r="J6" s="6">
        <f t="shared" si="2"/>
        <v>-1.5331627000000001</v>
      </c>
      <c r="K6" s="51" t="s">
        <v>207</v>
      </c>
      <c r="Q6" s="20"/>
      <c r="R6" s="6">
        <f t="shared" si="3"/>
        <v>2.14</v>
      </c>
      <c r="S6" s="6">
        <f t="shared" si="4"/>
        <v>-20.819890999999998</v>
      </c>
      <c r="T6" s="6">
        <f t="shared" si="5"/>
        <v>-1.3862436</v>
      </c>
      <c r="U6" s="20"/>
    </row>
    <row r="7" spans="1:21" x14ac:dyDescent="0.25">
      <c r="A7" s="51" t="s">
        <v>208</v>
      </c>
      <c r="B7" t="s">
        <v>99</v>
      </c>
      <c r="G7" s="20"/>
      <c r="H7" s="6">
        <f t="shared" si="0"/>
        <v>2.21</v>
      </c>
      <c r="I7" s="6">
        <f t="shared" si="1"/>
        <v>-43.128608999999997</v>
      </c>
      <c r="J7" s="6">
        <f t="shared" si="2"/>
        <v>-1.8078166</v>
      </c>
      <c r="K7" s="51" t="s">
        <v>208</v>
      </c>
      <c r="L7" t="s">
        <v>99</v>
      </c>
      <c r="Q7" s="20"/>
      <c r="R7" s="6">
        <f t="shared" si="3"/>
        <v>2.21</v>
      </c>
      <c r="S7" s="6">
        <f t="shared" si="4"/>
        <v>-19.572075000000002</v>
      </c>
      <c r="T7" s="6">
        <f t="shared" si="5"/>
        <v>-1.5365267</v>
      </c>
      <c r="U7" s="20"/>
    </row>
    <row r="8" spans="1:21" x14ac:dyDescent="0.25">
      <c r="A8" s="51" t="s">
        <v>205</v>
      </c>
      <c r="B8" t="s">
        <v>19</v>
      </c>
      <c r="C8" t="s">
        <v>100</v>
      </c>
      <c r="D8" t="s">
        <v>252</v>
      </c>
      <c r="G8" s="20"/>
      <c r="H8" s="6">
        <f t="shared" si="0"/>
        <v>2.2799999999999998</v>
      </c>
      <c r="I8" s="6">
        <f t="shared" si="1"/>
        <v>-34.919848999999999</v>
      </c>
      <c r="J8" s="6">
        <f t="shared" si="2"/>
        <v>-2.1560605000000002</v>
      </c>
      <c r="K8" s="51" t="s">
        <v>205</v>
      </c>
      <c r="L8" t="s">
        <v>19</v>
      </c>
      <c r="M8" t="s">
        <v>100</v>
      </c>
      <c r="N8" t="s">
        <v>252</v>
      </c>
      <c r="Q8" s="20"/>
      <c r="R8" s="6">
        <f t="shared" si="3"/>
        <v>2.2799999999999998</v>
      </c>
      <c r="S8" s="6">
        <f t="shared" si="4"/>
        <v>-18.514538000000002</v>
      </c>
      <c r="T8" s="6">
        <f t="shared" si="5"/>
        <v>-1.735697</v>
      </c>
      <c r="U8" s="20"/>
    </row>
    <row r="9" spans="1:21" x14ac:dyDescent="0.25">
      <c r="B9">
        <v>2000000000</v>
      </c>
      <c r="C9">
        <v>-63.128467999999998</v>
      </c>
      <c r="D9">
        <v>-1.1596687999999999</v>
      </c>
      <c r="G9" s="20"/>
      <c r="H9" s="6">
        <f t="shared" si="0"/>
        <v>2.35</v>
      </c>
      <c r="I9" s="6">
        <f t="shared" si="1"/>
        <v>-25.910736</v>
      </c>
      <c r="J9" s="6">
        <f t="shared" si="2"/>
        <v>-2.6168246000000002</v>
      </c>
      <c r="L9">
        <v>2000000000</v>
      </c>
      <c r="M9">
        <v>-22.66938</v>
      </c>
      <c r="N9">
        <v>-1.1774563</v>
      </c>
      <c r="Q9" s="20"/>
      <c r="R9" s="6">
        <f t="shared" si="3"/>
        <v>2.35</v>
      </c>
      <c r="S9" s="6">
        <f t="shared" si="4"/>
        <v>-17.653181</v>
      </c>
      <c r="T9" s="6">
        <f t="shared" si="5"/>
        <v>-1.9977305999999999</v>
      </c>
      <c r="U9" s="20"/>
    </row>
    <row r="10" spans="1:21" x14ac:dyDescent="0.25">
      <c r="B10">
        <v>2070000000</v>
      </c>
      <c r="C10">
        <v>-59.840172000000003</v>
      </c>
      <c r="D10">
        <v>-1.3223065000000001</v>
      </c>
      <c r="G10" s="20"/>
      <c r="H10" s="6">
        <f t="shared" si="0"/>
        <v>2.42</v>
      </c>
      <c r="I10" s="6">
        <f t="shared" si="1"/>
        <v>-18.646851999999999</v>
      </c>
      <c r="J10" s="6">
        <f t="shared" si="2"/>
        <v>-3.2763491</v>
      </c>
      <c r="L10">
        <v>2070000000</v>
      </c>
      <c r="M10">
        <v>-21.754111999999999</v>
      </c>
      <c r="N10">
        <v>-1.2683332</v>
      </c>
      <c r="Q10" s="20"/>
      <c r="R10" s="6">
        <f t="shared" si="3"/>
        <v>2.42</v>
      </c>
      <c r="S10" s="6">
        <f t="shared" si="4"/>
        <v>-16.587696000000001</v>
      </c>
      <c r="T10" s="6">
        <f t="shared" si="5"/>
        <v>-2.3193901000000001</v>
      </c>
      <c r="U10" s="20"/>
    </row>
    <row r="11" spans="1:21" x14ac:dyDescent="0.25">
      <c r="B11">
        <v>2140000000</v>
      </c>
      <c r="C11">
        <v>-52.713486000000003</v>
      </c>
      <c r="D11">
        <v>-1.5331627000000001</v>
      </c>
      <c r="G11" s="20"/>
      <c r="H11" s="6">
        <f t="shared" si="0"/>
        <v>2.4900000000000002</v>
      </c>
      <c r="I11" s="6">
        <f t="shared" si="1"/>
        <v>-15.003551</v>
      </c>
      <c r="J11" s="6">
        <f t="shared" si="2"/>
        <v>-4.1726030999999999</v>
      </c>
      <c r="L11">
        <v>2140000000</v>
      </c>
      <c r="M11">
        <v>-20.819890999999998</v>
      </c>
      <c r="N11">
        <v>-1.3862436</v>
      </c>
      <c r="Q11" s="20"/>
      <c r="R11" s="6">
        <f t="shared" si="3"/>
        <v>2.4900000000000002</v>
      </c>
      <c r="S11" s="6">
        <f t="shared" si="4"/>
        <v>-15.238201999999999</v>
      </c>
      <c r="T11" s="6">
        <f t="shared" si="5"/>
        <v>-2.7404861</v>
      </c>
      <c r="U11" s="20"/>
    </row>
    <row r="12" spans="1:21" x14ac:dyDescent="0.25">
      <c r="B12">
        <v>2210000000</v>
      </c>
      <c r="C12">
        <v>-43.128608999999997</v>
      </c>
      <c r="D12">
        <v>-1.8078166</v>
      </c>
      <c r="G12" s="20"/>
      <c r="H12" s="6">
        <f t="shared" si="0"/>
        <v>2.56</v>
      </c>
      <c r="I12" s="6">
        <f t="shared" si="1"/>
        <v>-13.163066000000001</v>
      </c>
      <c r="J12" s="6">
        <f t="shared" si="2"/>
        <v>-5.3519607000000002</v>
      </c>
      <c r="L12">
        <v>2210000000</v>
      </c>
      <c r="M12">
        <v>-19.572075000000002</v>
      </c>
      <c r="N12">
        <v>-1.5365267</v>
      </c>
      <c r="Q12" s="20"/>
      <c r="R12" s="6">
        <f t="shared" si="3"/>
        <v>2.56</v>
      </c>
      <c r="S12" s="6">
        <f t="shared" si="4"/>
        <v>-14.071562999999999</v>
      </c>
      <c r="T12" s="6">
        <f t="shared" si="5"/>
        <v>-3.3068344999999999</v>
      </c>
      <c r="U12" s="20"/>
    </row>
    <row r="13" spans="1:21" x14ac:dyDescent="0.25">
      <c r="B13">
        <v>2280000000</v>
      </c>
      <c r="C13">
        <v>-34.919848999999999</v>
      </c>
      <c r="D13">
        <v>-2.1560605000000002</v>
      </c>
      <c r="G13" s="20"/>
      <c r="H13" s="6">
        <f t="shared" si="0"/>
        <v>2.63</v>
      </c>
      <c r="I13" s="6">
        <f t="shared" si="1"/>
        <v>-11.57652</v>
      </c>
      <c r="J13" s="6">
        <f t="shared" si="2"/>
        <v>-7.1493187000000002</v>
      </c>
      <c r="L13">
        <v>2280000000</v>
      </c>
      <c r="M13">
        <v>-18.514538000000002</v>
      </c>
      <c r="N13">
        <v>-1.735697</v>
      </c>
      <c r="Q13" s="20"/>
      <c r="R13" s="6">
        <f t="shared" si="3"/>
        <v>2.63</v>
      </c>
      <c r="S13" s="6">
        <f t="shared" si="4"/>
        <v>-12.861962999999999</v>
      </c>
      <c r="T13" s="6">
        <f t="shared" si="5"/>
        <v>-4.0750165000000003</v>
      </c>
      <c r="U13" s="20"/>
    </row>
    <row r="14" spans="1:21" x14ac:dyDescent="0.25">
      <c r="B14">
        <v>2350000000</v>
      </c>
      <c r="C14">
        <v>-25.910736</v>
      </c>
      <c r="D14">
        <v>-2.6168246000000002</v>
      </c>
      <c r="G14" s="20"/>
      <c r="H14" s="6">
        <f t="shared" si="0"/>
        <v>2.7</v>
      </c>
      <c r="I14" s="6">
        <f t="shared" si="1"/>
        <v>-10.480389000000001</v>
      </c>
      <c r="J14" s="6">
        <f t="shared" si="2"/>
        <v>-9.8974667000000007</v>
      </c>
      <c r="L14">
        <v>2350000000</v>
      </c>
      <c r="M14">
        <v>-17.653181</v>
      </c>
      <c r="N14">
        <v>-1.9977305999999999</v>
      </c>
      <c r="Q14" s="20"/>
      <c r="R14" s="6">
        <f t="shared" si="3"/>
        <v>2.7</v>
      </c>
      <c r="S14" s="6">
        <f t="shared" si="4"/>
        <v>-11.404883999999999</v>
      </c>
      <c r="T14" s="6">
        <f t="shared" si="5"/>
        <v>-5.1406473999999998</v>
      </c>
      <c r="U14" s="20"/>
    </row>
    <row r="15" spans="1:21" x14ac:dyDescent="0.25">
      <c r="B15">
        <v>2420000000</v>
      </c>
      <c r="C15">
        <v>-18.646851999999999</v>
      </c>
      <c r="D15">
        <v>-3.2763491</v>
      </c>
      <c r="G15" s="20"/>
      <c r="H15" s="6">
        <f t="shared" si="0"/>
        <v>2.77</v>
      </c>
      <c r="I15" s="6">
        <f t="shared" si="1"/>
        <v>-9.1761827</v>
      </c>
      <c r="J15" s="6">
        <f t="shared" si="2"/>
        <v>-11.563257999999999</v>
      </c>
      <c r="L15">
        <v>2420000000</v>
      </c>
      <c r="M15">
        <v>-16.587696000000001</v>
      </c>
      <c r="N15">
        <v>-2.3193901000000001</v>
      </c>
      <c r="Q15" s="20"/>
      <c r="R15" s="6">
        <f t="shared" si="3"/>
        <v>2.77</v>
      </c>
      <c r="S15" s="6">
        <f t="shared" si="4"/>
        <v>-10.233746</v>
      </c>
      <c r="T15" s="6">
        <f t="shared" si="5"/>
        <v>-6.5206704000000002</v>
      </c>
      <c r="U15" s="20"/>
    </row>
    <row r="16" spans="1:21" x14ac:dyDescent="0.25">
      <c r="B16">
        <v>2490000000</v>
      </c>
      <c r="C16">
        <v>-15.003551</v>
      </c>
      <c r="D16">
        <v>-4.1726030999999999</v>
      </c>
      <c r="G16" s="20"/>
      <c r="H16" s="6">
        <f t="shared" si="0"/>
        <v>2.84</v>
      </c>
      <c r="I16" s="6">
        <f t="shared" si="1"/>
        <v>-7.9851317000000002</v>
      </c>
      <c r="J16" s="6">
        <f t="shared" si="2"/>
        <v>-12.737940999999999</v>
      </c>
      <c r="L16">
        <v>2490000000</v>
      </c>
      <c r="M16">
        <v>-15.238201999999999</v>
      </c>
      <c r="N16">
        <v>-2.7404861</v>
      </c>
      <c r="Q16" s="20"/>
      <c r="R16" s="6">
        <f t="shared" si="3"/>
        <v>2.84</v>
      </c>
      <c r="S16" s="6">
        <f t="shared" si="4"/>
        <v>-9.2377558000000004</v>
      </c>
      <c r="T16" s="6">
        <f t="shared" si="5"/>
        <v>-8.1246738000000001</v>
      </c>
      <c r="U16" s="20"/>
    </row>
    <row r="17" spans="2:21" x14ac:dyDescent="0.25">
      <c r="B17">
        <v>2560000000</v>
      </c>
      <c r="C17">
        <v>-13.163066000000001</v>
      </c>
      <c r="D17">
        <v>-5.3519607000000002</v>
      </c>
      <c r="G17" s="20"/>
      <c r="H17" s="6">
        <f t="shared" si="0"/>
        <v>2.91</v>
      </c>
      <c r="I17" s="6">
        <f t="shared" si="1"/>
        <v>-7.5411868000000002</v>
      </c>
      <c r="J17" s="6">
        <f t="shared" si="2"/>
        <v>-13.650937000000001</v>
      </c>
      <c r="L17">
        <v>2560000000</v>
      </c>
      <c r="M17">
        <v>-14.071562999999999</v>
      </c>
      <c r="N17">
        <v>-3.3068344999999999</v>
      </c>
      <c r="Q17" s="20"/>
      <c r="R17" s="6">
        <f t="shared" si="3"/>
        <v>2.91</v>
      </c>
      <c r="S17" s="6">
        <f t="shared" si="4"/>
        <v>-8.3210011000000002</v>
      </c>
      <c r="T17" s="6">
        <f t="shared" si="5"/>
        <v>-9.6120596000000003</v>
      </c>
      <c r="U17" s="20"/>
    </row>
    <row r="18" spans="2:21" x14ac:dyDescent="0.25">
      <c r="B18">
        <v>2630000000</v>
      </c>
      <c r="C18">
        <v>-11.57652</v>
      </c>
      <c r="D18">
        <v>-7.1493187000000002</v>
      </c>
      <c r="G18" s="20"/>
      <c r="H18" s="6">
        <f t="shared" si="0"/>
        <v>2.98</v>
      </c>
      <c r="I18" s="6">
        <f t="shared" si="1"/>
        <v>-7.3137441000000001</v>
      </c>
      <c r="J18" s="6">
        <f t="shared" si="2"/>
        <v>-14.220488</v>
      </c>
      <c r="L18">
        <v>2630000000</v>
      </c>
      <c r="M18">
        <v>-12.861962999999999</v>
      </c>
      <c r="N18">
        <v>-4.0750165000000003</v>
      </c>
      <c r="Q18" s="20"/>
      <c r="R18" s="6">
        <f t="shared" si="3"/>
        <v>2.98</v>
      </c>
      <c r="S18" s="6">
        <f t="shared" si="4"/>
        <v>-7.6873902999999997</v>
      </c>
      <c r="T18" s="6">
        <f t="shared" si="5"/>
        <v>-10.774457999999999</v>
      </c>
      <c r="U18" s="20"/>
    </row>
    <row r="19" spans="2:21" x14ac:dyDescent="0.25">
      <c r="B19">
        <v>2700000000</v>
      </c>
      <c r="C19">
        <v>-10.480389000000001</v>
      </c>
      <c r="D19">
        <v>-9.8974667000000007</v>
      </c>
      <c r="G19" s="20"/>
      <c r="H19" s="6">
        <f t="shared" si="0"/>
        <v>3.05</v>
      </c>
      <c r="I19" s="6">
        <f t="shared" si="1"/>
        <v>-6.9554143000000002</v>
      </c>
      <c r="J19" s="6">
        <f t="shared" si="2"/>
        <v>-14.461550000000001</v>
      </c>
      <c r="L19">
        <v>2700000000</v>
      </c>
      <c r="M19">
        <v>-11.404883999999999</v>
      </c>
      <c r="N19">
        <v>-5.1406473999999998</v>
      </c>
      <c r="Q19" s="20"/>
      <c r="R19" s="6">
        <f t="shared" si="3"/>
        <v>3.05</v>
      </c>
      <c r="S19" s="6">
        <f t="shared" si="4"/>
        <v>-7.4520464000000004</v>
      </c>
      <c r="T19" s="6">
        <f t="shared" si="5"/>
        <v>-11.676507000000001</v>
      </c>
      <c r="U19" s="20"/>
    </row>
    <row r="20" spans="2:21" x14ac:dyDescent="0.25">
      <c r="B20">
        <v>2770000000</v>
      </c>
      <c r="C20">
        <v>-9.1761827</v>
      </c>
      <c r="D20">
        <v>-11.563257999999999</v>
      </c>
      <c r="G20" s="20"/>
      <c r="H20" s="6">
        <f t="shared" si="0"/>
        <v>3.12</v>
      </c>
      <c r="I20" s="6">
        <f t="shared" si="1"/>
        <v>-6.9326157999999998</v>
      </c>
      <c r="J20" s="6">
        <f t="shared" si="2"/>
        <v>-14.340204</v>
      </c>
      <c r="L20">
        <v>2770000000</v>
      </c>
      <c r="M20">
        <v>-10.233746</v>
      </c>
      <c r="N20">
        <v>-6.5206704000000002</v>
      </c>
      <c r="Q20" s="20"/>
      <c r="R20" s="6">
        <f t="shared" si="3"/>
        <v>3.12</v>
      </c>
      <c r="S20" s="6">
        <f t="shared" si="4"/>
        <v>-7.3508797000000001</v>
      </c>
      <c r="T20" s="6">
        <f t="shared" si="5"/>
        <v>-12.340654000000001</v>
      </c>
      <c r="U20" s="20"/>
    </row>
    <row r="21" spans="2:21" x14ac:dyDescent="0.25">
      <c r="B21">
        <v>2840000000</v>
      </c>
      <c r="C21">
        <v>-7.9851317000000002</v>
      </c>
      <c r="D21">
        <v>-12.737940999999999</v>
      </c>
      <c r="G21" s="20"/>
      <c r="H21" s="6">
        <f t="shared" si="0"/>
        <v>3.19</v>
      </c>
      <c r="I21" s="6">
        <f t="shared" si="1"/>
        <v>-7.0021852999999998</v>
      </c>
      <c r="J21" s="6">
        <f t="shared" si="2"/>
        <v>-13.857571</v>
      </c>
      <c r="L21">
        <v>2840000000</v>
      </c>
      <c r="M21">
        <v>-9.2377558000000004</v>
      </c>
      <c r="N21">
        <v>-8.1246738000000001</v>
      </c>
      <c r="Q21" s="20"/>
      <c r="R21" s="6">
        <f t="shared" si="3"/>
        <v>3.19</v>
      </c>
      <c r="S21" s="6">
        <f t="shared" si="4"/>
        <v>-7.4118136999999997</v>
      </c>
      <c r="T21" s="6">
        <f t="shared" si="5"/>
        <v>-12.743669000000001</v>
      </c>
      <c r="U21" s="20"/>
    </row>
    <row r="22" spans="2:21" x14ac:dyDescent="0.25">
      <c r="B22">
        <v>2910000000</v>
      </c>
      <c r="C22">
        <v>-7.5411868000000002</v>
      </c>
      <c r="D22">
        <v>-13.650937000000001</v>
      </c>
      <c r="G22" s="20"/>
      <c r="H22" s="6">
        <f t="shared" si="0"/>
        <v>3.26</v>
      </c>
      <c r="I22" s="6">
        <f t="shared" si="1"/>
        <v>-7.0244688999999996</v>
      </c>
      <c r="J22" s="6">
        <f t="shared" si="2"/>
        <v>-12.680565</v>
      </c>
      <c r="L22">
        <v>2910000000</v>
      </c>
      <c r="M22">
        <v>-8.3210011000000002</v>
      </c>
      <c r="N22">
        <v>-9.6120596000000003</v>
      </c>
      <c r="Q22" s="20"/>
      <c r="R22" s="6">
        <f t="shared" si="3"/>
        <v>3.26</v>
      </c>
      <c r="S22" s="6">
        <f t="shared" si="4"/>
        <v>-7.5757051000000004</v>
      </c>
      <c r="T22" s="6">
        <f t="shared" si="5"/>
        <v>-12.856529999999999</v>
      </c>
      <c r="U22" s="20"/>
    </row>
    <row r="23" spans="2:21" x14ac:dyDescent="0.25">
      <c r="B23">
        <v>2980000000</v>
      </c>
      <c r="C23">
        <v>-7.3137441000000001</v>
      </c>
      <c r="D23">
        <v>-14.220488</v>
      </c>
      <c r="G23" s="20"/>
      <c r="H23" s="6">
        <f t="shared" si="0"/>
        <v>3.33</v>
      </c>
      <c r="I23" s="6">
        <f t="shared" si="1"/>
        <v>-7.0521482999999998</v>
      </c>
      <c r="J23" s="6">
        <f t="shared" si="2"/>
        <v>-10.470514</v>
      </c>
      <c r="L23">
        <v>2980000000</v>
      </c>
      <c r="M23">
        <v>-7.6873902999999997</v>
      </c>
      <c r="N23">
        <v>-10.774457999999999</v>
      </c>
      <c r="Q23" s="20"/>
      <c r="R23" s="6">
        <f t="shared" si="3"/>
        <v>3.33</v>
      </c>
      <c r="S23" s="6">
        <f t="shared" si="4"/>
        <v>-7.7476921000000001</v>
      </c>
      <c r="T23" s="6">
        <f t="shared" si="5"/>
        <v>-12.607545</v>
      </c>
      <c r="U23" s="20"/>
    </row>
    <row r="24" spans="2:21" x14ac:dyDescent="0.25">
      <c r="B24">
        <v>3050000000</v>
      </c>
      <c r="C24">
        <v>-6.9554143000000002</v>
      </c>
      <c r="D24">
        <v>-14.461550000000001</v>
      </c>
      <c r="G24" s="20"/>
      <c r="H24" s="6">
        <f t="shared" si="0"/>
        <v>3.4</v>
      </c>
      <c r="I24" s="6">
        <f t="shared" si="1"/>
        <v>-7.1507925999999999</v>
      </c>
      <c r="J24" s="6">
        <f t="shared" si="2"/>
        <v>-9.2678756999999994</v>
      </c>
      <c r="L24">
        <v>3050000000</v>
      </c>
      <c r="M24">
        <v>-7.4520464000000004</v>
      </c>
      <c r="N24">
        <v>-11.676507000000001</v>
      </c>
      <c r="Q24" s="20"/>
      <c r="R24" s="6">
        <f t="shared" si="3"/>
        <v>3.4</v>
      </c>
      <c r="S24" s="6">
        <f t="shared" si="4"/>
        <v>-7.9187193000000002</v>
      </c>
      <c r="T24" s="6">
        <f t="shared" si="5"/>
        <v>-12.009926999999999</v>
      </c>
      <c r="U24" s="20"/>
    </row>
    <row r="25" spans="2:21" x14ac:dyDescent="0.25">
      <c r="B25">
        <v>3120000000</v>
      </c>
      <c r="C25">
        <v>-6.9326157999999998</v>
      </c>
      <c r="D25">
        <v>-14.340204</v>
      </c>
      <c r="G25" s="20"/>
      <c r="H25" s="6">
        <f t="shared" si="0"/>
        <v>3.47</v>
      </c>
      <c r="I25" s="6">
        <f t="shared" si="1"/>
        <v>-7.1394285999999996</v>
      </c>
      <c r="J25" s="6">
        <f t="shared" si="2"/>
        <v>-8.4555358999999992</v>
      </c>
      <c r="L25">
        <v>3120000000</v>
      </c>
      <c r="M25">
        <v>-7.3508797000000001</v>
      </c>
      <c r="N25">
        <v>-12.340654000000001</v>
      </c>
      <c r="Q25" s="20"/>
      <c r="R25" s="6">
        <f t="shared" si="3"/>
        <v>3.47</v>
      </c>
      <c r="S25" s="6">
        <f t="shared" si="4"/>
        <v>-8.0874270999999993</v>
      </c>
      <c r="T25" s="6">
        <f t="shared" si="5"/>
        <v>-11.163240999999999</v>
      </c>
      <c r="U25" s="20"/>
    </row>
    <row r="26" spans="2:21" x14ac:dyDescent="0.25">
      <c r="B26">
        <v>3190000000</v>
      </c>
      <c r="C26">
        <v>-7.0021852999999998</v>
      </c>
      <c r="D26">
        <v>-13.857571</v>
      </c>
      <c r="G26" s="20"/>
      <c r="H26" s="6">
        <f t="shared" si="0"/>
        <v>3.54</v>
      </c>
      <c r="I26" s="6">
        <f t="shared" si="1"/>
        <v>-7.1600584999999999</v>
      </c>
      <c r="J26" s="6">
        <f t="shared" si="2"/>
        <v>-7.8189216000000004</v>
      </c>
      <c r="L26">
        <v>3190000000</v>
      </c>
      <c r="M26">
        <v>-7.4118136999999997</v>
      </c>
      <c r="N26">
        <v>-12.743669000000001</v>
      </c>
      <c r="Q26" s="20"/>
      <c r="R26" s="6">
        <f t="shared" si="3"/>
        <v>3.54</v>
      </c>
      <c r="S26" s="6">
        <f t="shared" si="4"/>
        <v>-8.2285433000000001</v>
      </c>
      <c r="T26" s="6">
        <f t="shared" si="5"/>
        <v>-10.381463</v>
      </c>
      <c r="U26" s="20"/>
    </row>
    <row r="27" spans="2:21" x14ac:dyDescent="0.25">
      <c r="B27">
        <v>3260000000</v>
      </c>
      <c r="C27">
        <v>-7.0244688999999996</v>
      </c>
      <c r="D27">
        <v>-12.680565</v>
      </c>
      <c r="G27" s="20"/>
      <c r="H27" s="6">
        <f t="shared" si="0"/>
        <v>3.61</v>
      </c>
      <c r="I27" s="6">
        <f t="shared" si="1"/>
        <v>-7.1602068000000001</v>
      </c>
      <c r="J27" s="6">
        <f t="shared" si="2"/>
        <v>-7.4281011000000001</v>
      </c>
      <c r="L27">
        <v>3260000000</v>
      </c>
      <c r="M27">
        <v>-7.5757051000000004</v>
      </c>
      <c r="N27">
        <v>-12.856529999999999</v>
      </c>
      <c r="Q27" s="20"/>
      <c r="R27" s="6">
        <f t="shared" si="3"/>
        <v>3.61</v>
      </c>
      <c r="S27" s="6">
        <f t="shared" si="4"/>
        <v>-8.2872790999999992</v>
      </c>
      <c r="T27" s="6">
        <f t="shared" si="5"/>
        <v>-9.8606434000000007</v>
      </c>
      <c r="U27" s="20"/>
    </row>
    <row r="28" spans="2:21" x14ac:dyDescent="0.25">
      <c r="B28">
        <v>3330000000</v>
      </c>
      <c r="C28">
        <v>-7.0521482999999998</v>
      </c>
      <c r="D28">
        <v>-10.470514</v>
      </c>
      <c r="G28" s="20"/>
      <c r="H28" s="6">
        <f t="shared" si="0"/>
        <v>3.68</v>
      </c>
      <c r="I28" s="6">
        <f t="shared" si="1"/>
        <v>-7.1913575999999999</v>
      </c>
      <c r="J28" s="6">
        <f t="shared" si="2"/>
        <v>-7.1559743999999998</v>
      </c>
      <c r="L28">
        <v>3330000000</v>
      </c>
      <c r="M28">
        <v>-7.7476921000000001</v>
      </c>
      <c r="N28">
        <v>-12.607545</v>
      </c>
      <c r="Q28" s="20"/>
      <c r="R28" s="6">
        <f t="shared" si="3"/>
        <v>3.68</v>
      </c>
      <c r="S28" s="6">
        <f t="shared" si="4"/>
        <v>-8.3598738000000008</v>
      </c>
      <c r="T28" s="6">
        <f t="shared" si="5"/>
        <v>-9.5539807999999997</v>
      </c>
      <c r="U28" s="20"/>
    </row>
    <row r="29" spans="2:21" x14ac:dyDescent="0.25">
      <c r="B29">
        <v>3400000000</v>
      </c>
      <c r="C29">
        <v>-7.1507925999999999</v>
      </c>
      <c r="D29">
        <v>-9.2678756999999994</v>
      </c>
      <c r="G29" s="20"/>
      <c r="H29" s="6">
        <f t="shared" si="0"/>
        <v>3.75</v>
      </c>
      <c r="I29" s="6">
        <f t="shared" si="1"/>
        <v>-7.1675649000000003</v>
      </c>
      <c r="J29" s="6">
        <f t="shared" si="2"/>
        <v>-6.9820867</v>
      </c>
      <c r="L29">
        <v>3400000000</v>
      </c>
      <c r="M29">
        <v>-7.9187193000000002</v>
      </c>
      <c r="N29">
        <v>-12.009926999999999</v>
      </c>
      <c r="Q29" s="20"/>
      <c r="R29" s="6">
        <f t="shared" si="3"/>
        <v>3.75</v>
      </c>
      <c r="S29" s="6">
        <f t="shared" si="4"/>
        <v>-8.3958445000000008</v>
      </c>
      <c r="T29" s="6">
        <f t="shared" si="5"/>
        <v>-9.4000558999999999</v>
      </c>
      <c r="U29" s="20"/>
    </row>
    <row r="30" spans="2:21" x14ac:dyDescent="0.25">
      <c r="B30">
        <v>3470000000</v>
      </c>
      <c r="C30">
        <v>-7.1394285999999996</v>
      </c>
      <c r="D30">
        <v>-8.4555358999999992</v>
      </c>
      <c r="G30" s="20"/>
      <c r="H30" s="6">
        <f t="shared" si="0"/>
        <v>3.82</v>
      </c>
      <c r="I30" s="6">
        <f t="shared" si="1"/>
        <v>-7.1748576000000002</v>
      </c>
      <c r="J30" s="6">
        <f t="shared" si="2"/>
        <v>-6.8645768</v>
      </c>
      <c r="L30">
        <v>3470000000</v>
      </c>
      <c r="M30">
        <v>-8.0874270999999993</v>
      </c>
      <c r="N30">
        <v>-11.163240999999999</v>
      </c>
      <c r="Q30" s="20"/>
      <c r="R30" s="6">
        <f t="shared" si="3"/>
        <v>3.82</v>
      </c>
      <c r="S30" s="6">
        <f t="shared" si="4"/>
        <v>-8.4179106000000008</v>
      </c>
      <c r="T30" s="6">
        <f t="shared" si="5"/>
        <v>-9.3652163000000002</v>
      </c>
      <c r="U30" s="20"/>
    </row>
    <row r="31" spans="2:21" x14ac:dyDescent="0.25">
      <c r="B31">
        <v>3540000000</v>
      </c>
      <c r="C31">
        <v>-7.1600584999999999</v>
      </c>
      <c r="D31">
        <v>-7.8189216000000004</v>
      </c>
      <c r="G31" s="20"/>
      <c r="H31" s="6">
        <f t="shared" si="0"/>
        <v>3.89</v>
      </c>
      <c r="I31" s="6">
        <f t="shared" si="1"/>
        <v>-7.1773642999999998</v>
      </c>
      <c r="J31" s="6">
        <f t="shared" si="2"/>
        <v>-6.8072971999999998</v>
      </c>
      <c r="L31">
        <v>3540000000</v>
      </c>
      <c r="M31">
        <v>-8.2285433000000001</v>
      </c>
      <c r="N31">
        <v>-10.381463</v>
      </c>
      <c r="Q31" s="20"/>
      <c r="R31" s="6">
        <f t="shared" si="3"/>
        <v>3.89</v>
      </c>
      <c r="S31" s="6">
        <f t="shared" si="4"/>
        <v>-8.4293870999999996</v>
      </c>
      <c r="T31" s="6">
        <f t="shared" si="5"/>
        <v>-9.4332399000000002</v>
      </c>
      <c r="U31" s="20"/>
    </row>
    <row r="32" spans="2:21" x14ac:dyDescent="0.25">
      <c r="B32">
        <v>3610000000</v>
      </c>
      <c r="C32">
        <v>-7.1602068000000001</v>
      </c>
      <c r="D32">
        <v>-7.4281011000000001</v>
      </c>
      <c r="G32" s="20"/>
      <c r="H32" s="6">
        <f t="shared" si="0"/>
        <v>3.96</v>
      </c>
      <c r="I32" s="6">
        <f t="shared" si="1"/>
        <v>-7.1523933</v>
      </c>
      <c r="J32" s="6">
        <f t="shared" si="2"/>
        <v>-6.7784557000000003</v>
      </c>
      <c r="L32">
        <v>3610000000</v>
      </c>
      <c r="M32">
        <v>-8.2872790999999992</v>
      </c>
      <c r="N32">
        <v>-9.8606434000000007</v>
      </c>
      <c r="Q32" s="20"/>
      <c r="R32" s="6">
        <f t="shared" si="3"/>
        <v>3.96</v>
      </c>
      <c r="S32" s="6">
        <f t="shared" si="4"/>
        <v>-8.4846152999999997</v>
      </c>
      <c r="T32" s="6">
        <f t="shared" si="5"/>
        <v>-9.5786370999999999</v>
      </c>
      <c r="U32" s="20"/>
    </row>
    <row r="33" spans="2:21" x14ac:dyDescent="0.25">
      <c r="B33">
        <v>3680000000</v>
      </c>
      <c r="C33">
        <v>-7.1913575999999999</v>
      </c>
      <c r="D33">
        <v>-7.1559743999999998</v>
      </c>
      <c r="G33" s="20"/>
      <c r="H33" s="6">
        <f t="shared" si="0"/>
        <v>4.03</v>
      </c>
      <c r="I33" s="6">
        <f t="shared" si="1"/>
        <v>-7.1070962</v>
      </c>
      <c r="J33" s="6">
        <f t="shared" si="2"/>
        <v>-6.7934070000000002</v>
      </c>
      <c r="L33">
        <v>3680000000</v>
      </c>
      <c r="M33">
        <v>-8.3598738000000008</v>
      </c>
      <c r="N33">
        <v>-9.5539807999999997</v>
      </c>
      <c r="Q33" s="20"/>
      <c r="R33" s="6">
        <f t="shared" si="3"/>
        <v>4.03</v>
      </c>
      <c r="S33" s="6">
        <f t="shared" si="4"/>
        <v>-8.5154256999999998</v>
      </c>
      <c r="T33" s="6">
        <f t="shared" si="5"/>
        <v>-9.7758684000000002</v>
      </c>
      <c r="U33" s="20"/>
    </row>
    <row r="34" spans="2:21" x14ac:dyDescent="0.25">
      <c r="B34">
        <v>3750000000</v>
      </c>
      <c r="C34">
        <v>-7.1675649000000003</v>
      </c>
      <c r="D34">
        <v>-6.9820867</v>
      </c>
      <c r="G34" s="20"/>
      <c r="H34" s="6">
        <f t="shared" si="0"/>
        <v>4.0999999999999996</v>
      </c>
      <c r="I34" s="6">
        <f t="shared" si="1"/>
        <v>-7.0829719999999998</v>
      </c>
      <c r="J34" s="6">
        <f t="shared" si="2"/>
        <v>-6.8611512000000001</v>
      </c>
      <c r="L34">
        <v>3750000000</v>
      </c>
      <c r="M34">
        <v>-8.3958445000000008</v>
      </c>
      <c r="N34">
        <v>-9.4000558999999999</v>
      </c>
      <c r="Q34" s="20"/>
      <c r="R34" s="6">
        <f t="shared" si="3"/>
        <v>4.0999999999999996</v>
      </c>
      <c r="S34" s="6">
        <f t="shared" si="4"/>
        <v>-8.5278273000000002</v>
      </c>
      <c r="T34" s="6">
        <f t="shared" si="5"/>
        <v>-10.027101999999999</v>
      </c>
      <c r="U34" s="20"/>
    </row>
    <row r="35" spans="2:21" x14ac:dyDescent="0.25">
      <c r="B35">
        <v>3820000000</v>
      </c>
      <c r="C35">
        <v>-7.1748576000000002</v>
      </c>
      <c r="D35">
        <v>-6.8645768</v>
      </c>
      <c r="G35" s="20"/>
      <c r="H35" s="6">
        <f t="shared" si="0"/>
        <v>4.17</v>
      </c>
      <c r="I35" s="6">
        <f t="shared" si="1"/>
        <v>-7.0544070999999997</v>
      </c>
      <c r="J35" s="6">
        <f t="shared" si="2"/>
        <v>-6.9571490000000002</v>
      </c>
      <c r="L35">
        <v>3820000000</v>
      </c>
      <c r="M35">
        <v>-8.4179106000000008</v>
      </c>
      <c r="N35">
        <v>-9.3652163000000002</v>
      </c>
      <c r="Q35" s="20"/>
      <c r="R35" s="6">
        <f t="shared" si="3"/>
        <v>4.17</v>
      </c>
      <c r="S35" s="6">
        <f t="shared" si="4"/>
        <v>-8.5448751000000005</v>
      </c>
      <c r="T35" s="6">
        <f t="shared" si="5"/>
        <v>-10.336688000000001</v>
      </c>
      <c r="U35" s="20"/>
    </row>
    <row r="36" spans="2:21" x14ac:dyDescent="0.25">
      <c r="B36">
        <v>3890000000</v>
      </c>
      <c r="C36">
        <v>-7.1773642999999998</v>
      </c>
      <c r="D36">
        <v>-6.8072971999999998</v>
      </c>
      <c r="G36" s="20"/>
      <c r="H36" s="6">
        <f t="shared" si="0"/>
        <v>4.24</v>
      </c>
      <c r="I36" s="6">
        <f t="shared" si="1"/>
        <v>-7.0027308000000001</v>
      </c>
      <c r="J36" s="6">
        <f t="shared" si="2"/>
        <v>-7.0471133999999997</v>
      </c>
      <c r="L36">
        <v>3890000000</v>
      </c>
      <c r="M36">
        <v>-8.4293870999999996</v>
      </c>
      <c r="N36">
        <v>-9.4332399000000002</v>
      </c>
      <c r="Q36" s="20"/>
      <c r="R36" s="6">
        <f t="shared" si="3"/>
        <v>4.24</v>
      </c>
      <c r="S36" s="6">
        <f t="shared" si="4"/>
        <v>-8.5468559000000006</v>
      </c>
      <c r="T36" s="6">
        <f t="shared" si="5"/>
        <v>-10.698079</v>
      </c>
      <c r="U36" s="20"/>
    </row>
    <row r="37" spans="2:21" x14ac:dyDescent="0.25">
      <c r="B37">
        <v>3960000000</v>
      </c>
      <c r="C37">
        <v>-7.1523933</v>
      </c>
      <c r="D37">
        <v>-6.7784557000000003</v>
      </c>
      <c r="G37" s="20"/>
      <c r="H37" s="6">
        <f t="shared" si="0"/>
        <v>4.3099999999999996</v>
      </c>
      <c r="I37" s="6">
        <f t="shared" si="1"/>
        <v>-6.9514771</v>
      </c>
      <c r="J37" s="6">
        <f t="shared" si="2"/>
        <v>-7.1542767999999999</v>
      </c>
      <c r="L37">
        <v>3960000000</v>
      </c>
      <c r="M37">
        <v>-8.4846152999999997</v>
      </c>
      <c r="N37">
        <v>-9.5786370999999999</v>
      </c>
      <c r="Q37" s="20"/>
      <c r="R37" s="6">
        <f t="shared" si="3"/>
        <v>4.3099999999999996</v>
      </c>
      <c r="S37" s="6">
        <f t="shared" si="4"/>
        <v>-8.5376797</v>
      </c>
      <c r="T37" s="6">
        <f t="shared" si="5"/>
        <v>-11.092866000000001</v>
      </c>
      <c r="U37" s="20"/>
    </row>
    <row r="38" spans="2:21" x14ac:dyDescent="0.25">
      <c r="B38">
        <v>4030000000</v>
      </c>
      <c r="C38">
        <v>-7.1070962</v>
      </c>
      <c r="D38">
        <v>-6.7934070000000002</v>
      </c>
      <c r="G38" s="20"/>
      <c r="H38" s="6">
        <f t="shared" si="0"/>
        <v>4.38</v>
      </c>
      <c r="I38" s="6">
        <f t="shared" si="1"/>
        <v>-6.9146732999999996</v>
      </c>
      <c r="J38" s="6">
        <f t="shared" si="2"/>
        <v>-7.2932471999999997</v>
      </c>
      <c r="L38">
        <v>4030000000</v>
      </c>
      <c r="M38">
        <v>-8.5154256999999998</v>
      </c>
      <c r="N38">
        <v>-9.7758684000000002</v>
      </c>
      <c r="Q38" s="20"/>
      <c r="R38" s="6">
        <f t="shared" si="3"/>
        <v>4.38</v>
      </c>
      <c r="S38" s="6">
        <f t="shared" si="4"/>
        <v>-8.5189362000000006</v>
      </c>
      <c r="T38" s="6">
        <f t="shared" si="5"/>
        <v>-11.529235</v>
      </c>
      <c r="U38" s="20"/>
    </row>
    <row r="39" spans="2:21" x14ac:dyDescent="0.25">
      <c r="B39">
        <v>4100000000</v>
      </c>
      <c r="C39">
        <v>-7.0829719999999998</v>
      </c>
      <c r="D39">
        <v>-6.8611512000000001</v>
      </c>
      <c r="G39" s="20"/>
      <c r="H39" s="6">
        <f t="shared" si="0"/>
        <v>4.45</v>
      </c>
      <c r="I39" s="6">
        <f t="shared" si="1"/>
        <v>-6.8801269999999999</v>
      </c>
      <c r="J39" s="6">
        <f t="shared" si="2"/>
        <v>-7.4390035000000001</v>
      </c>
      <c r="L39">
        <v>4100000000</v>
      </c>
      <c r="M39">
        <v>-8.5278273000000002</v>
      </c>
      <c r="N39">
        <v>-10.027101999999999</v>
      </c>
      <c r="Q39" s="20"/>
      <c r="R39" s="6">
        <f t="shared" si="3"/>
        <v>4.45</v>
      </c>
      <c r="S39" s="6">
        <f t="shared" si="4"/>
        <v>-8.4865551000000004</v>
      </c>
      <c r="T39" s="6">
        <f t="shared" si="5"/>
        <v>-12.001531</v>
      </c>
      <c r="U39" s="20"/>
    </row>
    <row r="40" spans="2:21" x14ac:dyDescent="0.25">
      <c r="B40">
        <v>4170000000</v>
      </c>
      <c r="C40">
        <v>-7.0544070999999997</v>
      </c>
      <c r="D40">
        <v>-6.9571490000000002</v>
      </c>
      <c r="G40" s="20"/>
      <c r="H40" s="6">
        <f t="shared" si="0"/>
        <v>4.5199999999999996</v>
      </c>
      <c r="I40" s="6">
        <f t="shared" si="1"/>
        <v>-6.8484854999999998</v>
      </c>
      <c r="J40" s="6">
        <f t="shared" si="2"/>
        <v>-7.5845623</v>
      </c>
      <c r="L40">
        <v>4170000000</v>
      </c>
      <c r="M40">
        <v>-8.5448751000000005</v>
      </c>
      <c r="N40">
        <v>-10.336688000000001</v>
      </c>
      <c r="Q40" s="20"/>
      <c r="R40" s="6">
        <f t="shared" si="3"/>
        <v>4.5199999999999996</v>
      </c>
      <c r="S40" s="6">
        <f t="shared" si="4"/>
        <v>-8.4392137999999992</v>
      </c>
      <c r="T40" s="6">
        <f t="shared" si="5"/>
        <v>-12.494579</v>
      </c>
      <c r="U40" s="20"/>
    </row>
    <row r="41" spans="2:21" x14ac:dyDescent="0.25">
      <c r="B41">
        <v>4240000000</v>
      </c>
      <c r="C41">
        <v>-7.0027308000000001</v>
      </c>
      <c r="D41">
        <v>-7.0471133999999997</v>
      </c>
      <c r="G41" s="20"/>
      <c r="H41" s="6">
        <f t="shared" si="0"/>
        <v>4.59</v>
      </c>
      <c r="I41" s="6">
        <f t="shared" si="1"/>
        <v>-6.8330646000000002</v>
      </c>
      <c r="J41" s="6">
        <f t="shared" si="2"/>
        <v>-7.7388596999999999</v>
      </c>
      <c r="L41">
        <v>4240000000</v>
      </c>
      <c r="M41">
        <v>-8.5468559000000006</v>
      </c>
      <c r="N41">
        <v>-10.698079</v>
      </c>
      <c r="Q41" s="20"/>
      <c r="R41" s="6">
        <f t="shared" si="3"/>
        <v>4.59</v>
      </c>
      <c r="S41" s="6">
        <f t="shared" si="4"/>
        <v>-8.4063683000000005</v>
      </c>
      <c r="T41" s="6">
        <f t="shared" si="5"/>
        <v>-13.015007000000001</v>
      </c>
      <c r="U41" s="20"/>
    </row>
    <row r="42" spans="2:21" x14ac:dyDescent="0.25">
      <c r="B42">
        <v>4310000000</v>
      </c>
      <c r="C42">
        <v>-6.9514771</v>
      </c>
      <c r="D42">
        <v>-7.1542767999999999</v>
      </c>
      <c r="G42" s="20"/>
      <c r="H42" s="6">
        <f t="shared" si="0"/>
        <v>4.66</v>
      </c>
      <c r="I42" s="6">
        <f t="shared" si="1"/>
        <v>-6.8138446999999998</v>
      </c>
      <c r="J42" s="6">
        <f t="shared" si="2"/>
        <v>-7.8880056999999999</v>
      </c>
      <c r="L42">
        <v>4310000000</v>
      </c>
      <c r="M42">
        <v>-8.5376797</v>
      </c>
      <c r="N42">
        <v>-11.092866000000001</v>
      </c>
      <c r="Q42" s="20"/>
      <c r="R42" s="6">
        <f t="shared" si="3"/>
        <v>4.66</v>
      </c>
      <c r="S42" s="6">
        <f t="shared" si="4"/>
        <v>-8.3642359000000006</v>
      </c>
      <c r="T42" s="6">
        <f t="shared" si="5"/>
        <v>-13.529653</v>
      </c>
      <c r="U42" s="20"/>
    </row>
    <row r="43" spans="2:21" x14ac:dyDescent="0.25">
      <c r="B43">
        <v>4380000000</v>
      </c>
      <c r="C43">
        <v>-6.9146732999999996</v>
      </c>
      <c r="D43">
        <v>-7.2932471999999997</v>
      </c>
      <c r="G43" s="20"/>
      <c r="H43" s="6">
        <f t="shared" si="0"/>
        <v>4.7300000000000004</v>
      </c>
      <c r="I43" s="6">
        <f t="shared" si="1"/>
        <v>-6.7857827999999998</v>
      </c>
      <c r="J43" s="6">
        <f t="shared" si="2"/>
        <v>-8.0291070999999992</v>
      </c>
      <c r="L43">
        <v>4380000000</v>
      </c>
      <c r="M43">
        <v>-8.5189362000000006</v>
      </c>
      <c r="N43">
        <v>-11.529235</v>
      </c>
      <c r="Q43" s="20"/>
      <c r="R43" s="6">
        <f t="shared" si="3"/>
        <v>4.7300000000000004</v>
      </c>
      <c r="S43" s="6">
        <f t="shared" si="4"/>
        <v>-8.3156403999999995</v>
      </c>
      <c r="T43" s="6">
        <f t="shared" si="5"/>
        <v>-14.030009</v>
      </c>
      <c r="U43" s="20"/>
    </row>
    <row r="44" spans="2:21" x14ac:dyDescent="0.25">
      <c r="B44">
        <v>4450000000</v>
      </c>
      <c r="C44">
        <v>-6.8801269999999999</v>
      </c>
      <c r="D44">
        <v>-7.4390035000000001</v>
      </c>
      <c r="G44" s="20"/>
      <c r="H44" s="6">
        <f t="shared" si="0"/>
        <v>4.8</v>
      </c>
      <c r="I44" s="6">
        <f t="shared" si="1"/>
        <v>-6.7726649999999999</v>
      </c>
      <c r="J44" s="6">
        <f t="shared" si="2"/>
        <v>-8.1562119000000006</v>
      </c>
      <c r="L44">
        <v>4450000000</v>
      </c>
      <c r="M44">
        <v>-8.4865551000000004</v>
      </c>
      <c r="N44">
        <v>-12.001531</v>
      </c>
      <c r="Q44" s="20"/>
      <c r="R44" s="6">
        <f t="shared" si="3"/>
        <v>4.8</v>
      </c>
      <c r="S44" s="6">
        <f t="shared" si="4"/>
        <v>-8.2783270000000009</v>
      </c>
      <c r="T44" s="6">
        <f t="shared" si="5"/>
        <v>-14.510381000000001</v>
      </c>
      <c r="U44" s="20"/>
    </row>
    <row r="45" spans="2:21" x14ac:dyDescent="0.25">
      <c r="B45">
        <v>4520000000</v>
      </c>
      <c r="C45">
        <v>-6.8484854999999998</v>
      </c>
      <c r="D45">
        <v>-7.5845623</v>
      </c>
      <c r="G45" s="20"/>
      <c r="H45" s="6">
        <f t="shared" si="0"/>
        <v>4.87</v>
      </c>
      <c r="I45" s="6">
        <f t="shared" si="1"/>
        <v>-6.7669039</v>
      </c>
      <c r="J45" s="6">
        <f t="shared" si="2"/>
        <v>-8.2899857000000008</v>
      </c>
      <c r="L45">
        <v>4520000000</v>
      </c>
      <c r="M45">
        <v>-8.4392137999999992</v>
      </c>
      <c r="N45">
        <v>-12.494579</v>
      </c>
      <c r="Q45" s="20"/>
      <c r="R45" s="6">
        <f t="shared" si="3"/>
        <v>4.87</v>
      </c>
      <c r="S45" s="6">
        <f t="shared" si="4"/>
        <v>-8.2507038000000001</v>
      </c>
      <c r="T45" s="6">
        <f t="shared" si="5"/>
        <v>-14.967734999999999</v>
      </c>
      <c r="U45" s="20"/>
    </row>
    <row r="46" spans="2:21" x14ac:dyDescent="0.25">
      <c r="B46">
        <v>4590000000</v>
      </c>
      <c r="C46">
        <v>-6.8330646000000002</v>
      </c>
      <c r="D46">
        <v>-7.7388596999999999</v>
      </c>
      <c r="G46" s="20"/>
      <c r="H46" s="6">
        <f t="shared" si="0"/>
        <v>4.9400000000000004</v>
      </c>
      <c r="I46" s="6">
        <f t="shared" si="1"/>
        <v>-6.7588749000000004</v>
      </c>
      <c r="J46" s="6">
        <f t="shared" si="2"/>
        <v>-8.4077902000000009</v>
      </c>
      <c r="L46">
        <v>4590000000</v>
      </c>
      <c r="M46">
        <v>-8.4063683000000005</v>
      </c>
      <c r="N46">
        <v>-13.015007000000001</v>
      </c>
      <c r="Q46" s="20"/>
      <c r="R46" s="6">
        <f t="shared" si="3"/>
        <v>4.9400000000000004</v>
      </c>
      <c r="S46" s="6">
        <f t="shared" si="4"/>
        <v>-8.2253255999999997</v>
      </c>
      <c r="T46" s="6">
        <f t="shared" si="5"/>
        <v>-15.369617</v>
      </c>
      <c r="U46" s="20"/>
    </row>
    <row r="47" spans="2:21" x14ac:dyDescent="0.25">
      <c r="B47">
        <v>4660000000</v>
      </c>
      <c r="C47">
        <v>-6.8138446999999998</v>
      </c>
      <c r="D47">
        <v>-7.8880056999999999</v>
      </c>
      <c r="G47" s="20"/>
      <c r="H47" s="6">
        <f t="shared" si="0"/>
        <v>5.01</v>
      </c>
      <c r="I47" s="6">
        <f t="shared" si="1"/>
        <v>-6.7486094999999997</v>
      </c>
      <c r="J47" s="6">
        <f t="shared" si="2"/>
        <v>-8.5107078999999999</v>
      </c>
      <c r="L47">
        <v>4660000000</v>
      </c>
      <c r="M47">
        <v>-8.3642359000000006</v>
      </c>
      <c r="N47">
        <v>-13.529653</v>
      </c>
      <c r="Q47" s="20"/>
      <c r="R47" s="6">
        <f t="shared" si="3"/>
        <v>5.01</v>
      </c>
      <c r="S47" s="6">
        <f t="shared" si="4"/>
        <v>-8.2076054000000003</v>
      </c>
      <c r="T47" s="6">
        <f t="shared" si="5"/>
        <v>-15.700117000000001</v>
      </c>
      <c r="U47" s="20"/>
    </row>
    <row r="48" spans="2:21" x14ac:dyDescent="0.25">
      <c r="B48">
        <v>4730000000</v>
      </c>
      <c r="C48">
        <v>-6.7857827999999998</v>
      </c>
      <c r="D48">
        <v>-8.0291070999999992</v>
      </c>
      <c r="G48" s="20"/>
      <c r="H48" s="6">
        <f t="shared" si="0"/>
        <v>5.08</v>
      </c>
      <c r="I48" s="6">
        <f t="shared" si="1"/>
        <v>-6.7488226999999998</v>
      </c>
      <c r="J48" s="6">
        <f t="shared" si="2"/>
        <v>-8.6193676000000004</v>
      </c>
      <c r="L48">
        <v>4730000000</v>
      </c>
      <c r="M48">
        <v>-8.3156403999999995</v>
      </c>
      <c r="N48">
        <v>-14.030009</v>
      </c>
      <c r="Q48" s="20"/>
      <c r="R48" s="6">
        <f t="shared" si="3"/>
        <v>5.08</v>
      </c>
      <c r="S48" s="6">
        <f t="shared" si="4"/>
        <v>-8.1968516999999999</v>
      </c>
      <c r="T48" s="6">
        <f t="shared" si="5"/>
        <v>-15.945012</v>
      </c>
      <c r="U48" s="20"/>
    </row>
    <row r="49" spans="2:21" x14ac:dyDescent="0.25">
      <c r="B49">
        <v>4800000000</v>
      </c>
      <c r="C49">
        <v>-6.7726649999999999</v>
      </c>
      <c r="D49">
        <v>-8.1562119000000006</v>
      </c>
      <c r="G49" s="20"/>
      <c r="H49" s="6">
        <f t="shared" si="0"/>
        <v>5.15</v>
      </c>
      <c r="I49" s="6">
        <f t="shared" si="1"/>
        <v>-6.7564421000000001</v>
      </c>
      <c r="J49" s="6">
        <f t="shared" si="2"/>
        <v>-8.7268437999999993</v>
      </c>
      <c r="L49">
        <v>4800000000</v>
      </c>
      <c r="M49">
        <v>-8.2783270000000009</v>
      </c>
      <c r="N49">
        <v>-14.510381000000001</v>
      </c>
      <c r="Q49" s="20"/>
      <c r="R49" s="6">
        <f t="shared" si="3"/>
        <v>5.15</v>
      </c>
      <c r="S49" s="6">
        <f t="shared" si="4"/>
        <v>-8.1859798000000001</v>
      </c>
      <c r="T49" s="6">
        <f t="shared" si="5"/>
        <v>-16.10005</v>
      </c>
      <c r="U49" s="20"/>
    </row>
    <row r="50" spans="2:21" x14ac:dyDescent="0.25">
      <c r="B50">
        <v>4870000000</v>
      </c>
      <c r="C50">
        <v>-6.7669039</v>
      </c>
      <c r="D50">
        <v>-8.2899857000000008</v>
      </c>
      <c r="G50" s="20"/>
      <c r="H50" s="6">
        <f t="shared" si="0"/>
        <v>5.22</v>
      </c>
      <c r="I50" s="6">
        <f t="shared" si="1"/>
        <v>-6.7689357000000001</v>
      </c>
      <c r="J50" s="6">
        <f t="shared" si="2"/>
        <v>-8.8338956999999994</v>
      </c>
      <c r="L50">
        <v>4870000000</v>
      </c>
      <c r="M50">
        <v>-8.2507038000000001</v>
      </c>
      <c r="N50">
        <v>-14.967734999999999</v>
      </c>
      <c r="Q50" s="20"/>
      <c r="R50" s="6">
        <f t="shared" si="3"/>
        <v>5.22</v>
      </c>
      <c r="S50" s="6">
        <f t="shared" si="4"/>
        <v>-8.1844062999999991</v>
      </c>
      <c r="T50" s="6">
        <f t="shared" si="5"/>
        <v>-16.153172999999999</v>
      </c>
      <c r="U50" s="20"/>
    </row>
    <row r="51" spans="2:21" x14ac:dyDescent="0.25">
      <c r="B51">
        <v>4940000000</v>
      </c>
      <c r="C51">
        <v>-6.7588749000000004</v>
      </c>
      <c r="D51">
        <v>-8.4077902000000009</v>
      </c>
      <c r="G51" s="20"/>
      <c r="H51" s="6">
        <f t="shared" si="0"/>
        <v>5.29</v>
      </c>
      <c r="I51" s="6">
        <f t="shared" si="1"/>
        <v>-6.7795544000000003</v>
      </c>
      <c r="J51" s="6">
        <f t="shared" si="2"/>
        <v>-8.9489260000000002</v>
      </c>
      <c r="L51">
        <v>4940000000</v>
      </c>
      <c r="M51">
        <v>-8.2253255999999997</v>
      </c>
      <c r="N51">
        <v>-15.369617</v>
      </c>
      <c r="Q51" s="20"/>
      <c r="R51" s="6">
        <f t="shared" si="3"/>
        <v>5.29</v>
      </c>
      <c r="S51" s="6">
        <f t="shared" si="4"/>
        <v>-8.1888752</v>
      </c>
      <c r="T51" s="6">
        <f t="shared" si="5"/>
        <v>-16.121320999999998</v>
      </c>
      <c r="U51" s="20"/>
    </row>
    <row r="52" spans="2:21" x14ac:dyDescent="0.25">
      <c r="B52">
        <v>5010000000</v>
      </c>
      <c r="C52">
        <v>-6.7486094999999997</v>
      </c>
      <c r="D52">
        <v>-8.5107078999999999</v>
      </c>
      <c r="G52" s="20"/>
      <c r="H52" s="6">
        <f t="shared" si="0"/>
        <v>5.36</v>
      </c>
      <c r="I52" s="6">
        <f t="shared" si="1"/>
        <v>-6.8073511</v>
      </c>
      <c r="J52" s="6">
        <f t="shared" si="2"/>
        <v>-9.0763578000000003</v>
      </c>
      <c r="L52">
        <v>5010000000</v>
      </c>
      <c r="M52">
        <v>-8.2076054000000003</v>
      </c>
      <c r="N52">
        <v>-15.700117000000001</v>
      </c>
      <c r="Q52" s="20"/>
      <c r="R52" s="6">
        <f t="shared" si="3"/>
        <v>5.36</v>
      </c>
      <c r="S52" s="6">
        <f t="shared" si="4"/>
        <v>-8.1892490000000002</v>
      </c>
      <c r="T52" s="6">
        <f t="shared" si="5"/>
        <v>-15.998182</v>
      </c>
      <c r="U52" s="20"/>
    </row>
    <row r="53" spans="2:21" x14ac:dyDescent="0.25">
      <c r="B53">
        <v>5080000000</v>
      </c>
      <c r="C53">
        <v>-6.7488226999999998</v>
      </c>
      <c r="D53">
        <v>-8.6193676000000004</v>
      </c>
      <c r="G53" s="20"/>
      <c r="H53" s="6">
        <f t="shared" si="0"/>
        <v>5.43</v>
      </c>
      <c r="I53" s="6">
        <f t="shared" si="1"/>
        <v>-6.8400030000000003</v>
      </c>
      <c r="J53" s="6">
        <f t="shared" si="2"/>
        <v>-9.2257280000000002</v>
      </c>
      <c r="L53">
        <v>5080000000</v>
      </c>
      <c r="M53">
        <v>-8.1968516999999999</v>
      </c>
      <c r="N53">
        <v>-15.945012</v>
      </c>
      <c r="Q53" s="20"/>
      <c r="R53" s="6">
        <f t="shared" si="3"/>
        <v>5.43</v>
      </c>
      <c r="S53" s="6">
        <f t="shared" si="4"/>
        <v>-8.2008466999999996</v>
      </c>
      <c r="T53" s="6">
        <f t="shared" si="5"/>
        <v>-15.78303</v>
      </c>
      <c r="U53" s="20"/>
    </row>
    <row r="54" spans="2:21" x14ac:dyDescent="0.25">
      <c r="B54">
        <v>5150000000</v>
      </c>
      <c r="C54">
        <v>-6.7564421000000001</v>
      </c>
      <c r="D54">
        <v>-8.7268437999999993</v>
      </c>
      <c r="G54" s="20"/>
      <c r="H54" s="6">
        <f t="shared" si="0"/>
        <v>5.5</v>
      </c>
      <c r="I54" s="6">
        <f t="shared" si="1"/>
        <v>-6.8642992999999999</v>
      </c>
      <c r="J54" s="6">
        <f t="shared" si="2"/>
        <v>-9.3840255999999993</v>
      </c>
      <c r="L54">
        <v>5150000000</v>
      </c>
      <c r="M54">
        <v>-8.1859798000000001</v>
      </c>
      <c r="N54">
        <v>-16.10005</v>
      </c>
      <c r="Q54" s="20"/>
      <c r="R54" s="6">
        <f t="shared" si="3"/>
        <v>5.5</v>
      </c>
      <c r="S54" s="6">
        <f t="shared" si="4"/>
        <v>-8.2170819999999996</v>
      </c>
      <c r="T54" s="6">
        <f t="shared" si="5"/>
        <v>-15.486114000000001</v>
      </c>
      <c r="U54" s="20"/>
    </row>
    <row r="55" spans="2:21" x14ac:dyDescent="0.25">
      <c r="B55">
        <v>5220000000</v>
      </c>
      <c r="C55">
        <v>-6.7689357000000001</v>
      </c>
      <c r="D55">
        <v>-8.8338956999999994</v>
      </c>
      <c r="H55" s="6">
        <f t="shared" si="0"/>
        <v>5.57</v>
      </c>
      <c r="I55" s="6">
        <f t="shared" si="1"/>
        <v>-6.8894080999999998</v>
      </c>
      <c r="J55" s="6">
        <f t="shared" si="2"/>
        <v>-9.5608082000000003</v>
      </c>
      <c r="L55">
        <v>5220000000</v>
      </c>
      <c r="M55">
        <v>-8.1844062999999991</v>
      </c>
      <c r="N55">
        <v>-16.153172999999999</v>
      </c>
      <c r="R55" s="6">
        <f t="shared" si="3"/>
        <v>5.57</v>
      </c>
      <c r="S55" s="6">
        <f t="shared" si="4"/>
        <v>-8.2357596999999991</v>
      </c>
      <c r="T55" s="6">
        <f t="shared" si="5"/>
        <v>-15.131050999999999</v>
      </c>
    </row>
    <row r="56" spans="2:21" x14ac:dyDescent="0.25">
      <c r="B56">
        <v>5290000000</v>
      </c>
      <c r="C56">
        <v>-6.7795544000000003</v>
      </c>
      <c r="D56">
        <v>-8.9489260000000002</v>
      </c>
      <c r="H56" s="6">
        <f t="shared" si="0"/>
        <v>5.64</v>
      </c>
      <c r="I56" s="6">
        <f t="shared" si="1"/>
        <v>-6.9158916000000001</v>
      </c>
      <c r="J56" s="6">
        <f t="shared" si="2"/>
        <v>-9.7449607999999994</v>
      </c>
      <c r="L56">
        <v>5290000000</v>
      </c>
      <c r="M56">
        <v>-8.1888752</v>
      </c>
      <c r="N56">
        <v>-16.121320999999998</v>
      </c>
      <c r="R56" s="6">
        <f t="shared" si="3"/>
        <v>5.64</v>
      </c>
      <c r="S56" s="6">
        <f t="shared" si="4"/>
        <v>-8.2590742000000006</v>
      </c>
      <c r="T56" s="6">
        <f t="shared" si="5"/>
        <v>-14.734833</v>
      </c>
    </row>
    <row r="57" spans="2:21" x14ac:dyDescent="0.25">
      <c r="B57">
        <v>5360000000</v>
      </c>
      <c r="C57">
        <v>-6.8073511</v>
      </c>
      <c r="D57">
        <v>-9.0763578000000003</v>
      </c>
      <c r="H57" s="6">
        <f t="shared" si="0"/>
        <v>5.71</v>
      </c>
      <c r="I57" s="6">
        <f t="shared" si="1"/>
        <v>-6.9387913000000001</v>
      </c>
      <c r="J57" s="6">
        <f t="shared" si="2"/>
        <v>-9.9343128000000007</v>
      </c>
      <c r="L57">
        <v>5360000000</v>
      </c>
      <c r="M57">
        <v>-8.1892490000000002</v>
      </c>
      <c r="N57">
        <v>-15.998182</v>
      </c>
      <c r="R57" s="6">
        <f t="shared" si="3"/>
        <v>5.71</v>
      </c>
      <c r="S57" s="6">
        <f t="shared" si="4"/>
        <v>-8.2892732999999996</v>
      </c>
      <c r="T57" s="6">
        <f t="shared" si="5"/>
        <v>-14.32466</v>
      </c>
    </row>
    <row r="58" spans="2:21" x14ac:dyDescent="0.25">
      <c r="B58">
        <v>5430000000</v>
      </c>
      <c r="C58">
        <v>-6.8400030000000003</v>
      </c>
      <c r="D58">
        <v>-9.2257280000000002</v>
      </c>
      <c r="H58" s="6">
        <f t="shared" si="0"/>
        <v>5.78</v>
      </c>
      <c r="I58" s="6">
        <f t="shared" si="1"/>
        <v>-6.9601207</v>
      </c>
      <c r="J58" s="6">
        <f t="shared" si="2"/>
        <v>-10.119555999999999</v>
      </c>
      <c r="L58">
        <v>5430000000</v>
      </c>
      <c r="M58">
        <v>-8.2008466999999996</v>
      </c>
      <c r="N58">
        <v>-15.78303</v>
      </c>
      <c r="R58" s="6">
        <f t="shared" si="3"/>
        <v>5.78</v>
      </c>
      <c r="S58" s="6">
        <f t="shared" si="4"/>
        <v>-8.3217143999999994</v>
      </c>
      <c r="T58" s="6">
        <f t="shared" si="5"/>
        <v>-13.914814</v>
      </c>
    </row>
    <row r="59" spans="2:21" x14ac:dyDescent="0.25">
      <c r="B59">
        <v>5500000000</v>
      </c>
      <c r="C59">
        <v>-6.8642992999999999</v>
      </c>
      <c r="D59">
        <v>-9.3840255999999993</v>
      </c>
      <c r="H59" s="6">
        <f t="shared" si="0"/>
        <v>5.85</v>
      </c>
      <c r="I59" s="6">
        <f t="shared" si="1"/>
        <v>-6.9787669000000001</v>
      </c>
      <c r="J59" s="6">
        <f t="shared" si="2"/>
        <v>-10.298995</v>
      </c>
      <c r="L59">
        <v>5500000000</v>
      </c>
      <c r="M59">
        <v>-8.2170819999999996</v>
      </c>
      <c r="N59">
        <v>-15.486114000000001</v>
      </c>
      <c r="R59" s="6">
        <f t="shared" si="3"/>
        <v>5.85</v>
      </c>
      <c r="S59" s="6">
        <f t="shared" si="4"/>
        <v>-8.3430510000000009</v>
      </c>
      <c r="T59" s="6">
        <f t="shared" si="5"/>
        <v>-13.497817</v>
      </c>
    </row>
    <row r="60" spans="2:21" x14ac:dyDescent="0.25">
      <c r="B60">
        <v>5570000000</v>
      </c>
      <c r="C60">
        <v>-6.8894080999999998</v>
      </c>
      <c r="D60">
        <v>-9.5608082000000003</v>
      </c>
      <c r="H60" s="6">
        <f t="shared" si="0"/>
        <v>5.92</v>
      </c>
      <c r="I60" s="6">
        <f t="shared" si="1"/>
        <v>-7.0027084000000004</v>
      </c>
      <c r="J60" s="6">
        <f t="shared" si="2"/>
        <v>-10.486471999999999</v>
      </c>
      <c r="L60">
        <v>5570000000</v>
      </c>
      <c r="M60">
        <v>-8.2357596999999991</v>
      </c>
      <c r="N60">
        <v>-15.131050999999999</v>
      </c>
      <c r="R60" s="6">
        <f t="shared" si="3"/>
        <v>5.92</v>
      </c>
      <c r="S60" s="6">
        <f t="shared" si="4"/>
        <v>-8.3677769000000009</v>
      </c>
      <c r="T60" s="6">
        <f t="shared" si="5"/>
        <v>-13.096422</v>
      </c>
    </row>
    <row r="61" spans="2:21" x14ac:dyDescent="0.25">
      <c r="B61">
        <v>5640000000</v>
      </c>
      <c r="C61">
        <v>-6.9158916000000001</v>
      </c>
      <c r="D61">
        <v>-9.7449607999999994</v>
      </c>
      <c r="H61" s="6">
        <f t="shared" si="0"/>
        <v>5.99</v>
      </c>
      <c r="I61" s="6">
        <f t="shared" si="1"/>
        <v>-7.0243472999999996</v>
      </c>
      <c r="J61" s="6">
        <f t="shared" si="2"/>
        <v>-10.685534000000001</v>
      </c>
      <c r="L61">
        <v>5640000000</v>
      </c>
      <c r="M61">
        <v>-8.2590742000000006</v>
      </c>
      <c r="N61">
        <v>-14.734833</v>
      </c>
      <c r="R61" s="6">
        <f t="shared" si="3"/>
        <v>5.99</v>
      </c>
      <c r="S61" s="6">
        <f t="shared" si="4"/>
        <v>-8.3927937000000004</v>
      </c>
      <c r="T61" s="6">
        <f t="shared" si="5"/>
        <v>-12.703723</v>
      </c>
    </row>
    <row r="62" spans="2:21" x14ac:dyDescent="0.25">
      <c r="B62">
        <v>5710000000</v>
      </c>
      <c r="C62">
        <v>-6.9387913000000001</v>
      </c>
      <c r="D62">
        <v>-9.9343128000000007</v>
      </c>
      <c r="H62" s="6">
        <f t="shared" si="0"/>
        <v>6.06</v>
      </c>
      <c r="I62" s="6">
        <f t="shared" si="1"/>
        <v>-7.0688491000000004</v>
      </c>
      <c r="J62" s="6">
        <f t="shared" si="2"/>
        <v>-10.897478</v>
      </c>
      <c r="L62">
        <v>5710000000</v>
      </c>
      <c r="M62">
        <v>-8.2892732999999996</v>
      </c>
      <c r="N62">
        <v>-14.32466</v>
      </c>
      <c r="R62" s="6">
        <f t="shared" si="3"/>
        <v>6.06</v>
      </c>
      <c r="S62" s="6">
        <f t="shared" si="4"/>
        <v>-8.4324083000000005</v>
      </c>
      <c r="T62" s="6">
        <f t="shared" si="5"/>
        <v>-12.343572</v>
      </c>
    </row>
    <row r="63" spans="2:21" x14ac:dyDescent="0.25">
      <c r="B63">
        <v>5780000000</v>
      </c>
      <c r="C63">
        <v>-6.9601207</v>
      </c>
      <c r="D63">
        <v>-10.119555999999999</v>
      </c>
      <c r="H63" s="6">
        <f t="shared" si="0"/>
        <v>6.13</v>
      </c>
      <c r="I63" s="6">
        <f t="shared" si="1"/>
        <v>-7.0800982000000001</v>
      </c>
      <c r="J63" s="6">
        <f t="shared" si="2"/>
        <v>-11.123799</v>
      </c>
      <c r="L63">
        <v>5780000000</v>
      </c>
      <c r="M63">
        <v>-8.3217143999999994</v>
      </c>
      <c r="N63">
        <v>-13.914814</v>
      </c>
      <c r="R63" s="6">
        <f t="shared" si="3"/>
        <v>6.13</v>
      </c>
      <c r="S63" s="6">
        <f t="shared" si="4"/>
        <v>-8.4456444000000008</v>
      </c>
      <c r="T63" s="6">
        <f t="shared" si="5"/>
        <v>-12.002692</v>
      </c>
    </row>
    <row r="64" spans="2:21" x14ac:dyDescent="0.25">
      <c r="B64">
        <v>5850000000</v>
      </c>
      <c r="C64">
        <v>-6.9787669000000001</v>
      </c>
      <c r="D64">
        <v>-10.298995</v>
      </c>
      <c r="H64" s="6">
        <f t="shared" si="0"/>
        <v>6.2</v>
      </c>
      <c r="I64" s="6">
        <f t="shared" si="1"/>
        <v>-7.0948491000000002</v>
      </c>
      <c r="J64" s="6">
        <f t="shared" si="2"/>
        <v>-11.382918999999999</v>
      </c>
      <c r="L64">
        <v>5850000000</v>
      </c>
      <c r="M64">
        <v>-8.3430510000000009</v>
      </c>
      <c r="N64">
        <v>-13.497817</v>
      </c>
      <c r="R64" s="6">
        <f t="shared" si="3"/>
        <v>6.2</v>
      </c>
      <c r="S64" s="6">
        <f t="shared" si="4"/>
        <v>-8.4665241000000009</v>
      </c>
      <c r="T64" s="6">
        <f t="shared" si="5"/>
        <v>-11.688991</v>
      </c>
    </row>
    <row r="65" spans="2:20" x14ac:dyDescent="0.25">
      <c r="B65">
        <v>5920000000</v>
      </c>
      <c r="C65">
        <v>-7.0027084000000004</v>
      </c>
      <c r="D65">
        <v>-10.486471999999999</v>
      </c>
      <c r="H65" s="6">
        <f t="shared" si="0"/>
        <v>6.27</v>
      </c>
      <c r="I65" s="6">
        <f t="shared" si="1"/>
        <v>-7.0955110000000001</v>
      </c>
      <c r="J65" s="6">
        <f t="shared" si="2"/>
        <v>-11.676829</v>
      </c>
      <c r="L65">
        <v>5920000000</v>
      </c>
      <c r="M65">
        <v>-8.3677769000000009</v>
      </c>
      <c r="N65">
        <v>-13.096422</v>
      </c>
      <c r="R65" s="6">
        <f t="shared" si="3"/>
        <v>6.27</v>
      </c>
      <c r="S65" s="6">
        <f t="shared" si="4"/>
        <v>-8.4818525000000005</v>
      </c>
      <c r="T65" s="6">
        <f t="shared" si="5"/>
        <v>-11.389863999999999</v>
      </c>
    </row>
    <row r="66" spans="2:20" x14ac:dyDescent="0.25">
      <c r="B66">
        <v>5990000000</v>
      </c>
      <c r="C66">
        <v>-7.0243472999999996</v>
      </c>
      <c r="D66">
        <v>-10.685534000000001</v>
      </c>
      <c r="H66" s="6">
        <f t="shared" si="0"/>
        <v>6.34</v>
      </c>
      <c r="I66" s="6">
        <f t="shared" si="1"/>
        <v>-7.0814656999999999</v>
      </c>
      <c r="J66" s="6">
        <f t="shared" si="2"/>
        <v>-11.971168</v>
      </c>
      <c r="L66">
        <v>5990000000</v>
      </c>
      <c r="M66">
        <v>-8.3927937000000004</v>
      </c>
      <c r="N66">
        <v>-12.703723</v>
      </c>
      <c r="R66" s="6">
        <f t="shared" si="3"/>
        <v>6.34</v>
      </c>
      <c r="S66" s="6">
        <f t="shared" si="4"/>
        <v>-8.4958743999999999</v>
      </c>
      <c r="T66" s="6">
        <f t="shared" si="5"/>
        <v>-11.105555000000001</v>
      </c>
    </row>
    <row r="67" spans="2:20" x14ac:dyDescent="0.25">
      <c r="B67">
        <v>6060000000</v>
      </c>
      <c r="C67">
        <v>-7.0688491000000004</v>
      </c>
      <c r="D67">
        <v>-10.897478</v>
      </c>
      <c r="H67" s="6">
        <f t="shared" si="0"/>
        <v>6.41</v>
      </c>
      <c r="I67" s="6">
        <f t="shared" si="1"/>
        <v>-7.0357460999999999</v>
      </c>
      <c r="J67" s="6">
        <f t="shared" si="2"/>
        <v>-12.269080000000001</v>
      </c>
      <c r="L67">
        <v>6060000000</v>
      </c>
      <c r="M67">
        <v>-8.4324083000000005</v>
      </c>
      <c r="N67">
        <v>-12.343572</v>
      </c>
      <c r="R67" s="6">
        <f t="shared" si="3"/>
        <v>6.41</v>
      </c>
      <c r="S67" s="6">
        <f t="shared" si="4"/>
        <v>-8.4868354999999998</v>
      </c>
      <c r="T67" s="6">
        <f t="shared" si="5"/>
        <v>-10.825316000000001</v>
      </c>
    </row>
    <row r="68" spans="2:20" x14ac:dyDescent="0.25">
      <c r="B68">
        <v>6130000000</v>
      </c>
      <c r="C68">
        <v>-7.0800982000000001</v>
      </c>
      <c r="D68">
        <v>-11.123799</v>
      </c>
      <c r="H68" s="6">
        <f t="shared" ref="H68:H131" si="6">B73/1000000000</f>
        <v>6.48</v>
      </c>
      <c r="I68" s="6">
        <f t="shared" ref="I68:I131" si="7">C73</f>
        <v>-7.0216960999999998</v>
      </c>
      <c r="J68" s="6">
        <f t="shared" ref="J68:J131" si="8">D73</f>
        <v>-12.574026</v>
      </c>
      <c r="L68">
        <v>6130000000</v>
      </c>
      <c r="M68">
        <v>-8.4456444000000008</v>
      </c>
      <c r="N68">
        <v>-12.002692</v>
      </c>
      <c r="R68" s="6">
        <f t="shared" ref="R68:R131" si="9">L73/1000000000</f>
        <v>6.48</v>
      </c>
      <c r="S68" s="6">
        <f t="shared" ref="S68:S131" si="10">M73</f>
        <v>-8.4968690999999996</v>
      </c>
      <c r="T68" s="6">
        <f t="shared" ref="T68:T131" si="11">N73</f>
        <v>-10.565063</v>
      </c>
    </row>
    <row r="69" spans="2:20" x14ac:dyDescent="0.25">
      <c r="B69">
        <v>6200000000</v>
      </c>
      <c r="C69">
        <v>-7.0948491000000002</v>
      </c>
      <c r="D69">
        <v>-11.382918999999999</v>
      </c>
      <c r="H69" s="6">
        <f t="shared" si="6"/>
        <v>6.55</v>
      </c>
      <c r="I69" s="6">
        <f t="shared" si="7"/>
        <v>-7.0081987000000003</v>
      </c>
      <c r="J69" s="6">
        <f t="shared" si="8"/>
        <v>-12.852651</v>
      </c>
      <c r="L69">
        <v>6200000000</v>
      </c>
      <c r="M69">
        <v>-8.4665241000000009</v>
      </c>
      <c r="N69">
        <v>-11.688991</v>
      </c>
      <c r="R69" s="6">
        <f t="shared" si="9"/>
        <v>6.55</v>
      </c>
      <c r="S69" s="6">
        <f t="shared" si="10"/>
        <v>-8.5168409</v>
      </c>
      <c r="T69" s="6">
        <f t="shared" si="11"/>
        <v>-10.296794999999999</v>
      </c>
    </row>
    <row r="70" spans="2:20" x14ac:dyDescent="0.25">
      <c r="B70">
        <v>6270000000</v>
      </c>
      <c r="C70">
        <v>-7.0955110000000001</v>
      </c>
      <c r="D70">
        <v>-11.676829</v>
      </c>
      <c r="H70" s="6">
        <f t="shared" si="6"/>
        <v>6.62</v>
      </c>
      <c r="I70" s="6">
        <f t="shared" si="7"/>
        <v>-6.9999452</v>
      </c>
      <c r="J70" s="6">
        <f t="shared" si="8"/>
        <v>-13.110924000000001</v>
      </c>
      <c r="L70">
        <v>6270000000</v>
      </c>
      <c r="M70">
        <v>-8.4818525000000005</v>
      </c>
      <c r="N70">
        <v>-11.389863999999999</v>
      </c>
      <c r="R70" s="6">
        <f t="shared" si="9"/>
        <v>6.62</v>
      </c>
      <c r="S70" s="6">
        <f t="shared" si="10"/>
        <v>-8.5395269000000003</v>
      </c>
      <c r="T70" s="6">
        <f t="shared" si="11"/>
        <v>-10.024436</v>
      </c>
    </row>
    <row r="71" spans="2:20" x14ac:dyDescent="0.25">
      <c r="B71">
        <v>6340000000</v>
      </c>
      <c r="C71">
        <v>-7.0814656999999999</v>
      </c>
      <c r="D71">
        <v>-11.971168</v>
      </c>
      <c r="H71" s="6">
        <f t="shared" si="6"/>
        <v>6.69</v>
      </c>
      <c r="I71" s="6">
        <f t="shared" si="7"/>
        <v>-7.0101509000000002</v>
      </c>
      <c r="J71" s="6">
        <f t="shared" si="8"/>
        <v>-13.331192</v>
      </c>
      <c r="L71">
        <v>6340000000</v>
      </c>
      <c r="M71">
        <v>-8.4958743999999999</v>
      </c>
      <c r="N71">
        <v>-11.105555000000001</v>
      </c>
      <c r="R71" s="6">
        <f t="shared" si="9"/>
        <v>6.69</v>
      </c>
      <c r="S71" s="6">
        <f t="shared" si="10"/>
        <v>-8.5714950999999999</v>
      </c>
      <c r="T71" s="6">
        <f t="shared" si="11"/>
        <v>-9.7511577999999997</v>
      </c>
    </row>
    <row r="72" spans="2:20" x14ac:dyDescent="0.25">
      <c r="B72">
        <v>6410000000</v>
      </c>
      <c r="C72">
        <v>-7.0357460999999999</v>
      </c>
      <c r="D72">
        <v>-12.269080000000001</v>
      </c>
      <c r="H72" s="6">
        <f t="shared" si="6"/>
        <v>6.76</v>
      </c>
      <c r="I72" s="6">
        <f t="shared" si="7"/>
        <v>-7.0333724000000002</v>
      </c>
      <c r="J72" s="6">
        <f t="shared" si="8"/>
        <v>-13.492438999999999</v>
      </c>
      <c r="L72">
        <v>6410000000</v>
      </c>
      <c r="M72">
        <v>-8.4868354999999998</v>
      </c>
      <c r="N72">
        <v>-10.825316000000001</v>
      </c>
      <c r="R72" s="6">
        <f t="shared" si="9"/>
        <v>6.76</v>
      </c>
      <c r="S72" s="6">
        <f t="shared" si="10"/>
        <v>-8.6342982999999993</v>
      </c>
      <c r="T72" s="6">
        <f t="shared" si="11"/>
        <v>-9.4919291000000001</v>
      </c>
    </row>
    <row r="73" spans="2:20" x14ac:dyDescent="0.25">
      <c r="B73">
        <v>6480000000</v>
      </c>
      <c r="C73">
        <v>-7.0216960999999998</v>
      </c>
      <c r="D73">
        <v>-12.574026</v>
      </c>
      <c r="H73" s="6">
        <f t="shared" si="6"/>
        <v>6.83</v>
      </c>
      <c r="I73" s="6">
        <f t="shared" si="7"/>
        <v>-7.0576581999999997</v>
      </c>
      <c r="J73" s="6">
        <f t="shared" si="8"/>
        <v>-13.562393999999999</v>
      </c>
      <c r="L73">
        <v>6480000000</v>
      </c>
      <c r="M73">
        <v>-8.4968690999999996</v>
      </c>
      <c r="N73">
        <v>-10.565063</v>
      </c>
      <c r="R73" s="6">
        <f t="shared" si="9"/>
        <v>6.83</v>
      </c>
      <c r="S73" s="6">
        <f t="shared" si="10"/>
        <v>-8.7008448000000005</v>
      </c>
      <c r="T73" s="6">
        <f t="shared" si="11"/>
        <v>-9.2203397999999996</v>
      </c>
    </row>
    <row r="74" spans="2:20" x14ac:dyDescent="0.25">
      <c r="B74">
        <v>6550000000</v>
      </c>
      <c r="C74">
        <v>-7.0081987000000003</v>
      </c>
      <c r="D74">
        <v>-12.852651</v>
      </c>
      <c r="H74" s="6">
        <f t="shared" si="6"/>
        <v>6.9</v>
      </c>
      <c r="I74" s="6">
        <f t="shared" si="7"/>
        <v>-7.0796260999999996</v>
      </c>
      <c r="J74" s="6">
        <f t="shared" si="8"/>
        <v>-13.568543</v>
      </c>
      <c r="L74">
        <v>6550000000</v>
      </c>
      <c r="M74">
        <v>-8.5168409</v>
      </c>
      <c r="N74">
        <v>-10.296794999999999</v>
      </c>
      <c r="R74" s="6">
        <f t="shared" si="9"/>
        <v>6.9</v>
      </c>
      <c r="S74" s="6">
        <f t="shared" si="10"/>
        <v>-8.7588606000000002</v>
      </c>
      <c r="T74" s="6">
        <f t="shared" si="11"/>
        <v>-8.9415502999999994</v>
      </c>
    </row>
    <row r="75" spans="2:20" x14ac:dyDescent="0.25">
      <c r="B75">
        <v>6620000000</v>
      </c>
      <c r="C75">
        <v>-6.9999452</v>
      </c>
      <c r="D75">
        <v>-13.110924000000001</v>
      </c>
      <c r="H75" s="6">
        <f t="shared" si="6"/>
        <v>6.97</v>
      </c>
      <c r="I75" s="6">
        <f t="shared" si="7"/>
        <v>-7.1127748000000004</v>
      </c>
      <c r="J75" s="6">
        <f t="shared" si="8"/>
        <v>-13.554273999999999</v>
      </c>
      <c r="L75">
        <v>6620000000</v>
      </c>
      <c r="M75">
        <v>-8.5395269000000003</v>
      </c>
      <c r="N75">
        <v>-10.024436</v>
      </c>
      <c r="R75" s="6">
        <f t="shared" si="9"/>
        <v>6.97</v>
      </c>
      <c r="S75" s="6">
        <f t="shared" si="10"/>
        <v>-8.8451146999999999</v>
      </c>
      <c r="T75" s="6">
        <f t="shared" si="11"/>
        <v>-8.6726027000000006</v>
      </c>
    </row>
    <row r="76" spans="2:20" x14ac:dyDescent="0.25">
      <c r="B76">
        <v>6690000000</v>
      </c>
      <c r="C76">
        <v>-7.0101509000000002</v>
      </c>
      <c r="D76">
        <v>-13.331192</v>
      </c>
      <c r="H76" s="6">
        <f t="shared" si="6"/>
        <v>7.04</v>
      </c>
      <c r="I76" s="6">
        <f t="shared" si="7"/>
        <v>-7.1526307999999998</v>
      </c>
      <c r="J76" s="6">
        <f t="shared" si="8"/>
        <v>-13.526237</v>
      </c>
      <c r="L76">
        <v>6690000000</v>
      </c>
      <c r="M76">
        <v>-8.5714950999999999</v>
      </c>
      <c r="N76">
        <v>-9.7511577999999997</v>
      </c>
      <c r="R76" s="6">
        <f t="shared" si="9"/>
        <v>7.04</v>
      </c>
      <c r="S76" s="6">
        <f t="shared" si="10"/>
        <v>-8.9386033999999999</v>
      </c>
      <c r="T76" s="6">
        <f t="shared" si="11"/>
        <v>-8.4187402999999996</v>
      </c>
    </row>
    <row r="77" spans="2:20" x14ac:dyDescent="0.25">
      <c r="B77">
        <v>6760000000</v>
      </c>
      <c r="C77">
        <v>-7.0333724000000002</v>
      </c>
      <c r="D77">
        <v>-13.492438999999999</v>
      </c>
      <c r="H77" s="6">
        <f t="shared" si="6"/>
        <v>7.11</v>
      </c>
      <c r="I77" s="6">
        <f t="shared" si="7"/>
        <v>-7.1794251999999998</v>
      </c>
      <c r="J77" s="6">
        <f t="shared" si="8"/>
        <v>-13.430986000000001</v>
      </c>
      <c r="L77">
        <v>6760000000</v>
      </c>
      <c r="M77">
        <v>-8.6342982999999993</v>
      </c>
      <c r="N77">
        <v>-9.4919291000000001</v>
      </c>
      <c r="R77" s="6">
        <f t="shared" si="9"/>
        <v>7.11</v>
      </c>
      <c r="S77" s="6">
        <f t="shared" si="10"/>
        <v>-9.0083447000000003</v>
      </c>
      <c r="T77" s="6">
        <f t="shared" si="11"/>
        <v>-8.1726989999999997</v>
      </c>
    </row>
    <row r="78" spans="2:20" x14ac:dyDescent="0.25">
      <c r="B78">
        <v>6830000000</v>
      </c>
      <c r="C78">
        <v>-7.0576581999999997</v>
      </c>
      <c r="D78">
        <v>-13.562393999999999</v>
      </c>
      <c r="H78" s="6">
        <f t="shared" si="6"/>
        <v>7.18</v>
      </c>
      <c r="I78" s="6">
        <f t="shared" si="7"/>
        <v>-7.2027359000000004</v>
      </c>
      <c r="J78" s="6">
        <f t="shared" si="8"/>
        <v>-13.302555999999999</v>
      </c>
      <c r="L78">
        <v>6830000000</v>
      </c>
      <c r="M78">
        <v>-8.7008448000000005</v>
      </c>
      <c r="N78">
        <v>-9.2203397999999996</v>
      </c>
      <c r="R78" s="6">
        <f t="shared" si="9"/>
        <v>7.18</v>
      </c>
      <c r="S78" s="6">
        <f t="shared" si="10"/>
        <v>-9.0701122000000005</v>
      </c>
      <c r="T78" s="6">
        <f t="shared" si="11"/>
        <v>-7.9430474999999996</v>
      </c>
    </row>
    <row r="79" spans="2:20" x14ac:dyDescent="0.25">
      <c r="B79">
        <v>6900000000</v>
      </c>
      <c r="C79">
        <v>-7.0796260999999996</v>
      </c>
      <c r="D79">
        <v>-13.568543</v>
      </c>
      <c r="H79" s="6">
        <f t="shared" si="6"/>
        <v>7.25</v>
      </c>
      <c r="I79" s="6">
        <f t="shared" si="7"/>
        <v>-7.2398328999999997</v>
      </c>
      <c r="J79" s="6">
        <f t="shared" si="8"/>
        <v>-13.14432</v>
      </c>
      <c r="L79">
        <v>6900000000</v>
      </c>
      <c r="M79">
        <v>-8.7588606000000002</v>
      </c>
      <c r="N79">
        <v>-8.9415502999999994</v>
      </c>
      <c r="R79" s="6">
        <f t="shared" si="9"/>
        <v>7.25</v>
      </c>
      <c r="S79" s="6">
        <f t="shared" si="10"/>
        <v>-9.1472529999999992</v>
      </c>
      <c r="T79" s="6">
        <f t="shared" si="11"/>
        <v>-7.7450862000000003</v>
      </c>
    </row>
    <row r="80" spans="2:20" x14ac:dyDescent="0.25">
      <c r="B80">
        <v>6970000000</v>
      </c>
      <c r="C80">
        <v>-7.1127748000000004</v>
      </c>
      <c r="D80">
        <v>-13.554273999999999</v>
      </c>
      <c r="H80" s="6">
        <f t="shared" si="6"/>
        <v>7.32</v>
      </c>
      <c r="I80" s="6">
        <f t="shared" si="7"/>
        <v>-7.2736511000000004</v>
      </c>
      <c r="J80" s="6">
        <f t="shared" si="8"/>
        <v>-12.984496999999999</v>
      </c>
      <c r="L80">
        <v>6970000000</v>
      </c>
      <c r="M80">
        <v>-8.8451146999999999</v>
      </c>
      <c r="N80">
        <v>-8.6726027000000006</v>
      </c>
      <c r="R80" s="6">
        <f t="shared" si="9"/>
        <v>7.32</v>
      </c>
      <c r="S80" s="6">
        <f t="shared" si="10"/>
        <v>-9.2049503000000001</v>
      </c>
      <c r="T80" s="6">
        <f t="shared" si="11"/>
        <v>-7.5542506999999999</v>
      </c>
    </row>
    <row r="81" spans="2:20" x14ac:dyDescent="0.25">
      <c r="B81">
        <v>7040000000</v>
      </c>
      <c r="C81">
        <v>-7.1526307999999998</v>
      </c>
      <c r="D81">
        <v>-13.526237</v>
      </c>
      <c r="H81" s="6">
        <f t="shared" si="6"/>
        <v>7.39</v>
      </c>
      <c r="I81" s="6">
        <f t="shared" si="7"/>
        <v>-7.3049230999999999</v>
      </c>
      <c r="J81" s="6">
        <f t="shared" si="8"/>
        <v>-12.827494</v>
      </c>
      <c r="L81">
        <v>7040000000</v>
      </c>
      <c r="M81">
        <v>-8.9386033999999999</v>
      </c>
      <c r="N81">
        <v>-8.4187402999999996</v>
      </c>
      <c r="R81" s="6">
        <f t="shared" si="9"/>
        <v>7.39</v>
      </c>
      <c r="S81" s="6">
        <f t="shared" si="10"/>
        <v>-9.2364054000000007</v>
      </c>
      <c r="T81" s="6">
        <f t="shared" si="11"/>
        <v>-7.3703494000000003</v>
      </c>
    </row>
    <row r="82" spans="2:20" x14ac:dyDescent="0.25">
      <c r="B82">
        <v>7110000000</v>
      </c>
      <c r="C82">
        <v>-7.1794251999999998</v>
      </c>
      <c r="D82">
        <v>-13.430986000000001</v>
      </c>
      <c r="H82" s="6">
        <f t="shared" si="6"/>
        <v>7.46</v>
      </c>
      <c r="I82" s="6">
        <f t="shared" si="7"/>
        <v>-7.3427705999999997</v>
      </c>
      <c r="J82" s="6">
        <f t="shared" si="8"/>
        <v>-12.704000000000001</v>
      </c>
      <c r="L82">
        <v>7110000000</v>
      </c>
      <c r="M82">
        <v>-9.0083447000000003</v>
      </c>
      <c r="N82">
        <v>-8.1726989999999997</v>
      </c>
      <c r="R82" s="6">
        <f t="shared" si="9"/>
        <v>7.46</v>
      </c>
      <c r="S82" s="6">
        <f t="shared" si="10"/>
        <v>-9.2717027999999999</v>
      </c>
      <c r="T82" s="6">
        <f t="shared" si="11"/>
        <v>-7.2078313999999999</v>
      </c>
    </row>
    <row r="83" spans="2:20" x14ac:dyDescent="0.25">
      <c r="B83">
        <v>7180000000</v>
      </c>
      <c r="C83">
        <v>-7.2027359000000004</v>
      </c>
      <c r="D83">
        <v>-13.302555999999999</v>
      </c>
      <c r="H83" s="6">
        <f t="shared" si="6"/>
        <v>7.53</v>
      </c>
      <c r="I83" s="6">
        <f t="shared" si="7"/>
        <v>-7.3808040999999998</v>
      </c>
      <c r="J83" s="6">
        <f t="shared" si="8"/>
        <v>-12.590919</v>
      </c>
      <c r="L83">
        <v>7180000000</v>
      </c>
      <c r="M83">
        <v>-9.0701122000000005</v>
      </c>
      <c r="N83">
        <v>-7.9430474999999996</v>
      </c>
      <c r="R83" s="6">
        <f t="shared" si="9"/>
        <v>7.53</v>
      </c>
      <c r="S83" s="6">
        <f t="shared" si="10"/>
        <v>-9.3265113999999993</v>
      </c>
      <c r="T83" s="6">
        <f t="shared" si="11"/>
        <v>-7.0820508000000002</v>
      </c>
    </row>
    <row r="84" spans="2:20" x14ac:dyDescent="0.25">
      <c r="B84">
        <v>7250000000</v>
      </c>
      <c r="C84">
        <v>-7.2398328999999997</v>
      </c>
      <c r="D84">
        <v>-13.14432</v>
      </c>
      <c r="H84" s="6">
        <f t="shared" si="6"/>
        <v>7.6</v>
      </c>
      <c r="I84" s="6">
        <f t="shared" si="7"/>
        <v>-7.4071540999999996</v>
      </c>
      <c r="J84" s="6">
        <f t="shared" si="8"/>
        <v>-12.455522999999999</v>
      </c>
      <c r="L84">
        <v>7250000000</v>
      </c>
      <c r="M84">
        <v>-9.1472529999999992</v>
      </c>
      <c r="N84">
        <v>-7.7450862000000003</v>
      </c>
      <c r="R84" s="6">
        <f t="shared" si="9"/>
        <v>7.6</v>
      </c>
      <c r="S84" s="6">
        <f t="shared" si="10"/>
        <v>-9.3756331999999993</v>
      </c>
      <c r="T84" s="6">
        <f t="shared" si="11"/>
        <v>-6.9703016</v>
      </c>
    </row>
    <row r="85" spans="2:20" x14ac:dyDescent="0.25">
      <c r="B85">
        <v>7320000000</v>
      </c>
      <c r="C85">
        <v>-7.2736511000000004</v>
      </c>
      <c r="D85">
        <v>-12.984496999999999</v>
      </c>
      <c r="H85" s="6">
        <f t="shared" si="6"/>
        <v>7.67</v>
      </c>
      <c r="I85" s="6">
        <f t="shared" si="7"/>
        <v>-7.4116534999999999</v>
      </c>
      <c r="J85" s="6">
        <f t="shared" si="8"/>
        <v>-12.311919</v>
      </c>
      <c r="L85">
        <v>7320000000</v>
      </c>
      <c r="M85">
        <v>-9.2049503000000001</v>
      </c>
      <c r="N85">
        <v>-7.5542506999999999</v>
      </c>
      <c r="R85" s="6">
        <f t="shared" si="9"/>
        <v>7.67</v>
      </c>
      <c r="S85" s="6">
        <f t="shared" si="10"/>
        <v>-9.4001265000000007</v>
      </c>
      <c r="T85" s="6">
        <f t="shared" si="11"/>
        <v>-6.8716892999999999</v>
      </c>
    </row>
    <row r="86" spans="2:20" x14ac:dyDescent="0.25">
      <c r="B86">
        <v>7390000000</v>
      </c>
      <c r="C86">
        <v>-7.3049230999999999</v>
      </c>
      <c r="D86">
        <v>-12.827494</v>
      </c>
      <c r="H86" s="6">
        <f t="shared" si="6"/>
        <v>7.74</v>
      </c>
      <c r="I86" s="6">
        <f t="shared" si="7"/>
        <v>-7.4256767999999997</v>
      </c>
      <c r="J86" s="6">
        <f t="shared" si="8"/>
        <v>-12.202997999999999</v>
      </c>
      <c r="L86">
        <v>7390000000</v>
      </c>
      <c r="M86">
        <v>-9.2364054000000007</v>
      </c>
      <c r="N86">
        <v>-7.3703494000000003</v>
      </c>
      <c r="R86" s="6">
        <f t="shared" si="9"/>
        <v>7.74</v>
      </c>
      <c r="S86" s="6">
        <f t="shared" si="10"/>
        <v>-9.4244479999999999</v>
      </c>
      <c r="T86" s="6">
        <f t="shared" si="11"/>
        <v>-6.7742690999999997</v>
      </c>
    </row>
    <row r="87" spans="2:20" x14ac:dyDescent="0.25">
      <c r="B87">
        <v>7460000000</v>
      </c>
      <c r="C87">
        <v>-7.3427705999999997</v>
      </c>
      <c r="D87">
        <v>-12.704000000000001</v>
      </c>
      <c r="H87" s="6">
        <f t="shared" si="6"/>
        <v>7.81</v>
      </c>
      <c r="I87" s="6">
        <f t="shared" si="7"/>
        <v>-7.4405184000000002</v>
      </c>
      <c r="J87" s="6">
        <f t="shared" si="8"/>
        <v>-12.117006999999999</v>
      </c>
      <c r="L87">
        <v>7460000000</v>
      </c>
      <c r="M87">
        <v>-9.2717027999999999</v>
      </c>
      <c r="N87">
        <v>-7.2078313999999999</v>
      </c>
      <c r="R87" s="6">
        <f t="shared" si="9"/>
        <v>7.81</v>
      </c>
      <c r="S87" s="6">
        <f t="shared" si="10"/>
        <v>-9.4634295000000002</v>
      </c>
      <c r="T87" s="6">
        <f t="shared" si="11"/>
        <v>-6.7033706000000004</v>
      </c>
    </row>
    <row r="88" spans="2:20" x14ac:dyDescent="0.25">
      <c r="B88">
        <v>7530000000</v>
      </c>
      <c r="C88">
        <v>-7.3808040999999998</v>
      </c>
      <c r="D88">
        <v>-12.590919</v>
      </c>
      <c r="H88" s="6">
        <f t="shared" si="6"/>
        <v>7.88</v>
      </c>
      <c r="I88" s="6">
        <f t="shared" si="7"/>
        <v>-7.4455676000000004</v>
      </c>
      <c r="J88" s="6">
        <f t="shared" si="8"/>
        <v>-12.034794</v>
      </c>
      <c r="L88">
        <v>7530000000</v>
      </c>
      <c r="M88">
        <v>-9.3265113999999993</v>
      </c>
      <c r="N88">
        <v>-7.0820508000000002</v>
      </c>
      <c r="R88" s="6">
        <f t="shared" si="9"/>
        <v>7.88</v>
      </c>
      <c r="S88" s="6">
        <f t="shared" si="10"/>
        <v>-9.4941654</v>
      </c>
      <c r="T88" s="6">
        <f t="shared" si="11"/>
        <v>-6.6500272999999996</v>
      </c>
    </row>
    <row r="89" spans="2:20" x14ac:dyDescent="0.25">
      <c r="B89">
        <v>7600000000</v>
      </c>
      <c r="C89">
        <v>-7.4071540999999996</v>
      </c>
      <c r="D89">
        <v>-12.455522999999999</v>
      </c>
      <c r="H89" s="6">
        <f t="shared" si="6"/>
        <v>7.95</v>
      </c>
      <c r="I89" s="6">
        <f t="shared" si="7"/>
        <v>-7.4508343000000004</v>
      </c>
      <c r="J89" s="6">
        <f t="shared" si="8"/>
        <v>-11.947348</v>
      </c>
      <c r="L89">
        <v>7600000000</v>
      </c>
      <c r="M89">
        <v>-9.3756331999999993</v>
      </c>
      <c r="N89">
        <v>-6.9703016</v>
      </c>
      <c r="R89" s="6">
        <f t="shared" si="9"/>
        <v>7.95</v>
      </c>
      <c r="S89" s="6">
        <f t="shared" si="10"/>
        <v>-9.5156297999999992</v>
      </c>
      <c r="T89" s="6">
        <f t="shared" si="11"/>
        <v>-6.6218833999999998</v>
      </c>
    </row>
    <row r="90" spans="2:20" x14ac:dyDescent="0.25">
      <c r="B90">
        <v>7670000000</v>
      </c>
      <c r="C90">
        <v>-7.4116534999999999</v>
      </c>
      <c r="D90">
        <v>-12.311919</v>
      </c>
      <c r="H90" s="6">
        <f t="shared" si="6"/>
        <v>8.02</v>
      </c>
      <c r="I90" s="6">
        <f t="shared" si="7"/>
        <v>-7.4687571999999998</v>
      </c>
      <c r="J90" s="6">
        <f t="shared" si="8"/>
        <v>-11.859259</v>
      </c>
      <c r="L90">
        <v>7670000000</v>
      </c>
      <c r="M90">
        <v>-9.4001265000000007</v>
      </c>
      <c r="N90">
        <v>-6.8716892999999999</v>
      </c>
      <c r="R90" s="6">
        <f t="shared" si="9"/>
        <v>8.02</v>
      </c>
      <c r="S90" s="6">
        <f t="shared" si="10"/>
        <v>-9.5392752000000005</v>
      </c>
      <c r="T90" s="6">
        <f t="shared" si="11"/>
        <v>-6.6015405999999999</v>
      </c>
    </row>
    <row r="91" spans="2:20" x14ac:dyDescent="0.25">
      <c r="B91">
        <v>7740000000</v>
      </c>
      <c r="C91">
        <v>-7.4256767999999997</v>
      </c>
      <c r="D91">
        <v>-12.202997999999999</v>
      </c>
      <c r="H91" s="6">
        <f t="shared" si="6"/>
        <v>8.09</v>
      </c>
      <c r="I91" s="6">
        <f t="shared" si="7"/>
        <v>-7.4715218999999999</v>
      </c>
      <c r="J91" s="6">
        <f t="shared" si="8"/>
        <v>-11.77215</v>
      </c>
      <c r="L91">
        <v>7740000000</v>
      </c>
      <c r="M91">
        <v>-9.4244479999999999</v>
      </c>
      <c r="N91">
        <v>-6.7742690999999997</v>
      </c>
      <c r="R91" s="6">
        <f t="shared" si="9"/>
        <v>8.09</v>
      </c>
      <c r="S91" s="6">
        <f t="shared" si="10"/>
        <v>-9.5519142000000006</v>
      </c>
      <c r="T91" s="6">
        <f t="shared" si="11"/>
        <v>-6.6023082999999998</v>
      </c>
    </row>
    <row r="92" spans="2:20" x14ac:dyDescent="0.25">
      <c r="B92">
        <v>7810000000</v>
      </c>
      <c r="C92">
        <v>-7.4405184000000002</v>
      </c>
      <c r="D92">
        <v>-12.117006999999999</v>
      </c>
      <c r="H92" s="6">
        <f t="shared" si="6"/>
        <v>8.16</v>
      </c>
      <c r="I92" s="6">
        <f t="shared" si="7"/>
        <v>-7.4712043000000001</v>
      </c>
      <c r="J92" s="6">
        <f t="shared" si="8"/>
        <v>-11.686294</v>
      </c>
      <c r="L92">
        <v>7810000000</v>
      </c>
      <c r="M92">
        <v>-9.4634295000000002</v>
      </c>
      <c r="N92">
        <v>-6.7033706000000004</v>
      </c>
      <c r="R92" s="6">
        <f t="shared" si="9"/>
        <v>8.16</v>
      </c>
      <c r="S92" s="6">
        <f t="shared" si="10"/>
        <v>-9.5597439000000008</v>
      </c>
      <c r="T92" s="6">
        <f t="shared" si="11"/>
        <v>-6.6210823000000003</v>
      </c>
    </row>
    <row r="93" spans="2:20" x14ac:dyDescent="0.25">
      <c r="B93">
        <v>7880000000</v>
      </c>
      <c r="C93">
        <v>-7.4455676000000004</v>
      </c>
      <c r="D93">
        <v>-12.034794</v>
      </c>
      <c r="H93" s="6">
        <f t="shared" si="6"/>
        <v>8.23</v>
      </c>
      <c r="I93" s="6">
        <f t="shared" si="7"/>
        <v>-7.4744805999999997</v>
      </c>
      <c r="J93" s="6">
        <f t="shared" si="8"/>
        <v>-11.608014000000001</v>
      </c>
      <c r="L93">
        <v>7880000000</v>
      </c>
      <c r="M93">
        <v>-9.4941654</v>
      </c>
      <c r="N93">
        <v>-6.6500272999999996</v>
      </c>
      <c r="R93" s="6">
        <f t="shared" si="9"/>
        <v>8.23</v>
      </c>
      <c r="S93" s="6">
        <f t="shared" si="10"/>
        <v>-9.5616845999999995</v>
      </c>
      <c r="T93" s="6">
        <f t="shared" si="11"/>
        <v>-6.6593179999999998</v>
      </c>
    </row>
    <row r="94" spans="2:20" x14ac:dyDescent="0.25">
      <c r="B94">
        <v>7950000000</v>
      </c>
      <c r="C94">
        <v>-7.4508343000000004</v>
      </c>
      <c r="D94">
        <v>-11.947348</v>
      </c>
      <c r="H94" s="6">
        <f t="shared" si="6"/>
        <v>8.3000000000000007</v>
      </c>
      <c r="I94" s="6">
        <f t="shared" si="7"/>
        <v>-7.4603457000000004</v>
      </c>
      <c r="J94" s="6">
        <f t="shared" si="8"/>
        <v>-11.517607999999999</v>
      </c>
      <c r="L94">
        <v>7950000000</v>
      </c>
      <c r="M94">
        <v>-9.5156297999999992</v>
      </c>
      <c r="N94">
        <v>-6.6218833999999998</v>
      </c>
      <c r="R94" s="6">
        <f t="shared" si="9"/>
        <v>8.3000000000000007</v>
      </c>
      <c r="S94" s="6">
        <f t="shared" si="10"/>
        <v>-9.5395144999999992</v>
      </c>
      <c r="T94" s="6">
        <f t="shared" si="11"/>
        <v>-6.7076200999999998</v>
      </c>
    </row>
    <row r="95" spans="2:20" x14ac:dyDescent="0.25">
      <c r="B95">
        <v>8020000000</v>
      </c>
      <c r="C95">
        <v>-7.4687571999999998</v>
      </c>
      <c r="D95">
        <v>-11.859259</v>
      </c>
      <c r="H95" s="6">
        <f t="shared" si="6"/>
        <v>8.3699999999999992</v>
      </c>
      <c r="I95" s="6">
        <f t="shared" si="7"/>
        <v>-7.4601264</v>
      </c>
      <c r="J95" s="6">
        <f t="shared" si="8"/>
        <v>-11.433869</v>
      </c>
      <c r="L95">
        <v>8020000000</v>
      </c>
      <c r="M95">
        <v>-9.5392752000000005</v>
      </c>
      <c r="N95">
        <v>-6.6015405999999999</v>
      </c>
      <c r="R95" s="6">
        <f t="shared" si="9"/>
        <v>8.3699999999999992</v>
      </c>
      <c r="S95" s="6">
        <f t="shared" si="10"/>
        <v>-9.5270986999999998</v>
      </c>
      <c r="T95" s="6">
        <f t="shared" si="11"/>
        <v>-6.7832789</v>
      </c>
    </row>
    <row r="96" spans="2:20" x14ac:dyDescent="0.25">
      <c r="B96">
        <v>8090000000</v>
      </c>
      <c r="C96">
        <v>-7.4715218999999999</v>
      </c>
      <c r="D96">
        <v>-11.77215</v>
      </c>
      <c r="H96" s="6">
        <f t="shared" si="6"/>
        <v>8.44</v>
      </c>
      <c r="I96" s="6">
        <f t="shared" si="7"/>
        <v>-7.4485197000000003</v>
      </c>
      <c r="J96" s="6">
        <f t="shared" si="8"/>
        <v>-11.328469</v>
      </c>
      <c r="L96">
        <v>8090000000</v>
      </c>
      <c r="M96">
        <v>-9.5519142000000006</v>
      </c>
      <c r="N96">
        <v>-6.6023082999999998</v>
      </c>
      <c r="R96" s="6">
        <f t="shared" si="9"/>
        <v>8.44</v>
      </c>
      <c r="S96" s="6">
        <f t="shared" si="10"/>
        <v>-9.5302009999999999</v>
      </c>
      <c r="T96" s="6">
        <f t="shared" si="11"/>
        <v>-6.8726624999999997</v>
      </c>
    </row>
    <row r="97" spans="2:20" x14ac:dyDescent="0.25">
      <c r="B97">
        <v>8160000000</v>
      </c>
      <c r="C97">
        <v>-7.4712043000000001</v>
      </c>
      <c r="D97">
        <v>-11.686294</v>
      </c>
      <c r="H97" s="6">
        <f t="shared" si="6"/>
        <v>8.51</v>
      </c>
      <c r="I97" s="6">
        <f t="shared" si="7"/>
        <v>-7.4230131999999998</v>
      </c>
      <c r="J97" s="6">
        <f t="shared" si="8"/>
        <v>-11.203728999999999</v>
      </c>
      <c r="L97">
        <v>8160000000</v>
      </c>
      <c r="M97">
        <v>-9.5597439000000008</v>
      </c>
      <c r="N97">
        <v>-6.6210823000000003</v>
      </c>
      <c r="R97" s="6">
        <f t="shared" si="9"/>
        <v>8.51</v>
      </c>
      <c r="S97" s="6">
        <f t="shared" si="10"/>
        <v>-9.5095147999999998</v>
      </c>
      <c r="T97" s="6">
        <f t="shared" si="11"/>
        <v>-6.9684299999999997</v>
      </c>
    </row>
    <row r="98" spans="2:20" x14ac:dyDescent="0.25">
      <c r="B98">
        <v>8230000000</v>
      </c>
      <c r="C98">
        <v>-7.4744805999999997</v>
      </c>
      <c r="D98">
        <v>-11.608014000000001</v>
      </c>
      <c r="H98" s="6">
        <f t="shared" si="6"/>
        <v>8.58</v>
      </c>
      <c r="I98" s="6">
        <f t="shared" si="7"/>
        <v>-7.4140277000000001</v>
      </c>
      <c r="J98" s="6">
        <f t="shared" si="8"/>
        <v>-11.058408</v>
      </c>
      <c r="L98">
        <v>8230000000</v>
      </c>
      <c r="M98">
        <v>-9.5616845999999995</v>
      </c>
      <c r="N98">
        <v>-6.6593179999999998</v>
      </c>
      <c r="R98" s="6">
        <f t="shared" si="9"/>
        <v>8.58</v>
      </c>
      <c r="S98" s="6">
        <f t="shared" si="10"/>
        <v>-9.4878750000000007</v>
      </c>
      <c r="T98" s="6">
        <f t="shared" si="11"/>
        <v>-7.0723323999999996</v>
      </c>
    </row>
    <row r="99" spans="2:20" x14ac:dyDescent="0.25">
      <c r="B99">
        <v>8300000000</v>
      </c>
      <c r="C99">
        <v>-7.4603457000000004</v>
      </c>
      <c r="D99">
        <v>-11.517607999999999</v>
      </c>
      <c r="H99" s="6">
        <f t="shared" si="6"/>
        <v>8.65</v>
      </c>
      <c r="I99" s="6">
        <f t="shared" si="7"/>
        <v>-7.4251532999999998</v>
      </c>
      <c r="J99" s="6">
        <f t="shared" si="8"/>
        <v>-10.901695999999999</v>
      </c>
      <c r="L99">
        <v>8300000000</v>
      </c>
      <c r="M99">
        <v>-9.5395144999999992</v>
      </c>
      <c r="N99">
        <v>-6.7076200999999998</v>
      </c>
      <c r="R99" s="6">
        <f t="shared" si="9"/>
        <v>8.65</v>
      </c>
      <c r="S99" s="6">
        <f t="shared" si="10"/>
        <v>-9.4843664000000008</v>
      </c>
      <c r="T99" s="6">
        <f t="shared" si="11"/>
        <v>-7.1965054999999998</v>
      </c>
    </row>
    <row r="100" spans="2:20" x14ac:dyDescent="0.25">
      <c r="B100">
        <v>8370000000</v>
      </c>
      <c r="C100">
        <v>-7.4601264</v>
      </c>
      <c r="D100">
        <v>-11.433869</v>
      </c>
      <c r="H100" s="6">
        <f t="shared" si="6"/>
        <v>8.7200000000000006</v>
      </c>
      <c r="I100" s="6">
        <f t="shared" si="7"/>
        <v>-7.4308696000000003</v>
      </c>
      <c r="J100" s="6">
        <f t="shared" si="8"/>
        <v>-10.706257000000001</v>
      </c>
      <c r="L100">
        <v>8370000000</v>
      </c>
      <c r="M100">
        <v>-9.5270986999999998</v>
      </c>
      <c r="N100">
        <v>-6.7832789</v>
      </c>
      <c r="R100" s="6">
        <f t="shared" si="9"/>
        <v>8.7200000000000006</v>
      </c>
      <c r="S100" s="6">
        <f t="shared" si="10"/>
        <v>-9.4775390999999996</v>
      </c>
      <c r="T100" s="6">
        <f t="shared" si="11"/>
        <v>-7.3284678000000003</v>
      </c>
    </row>
    <row r="101" spans="2:20" x14ac:dyDescent="0.25">
      <c r="B101">
        <v>8440000000</v>
      </c>
      <c r="C101">
        <v>-7.4485197000000003</v>
      </c>
      <c r="D101">
        <v>-11.328469</v>
      </c>
      <c r="H101" s="6">
        <f t="shared" si="6"/>
        <v>8.7899999999999991</v>
      </c>
      <c r="I101" s="6">
        <f t="shared" si="7"/>
        <v>-7.4468122000000001</v>
      </c>
      <c r="J101" s="6">
        <f t="shared" si="8"/>
        <v>-10.497252</v>
      </c>
      <c r="L101">
        <v>8440000000</v>
      </c>
      <c r="M101">
        <v>-9.5302009999999999</v>
      </c>
      <c r="N101">
        <v>-6.8726624999999997</v>
      </c>
      <c r="R101" s="6">
        <f t="shared" si="9"/>
        <v>8.7899999999999991</v>
      </c>
      <c r="S101" s="6">
        <f t="shared" si="10"/>
        <v>-9.4631957999999994</v>
      </c>
      <c r="T101" s="6">
        <f t="shared" si="11"/>
        <v>-7.4507355999999998</v>
      </c>
    </row>
    <row r="102" spans="2:20" x14ac:dyDescent="0.25">
      <c r="B102">
        <v>8510000000</v>
      </c>
      <c r="C102">
        <v>-7.4230131999999998</v>
      </c>
      <c r="D102">
        <v>-11.203728999999999</v>
      </c>
      <c r="H102" s="6">
        <f t="shared" si="6"/>
        <v>8.86</v>
      </c>
      <c r="I102" s="6">
        <f t="shared" si="7"/>
        <v>-7.5107078999999999</v>
      </c>
      <c r="J102" s="6">
        <f t="shared" si="8"/>
        <v>-10.283954</v>
      </c>
      <c r="L102">
        <v>8510000000</v>
      </c>
      <c r="M102">
        <v>-9.5095147999999998</v>
      </c>
      <c r="N102">
        <v>-6.9684299999999997</v>
      </c>
      <c r="R102" s="6">
        <f t="shared" si="9"/>
        <v>8.86</v>
      </c>
      <c r="S102" s="6">
        <f t="shared" si="10"/>
        <v>-9.4626798999999995</v>
      </c>
      <c r="T102" s="6">
        <f t="shared" si="11"/>
        <v>-7.5763816999999998</v>
      </c>
    </row>
    <row r="103" spans="2:20" x14ac:dyDescent="0.25">
      <c r="B103">
        <v>8580000000</v>
      </c>
      <c r="C103">
        <v>-7.4140277000000001</v>
      </c>
      <c r="D103">
        <v>-11.058408</v>
      </c>
      <c r="H103" s="6">
        <f t="shared" si="6"/>
        <v>8.93</v>
      </c>
      <c r="I103" s="6">
        <f t="shared" si="7"/>
        <v>-7.5619278000000003</v>
      </c>
      <c r="J103" s="6">
        <f t="shared" si="8"/>
        <v>-10.063174</v>
      </c>
      <c r="L103">
        <v>8580000000</v>
      </c>
      <c r="M103">
        <v>-9.4878750000000007</v>
      </c>
      <c r="N103">
        <v>-7.0723323999999996</v>
      </c>
      <c r="R103" s="6">
        <f t="shared" si="9"/>
        <v>8.93</v>
      </c>
      <c r="S103" s="6">
        <f t="shared" si="10"/>
        <v>-9.4560946999999995</v>
      </c>
      <c r="T103" s="6">
        <f t="shared" si="11"/>
        <v>-7.7117661999999996</v>
      </c>
    </row>
    <row r="104" spans="2:20" x14ac:dyDescent="0.25">
      <c r="B104">
        <v>8650000000</v>
      </c>
      <c r="C104">
        <v>-7.4251532999999998</v>
      </c>
      <c r="D104">
        <v>-10.901695999999999</v>
      </c>
      <c r="H104" s="6">
        <f t="shared" si="6"/>
        <v>9</v>
      </c>
      <c r="I104" s="6">
        <f t="shared" si="7"/>
        <v>-7.6084256000000003</v>
      </c>
      <c r="J104" s="6">
        <f t="shared" si="8"/>
        <v>-9.8393353999999995</v>
      </c>
      <c r="L104">
        <v>8650000000</v>
      </c>
      <c r="M104">
        <v>-9.4843664000000008</v>
      </c>
      <c r="N104">
        <v>-7.1965054999999998</v>
      </c>
      <c r="R104" s="6">
        <f t="shared" si="9"/>
        <v>9</v>
      </c>
      <c r="S104" s="6">
        <f t="shared" si="10"/>
        <v>-9.4521189000000003</v>
      </c>
      <c r="T104" s="6">
        <f t="shared" si="11"/>
        <v>-7.8482623</v>
      </c>
    </row>
    <row r="105" spans="2:20" x14ac:dyDescent="0.25">
      <c r="B105">
        <v>8720000000</v>
      </c>
      <c r="C105">
        <v>-7.4308696000000003</v>
      </c>
      <c r="D105">
        <v>-10.706257000000001</v>
      </c>
      <c r="H105" s="6">
        <f t="shared" si="6"/>
        <v>9.07</v>
      </c>
      <c r="I105" s="6">
        <f t="shared" si="7"/>
        <v>-7.6590227999999998</v>
      </c>
      <c r="J105" s="6">
        <f t="shared" si="8"/>
        <v>-9.6350060000000006</v>
      </c>
      <c r="L105">
        <v>8720000000</v>
      </c>
      <c r="M105">
        <v>-9.4775390999999996</v>
      </c>
      <c r="N105">
        <v>-7.3284678000000003</v>
      </c>
      <c r="R105" s="6">
        <f t="shared" si="9"/>
        <v>9.07</v>
      </c>
      <c r="S105" s="6">
        <f t="shared" si="10"/>
        <v>-9.4496307000000002</v>
      </c>
      <c r="T105" s="6">
        <f t="shared" si="11"/>
        <v>-7.9884567000000004</v>
      </c>
    </row>
    <row r="106" spans="2:20" x14ac:dyDescent="0.25">
      <c r="B106">
        <v>8790000000</v>
      </c>
      <c r="C106">
        <v>-7.4468122000000001</v>
      </c>
      <c r="D106">
        <v>-10.497252</v>
      </c>
      <c r="H106" s="6">
        <f t="shared" si="6"/>
        <v>9.14</v>
      </c>
      <c r="I106" s="6">
        <f t="shared" si="7"/>
        <v>-7.7002153</v>
      </c>
      <c r="J106" s="6">
        <f t="shared" si="8"/>
        <v>-9.4512215000000008</v>
      </c>
      <c r="L106">
        <v>8790000000</v>
      </c>
      <c r="M106">
        <v>-9.4631957999999994</v>
      </c>
      <c r="N106">
        <v>-7.4507355999999998</v>
      </c>
      <c r="R106" s="6">
        <f t="shared" si="9"/>
        <v>9.14</v>
      </c>
      <c r="S106" s="6">
        <f t="shared" si="10"/>
        <v>-9.4569931</v>
      </c>
      <c r="T106" s="6">
        <f t="shared" si="11"/>
        <v>-8.1401587000000006</v>
      </c>
    </row>
    <row r="107" spans="2:20" x14ac:dyDescent="0.25">
      <c r="B107">
        <v>8860000000</v>
      </c>
      <c r="C107">
        <v>-7.5107078999999999</v>
      </c>
      <c r="D107">
        <v>-10.283954</v>
      </c>
      <c r="H107" s="6">
        <f t="shared" si="6"/>
        <v>9.2100000000000009</v>
      </c>
      <c r="I107" s="6">
        <f t="shared" si="7"/>
        <v>-7.7057833999999996</v>
      </c>
      <c r="J107" s="6">
        <f t="shared" si="8"/>
        <v>-9.2885027000000004</v>
      </c>
      <c r="L107">
        <v>8860000000</v>
      </c>
      <c r="M107">
        <v>-9.4626798999999995</v>
      </c>
      <c r="N107">
        <v>-7.5763816999999998</v>
      </c>
      <c r="R107" s="6">
        <f t="shared" si="9"/>
        <v>9.2100000000000009</v>
      </c>
      <c r="S107" s="6">
        <f t="shared" si="10"/>
        <v>-9.4581642000000006</v>
      </c>
      <c r="T107" s="6">
        <f t="shared" si="11"/>
        <v>-8.2995204999999999</v>
      </c>
    </row>
    <row r="108" spans="2:20" x14ac:dyDescent="0.25">
      <c r="B108">
        <v>8930000000</v>
      </c>
      <c r="C108">
        <v>-7.5619278000000003</v>
      </c>
      <c r="D108">
        <v>-10.063174</v>
      </c>
      <c r="H108" s="6">
        <f t="shared" si="6"/>
        <v>9.2799999999999994</v>
      </c>
      <c r="I108" s="6">
        <f t="shared" si="7"/>
        <v>-7.7204480000000002</v>
      </c>
      <c r="J108" s="6">
        <f t="shared" si="8"/>
        <v>-9.1488742999999992</v>
      </c>
      <c r="L108">
        <v>8930000000</v>
      </c>
      <c r="M108">
        <v>-9.4560946999999995</v>
      </c>
      <c r="N108">
        <v>-7.7117661999999996</v>
      </c>
      <c r="R108" s="6">
        <f t="shared" si="9"/>
        <v>9.2799999999999994</v>
      </c>
      <c r="S108" s="6">
        <f t="shared" si="10"/>
        <v>-9.4602757000000004</v>
      </c>
      <c r="T108" s="6">
        <f t="shared" si="11"/>
        <v>-8.4668139999999994</v>
      </c>
    </row>
    <row r="109" spans="2:20" x14ac:dyDescent="0.25">
      <c r="B109">
        <v>9000000000</v>
      </c>
      <c r="C109">
        <v>-7.6084256000000003</v>
      </c>
      <c r="D109">
        <v>-9.8393353999999995</v>
      </c>
      <c r="H109" s="6">
        <f t="shared" si="6"/>
        <v>9.35</v>
      </c>
      <c r="I109" s="6">
        <f t="shared" si="7"/>
        <v>-7.7260989999999996</v>
      </c>
      <c r="J109" s="6">
        <f t="shared" si="8"/>
        <v>-9.0313310999999992</v>
      </c>
      <c r="L109">
        <v>9000000000</v>
      </c>
      <c r="M109">
        <v>-9.4521189000000003</v>
      </c>
      <c r="N109">
        <v>-7.8482623</v>
      </c>
      <c r="R109" s="6">
        <f t="shared" si="9"/>
        <v>9.35</v>
      </c>
      <c r="S109" s="6">
        <f t="shared" si="10"/>
        <v>-9.4629125999999992</v>
      </c>
      <c r="T109" s="6">
        <f t="shared" si="11"/>
        <v>-8.6489449</v>
      </c>
    </row>
    <row r="110" spans="2:20" x14ac:dyDescent="0.25">
      <c r="B110">
        <v>9070000000</v>
      </c>
      <c r="C110">
        <v>-7.6590227999999998</v>
      </c>
      <c r="D110">
        <v>-9.6350060000000006</v>
      </c>
      <c r="H110" s="6">
        <f t="shared" si="6"/>
        <v>9.42</v>
      </c>
      <c r="I110" s="6">
        <f t="shared" si="7"/>
        <v>-7.7138505000000004</v>
      </c>
      <c r="J110" s="6">
        <f t="shared" si="8"/>
        <v>-8.9228745000000007</v>
      </c>
      <c r="L110">
        <v>9070000000</v>
      </c>
      <c r="M110">
        <v>-9.4496307000000002</v>
      </c>
      <c r="N110">
        <v>-7.9884567000000004</v>
      </c>
      <c r="R110" s="6">
        <f t="shared" si="9"/>
        <v>9.42</v>
      </c>
      <c r="S110" s="6">
        <f t="shared" si="10"/>
        <v>-9.4622458999999992</v>
      </c>
      <c r="T110" s="6">
        <f t="shared" si="11"/>
        <v>-8.8522978000000005</v>
      </c>
    </row>
    <row r="111" spans="2:20" x14ac:dyDescent="0.25">
      <c r="B111">
        <v>9140000000</v>
      </c>
      <c r="C111">
        <v>-7.7002153</v>
      </c>
      <c r="D111">
        <v>-9.4512215000000008</v>
      </c>
      <c r="H111" s="6">
        <f t="shared" si="6"/>
        <v>9.49</v>
      </c>
      <c r="I111" s="6">
        <f t="shared" si="7"/>
        <v>-7.7117825</v>
      </c>
      <c r="J111" s="6">
        <f t="shared" si="8"/>
        <v>-8.8324841999999997</v>
      </c>
      <c r="L111">
        <v>9140000000</v>
      </c>
      <c r="M111">
        <v>-9.4569931</v>
      </c>
      <c r="N111">
        <v>-8.1401587000000006</v>
      </c>
      <c r="R111" s="6">
        <f t="shared" si="9"/>
        <v>9.49</v>
      </c>
      <c r="S111" s="6">
        <f t="shared" si="10"/>
        <v>-9.4542265000000008</v>
      </c>
      <c r="T111" s="6">
        <f t="shared" si="11"/>
        <v>-9.0658522000000001</v>
      </c>
    </row>
    <row r="112" spans="2:20" x14ac:dyDescent="0.25">
      <c r="B112">
        <v>9210000000</v>
      </c>
      <c r="C112">
        <v>-7.7057833999999996</v>
      </c>
      <c r="D112">
        <v>-9.2885027000000004</v>
      </c>
      <c r="H112" s="6">
        <f t="shared" si="6"/>
        <v>9.56</v>
      </c>
      <c r="I112" s="6">
        <f t="shared" si="7"/>
        <v>-7.7107482000000003</v>
      </c>
      <c r="J112" s="6">
        <f t="shared" si="8"/>
        <v>-8.7558041000000006</v>
      </c>
      <c r="L112">
        <v>9210000000</v>
      </c>
      <c r="M112">
        <v>-9.4581642000000006</v>
      </c>
      <c r="N112">
        <v>-8.2995204999999999</v>
      </c>
      <c r="R112" s="6">
        <f t="shared" si="9"/>
        <v>9.56</v>
      </c>
      <c r="S112" s="6">
        <f t="shared" si="10"/>
        <v>-9.4430627999999999</v>
      </c>
      <c r="T112" s="6">
        <f t="shared" si="11"/>
        <v>-9.2990866000000008</v>
      </c>
    </row>
    <row r="113" spans="2:20" x14ac:dyDescent="0.25">
      <c r="B113">
        <v>9280000000</v>
      </c>
      <c r="C113">
        <v>-7.7204480000000002</v>
      </c>
      <c r="D113">
        <v>-9.1488742999999992</v>
      </c>
      <c r="H113" s="6">
        <f t="shared" si="6"/>
        <v>9.6300000000000008</v>
      </c>
      <c r="I113" s="6">
        <f t="shared" si="7"/>
        <v>-7.6946373000000001</v>
      </c>
      <c r="J113" s="6">
        <f t="shared" si="8"/>
        <v>-8.6721982999999998</v>
      </c>
      <c r="L113">
        <v>9280000000</v>
      </c>
      <c r="M113">
        <v>-9.4602757000000004</v>
      </c>
      <c r="N113">
        <v>-8.4668139999999994</v>
      </c>
      <c r="R113" s="6">
        <f t="shared" si="9"/>
        <v>9.6300000000000008</v>
      </c>
      <c r="S113" s="6">
        <f t="shared" si="10"/>
        <v>-9.4293212999999998</v>
      </c>
      <c r="T113" s="6">
        <f t="shared" si="11"/>
        <v>-9.5486660000000008</v>
      </c>
    </row>
    <row r="114" spans="2:20" x14ac:dyDescent="0.25">
      <c r="B114">
        <v>9350000000</v>
      </c>
      <c r="C114">
        <v>-7.7260989999999996</v>
      </c>
      <c r="D114">
        <v>-9.0313310999999992</v>
      </c>
      <c r="H114" s="6">
        <f t="shared" si="6"/>
        <v>9.6999999999999993</v>
      </c>
      <c r="I114" s="6">
        <f t="shared" si="7"/>
        <v>-7.6824893999999997</v>
      </c>
      <c r="J114" s="6">
        <f t="shared" si="8"/>
        <v>-8.5917063000000002</v>
      </c>
      <c r="L114">
        <v>9350000000</v>
      </c>
      <c r="M114">
        <v>-9.4629125999999992</v>
      </c>
      <c r="N114">
        <v>-8.6489449</v>
      </c>
      <c r="R114" s="6">
        <f t="shared" si="9"/>
        <v>9.6999999999999993</v>
      </c>
      <c r="S114" s="6">
        <f t="shared" si="10"/>
        <v>-9.4165211000000006</v>
      </c>
      <c r="T114" s="6">
        <f t="shared" si="11"/>
        <v>-9.8035498000000008</v>
      </c>
    </row>
    <row r="115" spans="2:20" x14ac:dyDescent="0.25">
      <c r="B115">
        <v>9420000000</v>
      </c>
      <c r="C115">
        <v>-7.7138505000000004</v>
      </c>
      <c r="D115">
        <v>-8.9228745000000007</v>
      </c>
      <c r="H115" s="6">
        <f t="shared" si="6"/>
        <v>9.77</v>
      </c>
      <c r="I115" s="6">
        <f t="shared" si="7"/>
        <v>-7.6777945000000001</v>
      </c>
      <c r="J115" s="6">
        <f t="shared" si="8"/>
        <v>-8.5112734000000003</v>
      </c>
      <c r="L115">
        <v>9420000000</v>
      </c>
      <c r="M115">
        <v>-9.4622458999999992</v>
      </c>
      <c r="N115">
        <v>-8.8522978000000005</v>
      </c>
      <c r="R115" s="6">
        <f t="shared" si="9"/>
        <v>9.77</v>
      </c>
      <c r="S115" s="6">
        <f t="shared" si="10"/>
        <v>-9.4082679999999996</v>
      </c>
      <c r="T115" s="6">
        <f t="shared" si="11"/>
        <v>-10.073183999999999</v>
      </c>
    </row>
    <row r="116" spans="2:20" x14ac:dyDescent="0.25">
      <c r="B116">
        <v>9490000000</v>
      </c>
      <c r="C116">
        <v>-7.7117825</v>
      </c>
      <c r="D116">
        <v>-8.8324841999999997</v>
      </c>
      <c r="H116" s="6">
        <f t="shared" si="6"/>
        <v>9.84</v>
      </c>
      <c r="I116" s="6">
        <f t="shared" si="7"/>
        <v>-7.6704688000000001</v>
      </c>
      <c r="J116" s="6">
        <f t="shared" si="8"/>
        <v>-8.4404917000000008</v>
      </c>
      <c r="L116">
        <v>9490000000</v>
      </c>
      <c r="M116">
        <v>-9.4542265000000008</v>
      </c>
      <c r="N116">
        <v>-9.0658522000000001</v>
      </c>
      <c r="R116" s="6">
        <f t="shared" si="9"/>
        <v>9.84</v>
      </c>
      <c r="S116" s="6">
        <f t="shared" si="10"/>
        <v>-9.4152269000000004</v>
      </c>
      <c r="T116" s="6">
        <f t="shared" si="11"/>
        <v>-10.344263</v>
      </c>
    </row>
    <row r="117" spans="2:20" x14ac:dyDescent="0.25">
      <c r="B117">
        <v>9560000000</v>
      </c>
      <c r="C117">
        <v>-7.7107482000000003</v>
      </c>
      <c r="D117">
        <v>-8.7558041000000006</v>
      </c>
      <c r="H117" s="6">
        <f t="shared" si="6"/>
        <v>9.91</v>
      </c>
      <c r="I117" s="6">
        <f t="shared" si="7"/>
        <v>-7.6778072999999996</v>
      </c>
      <c r="J117" s="6">
        <f t="shared" si="8"/>
        <v>-8.3681401999999991</v>
      </c>
      <c r="L117">
        <v>9560000000</v>
      </c>
      <c r="M117">
        <v>-9.4430627999999999</v>
      </c>
      <c r="N117">
        <v>-9.2990866000000008</v>
      </c>
      <c r="R117" s="6">
        <f t="shared" si="9"/>
        <v>9.91</v>
      </c>
      <c r="S117" s="6">
        <f t="shared" si="10"/>
        <v>-9.4260701999999998</v>
      </c>
      <c r="T117" s="6">
        <f t="shared" si="11"/>
        <v>-10.635559000000001</v>
      </c>
    </row>
    <row r="118" spans="2:20" x14ac:dyDescent="0.25">
      <c r="B118">
        <v>9630000000</v>
      </c>
      <c r="C118">
        <v>-7.6946373000000001</v>
      </c>
      <c r="D118">
        <v>-8.6721982999999998</v>
      </c>
      <c r="H118" s="6">
        <f t="shared" si="6"/>
        <v>9.98</v>
      </c>
      <c r="I118" s="6">
        <f t="shared" si="7"/>
        <v>-7.6825719000000001</v>
      </c>
      <c r="J118" s="6">
        <f t="shared" si="8"/>
        <v>-8.3020867999999997</v>
      </c>
      <c r="L118">
        <v>9630000000</v>
      </c>
      <c r="M118">
        <v>-9.4293212999999998</v>
      </c>
      <c r="N118">
        <v>-9.5486660000000008</v>
      </c>
      <c r="R118" s="6">
        <f t="shared" si="9"/>
        <v>9.98</v>
      </c>
      <c r="S118" s="6">
        <f t="shared" si="10"/>
        <v>-9.4328251000000005</v>
      </c>
      <c r="T118" s="6">
        <f t="shared" si="11"/>
        <v>-10.936111</v>
      </c>
    </row>
    <row r="119" spans="2:20" x14ac:dyDescent="0.25">
      <c r="B119">
        <v>9700000000</v>
      </c>
      <c r="C119">
        <v>-7.6824893999999997</v>
      </c>
      <c r="D119">
        <v>-8.5917063000000002</v>
      </c>
      <c r="H119" s="6">
        <f t="shared" si="6"/>
        <v>10.050000000000001</v>
      </c>
      <c r="I119" s="6">
        <f t="shared" si="7"/>
        <v>-7.6822948000000002</v>
      </c>
      <c r="J119" s="6">
        <f t="shared" si="8"/>
        <v>-8.2310742999999995</v>
      </c>
      <c r="L119">
        <v>9700000000</v>
      </c>
      <c r="M119">
        <v>-9.4165211000000006</v>
      </c>
      <c r="N119">
        <v>-9.8035498000000008</v>
      </c>
      <c r="R119" s="6">
        <f t="shared" si="9"/>
        <v>10.050000000000001</v>
      </c>
      <c r="S119" s="6">
        <f t="shared" si="10"/>
        <v>-9.4323235000000007</v>
      </c>
      <c r="T119" s="6">
        <f t="shared" si="11"/>
        <v>-11.240353000000001</v>
      </c>
    </row>
    <row r="120" spans="2:20" x14ac:dyDescent="0.25">
      <c r="B120">
        <v>9770000000</v>
      </c>
      <c r="C120">
        <v>-7.6777945000000001</v>
      </c>
      <c r="D120">
        <v>-8.5112734000000003</v>
      </c>
      <c r="H120" s="6">
        <f t="shared" si="6"/>
        <v>10.119999999999999</v>
      </c>
      <c r="I120" s="6">
        <f t="shared" si="7"/>
        <v>-7.6948438000000001</v>
      </c>
      <c r="J120" s="6">
        <f t="shared" si="8"/>
        <v>-8.1637125000000008</v>
      </c>
      <c r="L120">
        <v>9770000000</v>
      </c>
      <c r="M120">
        <v>-9.4082679999999996</v>
      </c>
      <c r="N120">
        <v>-10.073183999999999</v>
      </c>
      <c r="R120" s="6">
        <f t="shared" si="9"/>
        <v>10.119999999999999</v>
      </c>
      <c r="S120" s="6">
        <f t="shared" si="10"/>
        <v>-9.4303904000000003</v>
      </c>
      <c r="T120" s="6">
        <f t="shared" si="11"/>
        <v>-11.527922</v>
      </c>
    </row>
    <row r="121" spans="2:20" x14ac:dyDescent="0.25">
      <c r="B121">
        <v>9840000000</v>
      </c>
      <c r="C121">
        <v>-7.6704688000000001</v>
      </c>
      <c r="D121">
        <v>-8.4404917000000008</v>
      </c>
      <c r="H121" s="6">
        <f t="shared" si="6"/>
        <v>10.19</v>
      </c>
      <c r="I121" s="6">
        <f t="shared" si="7"/>
        <v>-7.7086424999999998</v>
      </c>
      <c r="J121" s="6">
        <f t="shared" si="8"/>
        <v>-8.0886040000000001</v>
      </c>
      <c r="L121">
        <v>9840000000</v>
      </c>
      <c r="M121">
        <v>-9.4152269000000004</v>
      </c>
      <c r="N121">
        <v>-10.344263</v>
      </c>
      <c r="R121" s="6">
        <f t="shared" si="9"/>
        <v>10.19</v>
      </c>
      <c r="S121" s="6">
        <f t="shared" si="10"/>
        <v>-9.4149408000000001</v>
      </c>
      <c r="T121" s="6">
        <f t="shared" si="11"/>
        <v>-11.821486999999999</v>
      </c>
    </row>
    <row r="122" spans="2:20" x14ac:dyDescent="0.25">
      <c r="B122">
        <v>9910000000</v>
      </c>
      <c r="C122">
        <v>-7.6778072999999996</v>
      </c>
      <c r="D122">
        <v>-8.3681401999999991</v>
      </c>
      <c r="H122" s="6">
        <f t="shared" si="6"/>
        <v>10.26</v>
      </c>
      <c r="I122" s="6">
        <f t="shared" si="7"/>
        <v>-7.7086424999999998</v>
      </c>
      <c r="J122" s="6">
        <f t="shared" si="8"/>
        <v>-8.0173921999999997</v>
      </c>
      <c r="L122">
        <v>9910000000</v>
      </c>
      <c r="M122">
        <v>-9.4260701999999998</v>
      </c>
      <c r="N122">
        <v>-10.635559000000001</v>
      </c>
      <c r="R122" s="6">
        <f t="shared" si="9"/>
        <v>10.26</v>
      </c>
      <c r="S122" s="6">
        <f t="shared" si="10"/>
        <v>-9.4079332000000004</v>
      </c>
      <c r="T122" s="6">
        <f t="shared" si="11"/>
        <v>-12.079226</v>
      </c>
    </row>
    <row r="123" spans="2:20" x14ac:dyDescent="0.25">
      <c r="B123">
        <v>9980000000</v>
      </c>
      <c r="C123">
        <v>-7.6825719000000001</v>
      </c>
      <c r="D123">
        <v>-8.3020867999999997</v>
      </c>
      <c r="H123" s="6">
        <f t="shared" si="6"/>
        <v>10.33</v>
      </c>
      <c r="I123" s="6">
        <f t="shared" si="7"/>
        <v>-7.7248701999999998</v>
      </c>
      <c r="J123" s="6">
        <f t="shared" si="8"/>
        <v>-7.9553561000000004</v>
      </c>
      <c r="L123">
        <v>9980000000</v>
      </c>
      <c r="M123">
        <v>-9.4328251000000005</v>
      </c>
      <c r="N123">
        <v>-10.936111</v>
      </c>
      <c r="R123" s="6">
        <f t="shared" si="9"/>
        <v>10.33</v>
      </c>
      <c r="S123" s="6">
        <f t="shared" si="10"/>
        <v>-9.4078683999999999</v>
      </c>
      <c r="T123" s="6">
        <f t="shared" si="11"/>
        <v>-12.322736000000001</v>
      </c>
    </row>
    <row r="124" spans="2:20" x14ac:dyDescent="0.25">
      <c r="B124">
        <v>10050000000</v>
      </c>
      <c r="C124">
        <v>-7.6822948000000002</v>
      </c>
      <c r="D124">
        <v>-8.2310742999999995</v>
      </c>
      <c r="H124" s="6">
        <f t="shared" si="6"/>
        <v>10.4</v>
      </c>
      <c r="I124" s="6">
        <f t="shared" si="7"/>
        <v>-7.7575760000000002</v>
      </c>
      <c r="J124" s="6">
        <f t="shared" si="8"/>
        <v>-7.9054232000000004</v>
      </c>
      <c r="L124">
        <v>10050000000</v>
      </c>
      <c r="M124">
        <v>-9.4323235000000007</v>
      </c>
      <c r="N124">
        <v>-11.240353000000001</v>
      </c>
      <c r="R124" s="6">
        <f t="shared" si="9"/>
        <v>10.4</v>
      </c>
      <c r="S124" s="6">
        <f t="shared" si="10"/>
        <v>-9.4213828999999993</v>
      </c>
      <c r="T124" s="6">
        <f t="shared" si="11"/>
        <v>-12.566143</v>
      </c>
    </row>
    <row r="125" spans="2:20" x14ac:dyDescent="0.25">
      <c r="B125">
        <v>10120000000</v>
      </c>
      <c r="C125">
        <v>-7.6948438000000001</v>
      </c>
      <c r="D125">
        <v>-8.1637125000000008</v>
      </c>
      <c r="H125" s="6">
        <f t="shared" si="6"/>
        <v>10.47</v>
      </c>
      <c r="I125" s="6">
        <f t="shared" si="7"/>
        <v>-7.7738379999999996</v>
      </c>
      <c r="J125" s="6">
        <f t="shared" si="8"/>
        <v>-7.8476238</v>
      </c>
      <c r="L125">
        <v>10120000000</v>
      </c>
      <c r="M125">
        <v>-9.4303904000000003</v>
      </c>
      <c r="N125">
        <v>-11.527922</v>
      </c>
      <c r="R125" s="6">
        <f t="shared" si="9"/>
        <v>10.47</v>
      </c>
      <c r="S125" s="6">
        <f t="shared" si="10"/>
        <v>-9.4301633999999996</v>
      </c>
      <c r="T125" s="6">
        <f t="shared" si="11"/>
        <v>-12.801546999999999</v>
      </c>
    </row>
    <row r="126" spans="2:20" x14ac:dyDescent="0.25">
      <c r="B126">
        <v>10190000000</v>
      </c>
      <c r="C126">
        <v>-7.7086424999999998</v>
      </c>
      <c r="D126">
        <v>-8.0886040000000001</v>
      </c>
      <c r="H126" s="6">
        <f t="shared" si="6"/>
        <v>10.54</v>
      </c>
      <c r="I126" s="6">
        <f t="shared" si="7"/>
        <v>-7.7911672999999997</v>
      </c>
      <c r="J126" s="6">
        <f t="shared" si="8"/>
        <v>-7.7977090000000002</v>
      </c>
      <c r="L126">
        <v>10190000000</v>
      </c>
      <c r="M126">
        <v>-9.4149408000000001</v>
      </c>
      <c r="N126">
        <v>-11.821486999999999</v>
      </c>
      <c r="R126" s="6">
        <f t="shared" si="9"/>
        <v>10.54</v>
      </c>
      <c r="S126" s="6">
        <f t="shared" si="10"/>
        <v>-9.4401177999999994</v>
      </c>
      <c r="T126" s="6">
        <f t="shared" si="11"/>
        <v>-12.968057</v>
      </c>
    </row>
    <row r="127" spans="2:20" x14ac:dyDescent="0.25">
      <c r="B127">
        <v>10260000000</v>
      </c>
      <c r="C127">
        <v>-7.7086424999999998</v>
      </c>
      <c r="D127">
        <v>-8.0173921999999997</v>
      </c>
      <c r="H127" s="6">
        <f t="shared" si="6"/>
        <v>10.61</v>
      </c>
      <c r="I127" s="6">
        <f t="shared" si="7"/>
        <v>-7.8074512</v>
      </c>
      <c r="J127" s="6">
        <f t="shared" si="8"/>
        <v>-7.7538837999999997</v>
      </c>
      <c r="L127">
        <v>10260000000</v>
      </c>
      <c r="M127">
        <v>-9.4079332000000004</v>
      </c>
      <c r="N127">
        <v>-12.079226</v>
      </c>
      <c r="R127" s="6">
        <f t="shared" si="9"/>
        <v>10.61</v>
      </c>
      <c r="S127" s="6">
        <f t="shared" si="10"/>
        <v>-9.4415560000000003</v>
      </c>
      <c r="T127" s="6">
        <f t="shared" si="11"/>
        <v>-13.109348000000001</v>
      </c>
    </row>
    <row r="128" spans="2:20" x14ac:dyDescent="0.25">
      <c r="B128">
        <v>10330000000</v>
      </c>
      <c r="C128">
        <v>-7.7248701999999998</v>
      </c>
      <c r="D128">
        <v>-7.9553561000000004</v>
      </c>
      <c r="H128" s="6">
        <f t="shared" si="6"/>
        <v>10.68</v>
      </c>
      <c r="I128" s="6">
        <f t="shared" si="7"/>
        <v>-7.8245049</v>
      </c>
      <c r="J128" s="6">
        <f t="shared" si="8"/>
        <v>-7.7319613</v>
      </c>
      <c r="L128">
        <v>10330000000</v>
      </c>
      <c r="M128">
        <v>-9.4078683999999999</v>
      </c>
      <c r="N128">
        <v>-12.322736000000001</v>
      </c>
      <c r="R128" s="6">
        <f t="shared" si="9"/>
        <v>10.68</v>
      </c>
      <c r="S128" s="6">
        <f t="shared" si="10"/>
        <v>-9.4563398000000003</v>
      </c>
      <c r="T128" s="6">
        <f t="shared" si="11"/>
        <v>-13.217758999999999</v>
      </c>
    </row>
    <row r="129" spans="2:20" x14ac:dyDescent="0.25">
      <c r="B129">
        <v>10400000000</v>
      </c>
      <c r="C129">
        <v>-7.7575760000000002</v>
      </c>
      <c r="D129">
        <v>-7.9054232000000004</v>
      </c>
      <c r="H129" s="6">
        <f t="shared" si="6"/>
        <v>10.75</v>
      </c>
      <c r="I129" s="6">
        <f t="shared" si="7"/>
        <v>-7.8360848000000001</v>
      </c>
      <c r="J129" s="6">
        <f t="shared" si="8"/>
        <v>-7.7211986000000001</v>
      </c>
      <c r="L129">
        <v>10400000000</v>
      </c>
      <c r="M129">
        <v>-9.4213828999999993</v>
      </c>
      <c r="N129">
        <v>-12.566143</v>
      </c>
      <c r="R129" s="6">
        <f t="shared" si="9"/>
        <v>10.75</v>
      </c>
      <c r="S129" s="6">
        <f t="shared" si="10"/>
        <v>-9.4580221000000009</v>
      </c>
      <c r="T129" s="6">
        <f t="shared" si="11"/>
        <v>-13.302597</v>
      </c>
    </row>
    <row r="130" spans="2:20" x14ac:dyDescent="0.25">
      <c r="B130">
        <v>10470000000</v>
      </c>
      <c r="C130">
        <v>-7.7738379999999996</v>
      </c>
      <c r="D130">
        <v>-7.8476238</v>
      </c>
      <c r="H130" s="6">
        <f t="shared" si="6"/>
        <v>10.82</v>
      </c>
      <c r="I130" s="6">
        <f t="shared" si="7"/>
        <v>-7.8339094999999999</v>
      </c>
      <c r="J130" s="6">
        <f t="shared" si="8"/>
        <v>-7.7295145999999999</v>
      </c>
      <c r="L130">
        <v>10470000000</v>
      </c>
      <c r="M130">
        <v>-9.4301633999999996</v>
      </c>
      <c r="N130">
        <v>-12.801546999999999</v>
      </c>
      <c r="R130" s="6">
        <f t="shared" si="9"/>
        <v>10.82</v>
      </c>
      <c r="S130" s="6">
        <f t="shared" si="10"/>
        <v>-9.4575166999999993</v>
      </c>
      <c r="T130" s="6">
        <f t="shared" si="11"/>
        <v>-13.349221</v>
      </c>
    </row>
    <row r="131" spans="2:20" x14ac:dyDescent="0.25">
      <c r="B131">
        <v>10540000000</v>
      </c>
      <c r="C131">
        <v>-7.7911672999999997</v>
      </c>
      <c r="D131">
        <v>-7.7977090000000002</v>
      </c>
      <c r="H131" s="6">
        <f t="shared" si="6"/>
        <v>10.89</v>
      </c>
      <c r="I131" s="6">
        <f t="shared" si="7"/>
        <v>-7.8240832999999999</v>
      </c>
      <c r="J131" s="6">
        <f t="shared" si="8"/>
        <v>-7.7503599999999997</v>
      </c>
      <c r="L131">
        <v>10540000000</v>
      </c>
      <c r="M131">
        <v>-9.4401177999999994</v>
      </c>
      <c r="N131">
        <v>-12.968057</v>
      </c>
      <c r="R131" s="6">
        <f t="shared" si="9"/>
        <v>10.89</v>
      </c>
      <c r="S131" s="6">
        <f t="shared" si="10"/>
        <v>-9.4551849000000008</v>
      </c>
      <c r="T131" s="6">
        <f t="shared" si="11"/>
        <v>-13.385621</v>
      </c>
    </row>
    <row r="132" spans="2:20" x14ac:dyDescent="0.25">
      <c r="B132">
        <v>10610000000</v>
      </c>
      <c r="C132">
        <v>-7.8074512</v>
      </c>
      <c r="D132">
        <v>-7.7538837999999997</v>
      </c>
      <c r="H132" s="6">
        <f t="shared" ref="H132:H195" si="12">B137/1000000000</f>
        <v>10.96</v>
      </c>
      <c r="I132" s="6">
        <f t="shared" ref="I132:I195" si="13">C137</f>
        <v>-7.8216204999999999</v>
      </c>
      <c r="J132" s="6">
        <f t="shared" ref="J132:J195" si="14">D137</f>
        <v>-7.7917638</v>
      </c>
      <c r="L132">
        <v>10610000000</v>
      </c>
      <c r="M132">
        <v>-9.4415560000000003</v>
      </c>
      <c r="N132">
        <v>-13.109348000000001</v>
      </c>
      <c r="R132" s="6">
        <f t="shared" ref="R132:R195" si="15">L137/1000000000</f>
        <v>10.96</v>
      </c>
      <c r="S132" s="6">
        <f t="shared" ref="S132:S195" si="16">M137</f>
        <v>-9.4575786999999991</v>
      </c>
      <c r="T132" s="6">
        <f t="shared" ref="T132:T195" si="17">N137</f>
        <v>-13.372028</v>
      </c>
    </row>
    <row r="133" spans="2:20" x14ac:dyDescent="0.25">
      <c r="B133">
        <v>10680000000</v>
      </c>
      <c r="C133">
        <v>-7.8245049</v>
      </c>
      <c r="D133">
        <v>-7.7319613</v>
      </c>
      <c r="H133" s="6">
        <f t="shared" si="12"/>
        <v>11.03</v>
      </c>
      <c r="I133" s="6">
        <f t="shared" si="13"/>
        <v>-7.8220029000000002</v>
      </c>
      <c r="J133" s="6">
        <f t="shared" si="14"/>
        <v>-7.8543143000000004</v>
      </c>
      <c r="L133">
        <v>10680000000</v>
      </c>
      <c r="M133">
        <v>-9.4563398000000003</v>
      </c>
      <c r="N133">
        <v>-13.217758999999999</v>
      </c>
      <c r="R133" s="6">
        <f t="shared" si="15"/>
        <v>11.03</v>
      </c>
      <c r="S133" s="6">
        <f t="shared" si="16"/>
        <v>-9.4522820000000003</v>
      </c>
      <c r="T133" s="6">
        <f t="shared" si="17"/>
        <v>-13.307976999999999</v>
      </c>
    </row>
    <row r="134" spans="2:20" x14ac:dyDescent="0.25">
      <c r="B134">
        <v>10750000000</v>
      </c>
      <c r="C134">
        <v>-7.8360848000000001</v>
      </c>
      <c r="D134">
        <v>-7.7211986000000001</v>
      </c>
      <c r="H134" s="6">
        <f t="shared" si="12"/>
        <v>11.1</v>
      </c>
      <c r="I134" s="6">
        <f t="shared" si="13"/>
        <v>-7.7965173999999999</v>
      </c>
      <c r="J134" s="6">
        <f t="shared" si="14"/>
        <v>-7.9406524000000003</v>
      </c>
      <c r="L134">
        <v>10750000000</v>
      </c>
      <c r="M134">
        <v>-9.4580221000000009</v>
      </c>
      <c r="N134">
        <v>-13.302597</v>
      </c>
      <c r="R134" s="6">
        <f t="shared" si="15"/>
        <v>11.1</v>
      </c>
      <c r="S134" s="6">
        <f t="shared" si="16"/>
        <v>-9.4435835000000008</v>
      </c>
      <c r="T134" s="6">
        <f t="shared" si="17"/>
        <v>-13.217961000000001</v>
      </c>
    </row>
    <row r="135" spans="2:20" x14ac:dyDescent="0.25">
      <c r="B135">
        <v>10820000000</v>
      </c>
      <c r="C135">
        <v>-7.8339094999999999</v>
      </c>
      <c r="D135">
        <v>-7.7295145999999999</v>
      </c>
      <c r="H135" s="6">
        <f t="shared" si="12"/>
        <v>11.17</v>
      </c>
      <c r="I135" s="6">
        <f t="shared" si="13"/>
        <v>-7.7922468</v>
      </c>
      <c r="J135" s="6">
        <f t="shared" si="14"/>
        <v>-8.0369691999999997</v>
      </c>
      <c r="L135">
        <v>10820000000</v>
      </c>
      <c r="M135">
        <v>-9.4575166999999993</v>
      </c>
      <c r="N135">
        <v>-13.349221</v>
      </c>
      <c r="R135" s="6">
        <f t="shared" si="15"/>
        <v>11.17</v>
      </c>
      <c r="S135" s="6">
        <f t="shared" si="16"/>
        <v>-9.4481344000000007</v>
      </c>
      <c r="T135" s="6">
        <f t="shared" si="17"/>
        <v>-13.113749</v>
      </c>
    </row>
    <row r="136" spans="2:20" x14ac:dyDescent="0.25">
      <c r="B136">
        <v>10890000000</v>
      </c>
      <c r="C136">
        <v>-7.8240832999999999</v>
      </c>
      <c r="D136">
        <v>-7.7503599999999997</v>
      </c>
      <c r="H136" s="6">
        <f t="shared" si="12"/>
        <v>11.24</v>
      </c>
      <c r="I136" s="6">
        <f t="shared" si="13"/>
        <v>-7.7911272</v>
      </c>
      <c r="J136" s="6">
        <f t="shared" si="14"/>
        <v>-8.1595096999999992</v>
      </c>
      <c r="L136">
        <v>10890000000</v>
      </c>
      <c r="M136">
        <v>-9.4551849000000008</v>
      </c>
      <c r="N136">
        <v>-13.385621</v>
      </c>
      <c r="R136" s="6">
        <f t="shared" si="15"/>
        <v>11.24</v>
      </c>
      <c r="S136" s="6">
        <f t="shared" si="16"/>
        <v>-9.4549313000000001</v>
      </c>
      <c r="T136" s="6">
        <f t="shared" si="17"/>
        <v>-12.977138</v>
      </c>
    </row>
    <row r="137" spans="2:20" x14ac:dyDescent="0.25">
      <c r="B137">
        <v>10960000000</v>
      </c>
      <c r="C137">
        <v>-7.8216204999999999</v>
      </c>
      <c r="D137">
        <v>-7.7917638</v>
      </c>
      <c r="H137" s="6">
        <f t="shared" si="12"/>
        <v>11.31</v>
      </c>
      <c r="I137" s="6">
        <f t="shared" si="13"/>
        <v>-7.7883481999999997</v>
      </c>
      <c r="J137" s="6">
        <f t="shared" si="14"/>
        <v>-8.2880049000000007</v>
      </c>
      <c r="L137">
        <v>10960000000</v>
      </c>
      <c r="M137">
        <v>-9.4575786999999991</v>
      </c>
      <c r="N137">
        <v>-13.372028</v>
      </c>
      <c r="R137" s="6">
        <f t="shared" si="15"/>
        <v>11.31</v>
      </c>
      <c r="S137" s="6">
        <f t="shared" si="16"/>
        <v>-9.4685410999999995</v>
      </c>
      <c r="T137" s="6">
        <f t="shared" si="17"/>
        <v>-12.808331000000001</v>
      </c>
    </row>
    <row r="138" spans="2:20" x14ac:dyDescent="0.25">
      <c r="B138">
        <v>11030000000</v>
      </c>
      <c r="C138">
        <v>-7.8220029000000002</v>
      </c>
      <c r="D138">
        <v>-7.8543143000000004</v>
      </c>
      <c r="H138" s="6">
        <f t="shared" si="12"/>
        <v>11.38</v>
      </c>
      <c r="I138" s="6">
        <f t="shared" si="13"/>
        <v>-7.7704825</v>
      </c>
      <c r="J138" s="6">
        <f t="shared" si="14"/>
        <v>-8.4262446999999998</v>
      </c>
      <c r="L138">
        <v>11030000000</v>
      </c>
      <c r="M138">
        <v>-9.4522820000000003</v>
      </c>
      <c r="N138">
        <v>-13.307976999999999</v>
      </c>
      <c r="R138" s="6">
        <f t="shared" si="15"/>
        <v>11.38</v>
      </c>
      <c r="S138" s="6">
        <f t="shared" si="16"/>
        <v>-9.475873</v>
      </c>
      <c r="T138" s="6">
        <f t="shared" si="17"/>
        <v>-12.626117000000001</v>
      </c>
    </row>
    <row r="139" spans="2:20" x14ac:dyDescent="0.25">
      <c r="B139">
        <v>11100000000</v>
      </c>
      <c r="C139">
        <v>-7.7965173999999999</v>
      </c>
      <c r="D139">
        <v>-7.9406524000000003</v>
      </c>
      <c r="H139" s="6">
        <f t="shared" si="12"/>
        <v>11.45</v>
      </c>
      <c r="I139" s="6">
        <f t="shared" si="13"/>
        <v>-7.787128</v>
      </c>
      <c r="J139" s="6">
        <f t="shared" si="14"/>
        <v>-8.5763311000000009</v>
      </c>
      <c r="L139">
        <v>11100000000</v>
      </c>
      <c r="M139">
        <v>-9.4435835000000008</v>
      </c>
      <c r="N139">
        <v>-13.217961000000001</v>
      </c>
      <c r="R139" s="6">
        <f t="shared" si="15"/>
        <v>11.45</v>
      </c>
      <c r="S139" s="6">
        <f t="shared" si="16"/>
        <v>-9.5120049000000009</v>
      </c>
      <c r="T139" s="6">
        <f t="shared" si="17"/>
        <v>-12.418468000000001</v>
      </c>
    </row>
    <row r="140" spans="2:20" x14ac:dyDescent="0.25">
      <c r="B140">
        <v>11170000000</v>
      </c>
      <c r="C140">
        <v>-7.7922468</v>
      </c>
      <c r="D140">
        <v>-8.0369691999999997</v>
      </c>
      <c r="H140" s="6">
        <f t="shared" si="12"/>
        <v>11.52</v>
      </c>
      <c r="I140" s="6">
        <f t="shared" si="13"/>
        <v>-7.7900704999999997</v>
      </c>
      <c r="J140" s="6">
        <f t="shared" si="14"/>
        <v>-8.7380589999999998</v>
      </c>
      <c r="L140">
        <v>11170000000</v>
      </c>
      <c r="M140">
        <v>-9.4481344000000007</v>
      </c>
      <c r="N140">
        <v>-13.113749</v>
      </c>
      <c r="R140" s="6">
        <f t="shared" si="15"/>
        <v>11.52</v>
      </c>
      <c r="S140" s="6">
        <f t="shared" si="16"/>
        <v>-9.5374049999999997</v>
      </c>
      <c r="T140" s="6">
        <f t="shared" si="17"/>
        <v>-12.215807</v>
      </c>
    </row>
    <row r="141" spans="2:20" x14ac:dyDescent="0.25">
      <c r="B141">
        <v>11240000000</v>
      </c>
      <c r="C141">
        <v>-7.7911272</v>
      </c>
      <c r="D141">
        <v>-8.1595096999999992</v>
      </c>
      <c r="H141" s="6">
        <f t="shared" si="12"/>
        <v>11.59</v>
      </c>
      <c r="I141" s="6">
        <f t="shared" si="13"/>
        <v>-7.7953333999999996</v>
      </c>
      <c r="J141" s="6">
        <f t="shared" si="14"/>
        <v>-8.9155940999999999</v>
      </c>
      <c r="L141">
        <v>11240000000</v>
      </c>
      <c r="M141">
        <v>-9.4549313000000001</v>
      </c>
      <c r="N141">
        <v>-12.977138</v>
      </c>
      <c r="R141" s="6">
        <f t="shared" si="15"/>
        <v>11.59</v>
      </c>
      <c r="S141" s="6">
        <f t="shared" si="16"/>
        <v>-9.5601873000000008</v>
      </c>
      <c r="T141" s="6">
        <f t="shared" si="17"/>
        <v>-12.018962999999999</v>
      </c>
    </row>
    <row r="142" spans="2:20" x14ac:dyDescent="0.25">
      <c r="B142">
        <v>11310000000</v>
      </c>
      <c r="C142">
        <v>-7.7883481999999997</v>
      </c>
      <c r="D142">
        <v>-8.2880049000000007</v>
      </c>
      <c r="H142" s="6">
        <f t="shared" si="12"/>
        <v>11.66</v>
      </c>
      <c r="I142" s="6">
        <f t="shared" si="13"/>
        <v>-7.8010429999999999</v>
      </c>
      <c r="J142" s="6">
        <f t="shared" si="14"/>
        <v>-9.0969505000000002</v>
      </c>
      <c r="L142">
        <v>11310000000</v>
      </c>
      <c r="M142">
        <v>-9.4685410999999995</v>
      </c>
      <c r="N142">
        <v>-12.808331000000001</v>
      </c>
      <c r="R142" s="6">
        <f t="shared" si="15"/>
        <v>11.66</v>
      </c>
      <c r="S142" s="6">
        <f t="shared" si="16"/>
        <v>-9.5709057000000008</v>
      </c>
      <c r="T142" s="6">
        <f t="shared" si="17"/>
        <v>-11.819122</v>
      </c>
    </row>
    <row r="143" spans="2:20" x14ac:dyDescent="0.25">
      <c r="B143">
        <v>11380000000</v>
      </c>
      <c r="C143">
        <v>-7.7704825</v>
      </c>
      <c r="D143">
        <v>-8.4262446999999998</v>
      </c>
      <c r="H143" s="6">
        <f t="shared" si="12"/>
        <v>11.73</v>
      </c>
      <c r="I143" s="6">
        <f t="shared" si="13"/>
        <v>-7.8123388</v>
      </c>
      <c r="J143" s="6">
        <f t="shared" si="14"/>
        <v>-9.2663221</v>
      </c>
      <c r="L143">
        <v>11380000000</v>
      </c>
      <c r="M143">
        <v>-9.475873</v>
      </c>
      <c r="N143">
        <v>-12.626117000000001</v>
      </c>
      <c r="R143" s="6">
        <f t="shared" si="15"/>
        <v>11.73</v>
      </c>
      <c r="S143" s="6">
        <f t="shared" si="16"/>
        <v>-9.5929546000000006</v>
      </c>
      <c r="T143" s="6">
        <f t="shared" si="17"/>
        <v>-11.615458</v>
      </c>
    </row>
    <row r="144" spans="2:20" x14ac:dyDescent="0.25">
      <c r="B144">
        <v>11450000000</v>
      </c>
      <c r="C144">
        <v>-7.787128</v>
      </c>
      <c r="D144">
        <v>-8.5763311000000009</v>
      </c>
      <c r="H144" s="6">
        <f t="shared" si="12"/>
        <v>11.8</v>
      </c>
      <c r="I144" s="6">
        <f t="shared" si="13"/>
        <v>-7.8137163999999997</v>
      </c>
      <c r="J144" s="6">
        <f t="shared" si="14"/>
        <v>-9.4563932000000008</v>
      </c>
      <c r="L144">
        <v>11450000000</v>
      </c>
      <c r="M144">
        <v>-9.5120049000000009</v>
      </c>
      <c r="N144">
        <v>-12.418468000000001</v>
      </c>
      <c r="R144" s="6">
        <f t="shared" si="15"/>
        <v>11.8</v>
      </c>
      <c r="S144" s="6">
        <f t="shared" si="16"/>
        <v>-9.6032209000000002</v>
      </c>
      <c r="T144" s="6">
        <f t="shared" si="17"/>
        <v>-11.442971999999999</v>
      </c>
    </row>
    <row r="145" spans="2:20" x14ac:dyDescent="0.25">
      <c r="B145">
        <v>11520000000</v>
      </c>
      <c r="C145">
        <v>-7.7900704999999997</v>
      </c>
      <c r="D145">
        <v>-8.7380589999999998</v>
      </c>
      <c r="H145" s="6">
        <f t="shared" si="12"/>
        <v>11.87</v>
      </c>
      <c r="I145" s="6">
        <f t="shared" si="13"/>
        <v>-7.8359364999999999</v>
      </c>
      <c r="J145" s="6">
        <f t="shared" si="14"/>
        <v>-9.6532277999999998</v>
      </c>
      <c r="L145">
        <v>11520000000</v>
      </c>
      <c r="M145">
        <v>-9.5374049999999997</v>
      </c>
      <c r="N145">
        <v>-12.215807</v>
      </c>
      <c r="R145" s="6">
        <f t="shared" si="15"/>
        <v>11.87</v>
      </c>
      <c r="S145" s="6">
        <f t="shared" si="16"/>
        <v>-9.6290884000000005</v>
      </c>
      <c r="T145" s="6">
        <f t="shared" si="17"/>
        <v>-11.280481</v>
      </c>
    </row>
    <row r="146" spans="2:20" x14ac:dyDescent="0.25">
      <c r="B146">
        <v>11590000000</v>
      </c>
      <c r="C146">
        <v>-7.7953333999999996</v>
      </c>
      <c r="D146">
        <v>-8.9155940999999999</v>
      </c>
      <c r="H146" s="6">
        <f t="shared" si="12"/>
        <v>11.94</v>
      </c>
      <c r="I146" s="6">
        <f t="shared" si="13"/>
        <v>-7.8584145999999997</v>
      </c>
      <c r="J146" s="6">
        <f t="shared" si="14"/>
        <v>-9.8554258000000008</v>
      </c>
      <c r="L146">
        <v>11590000000</v>
      </c>
      <c r="M146">
        <v>-9.5601873000000008</v>
      </c>
      <c r="N146">
        <v>-12.018962999999999</v>
      </c>
      <c r="R146" s="6">
        <f t="shared" si="15"/>
        <v>11.94</v>
      </c>
      <c r="S146" s="6">
        <f t="shared" si="16"/>
        <v>-9.6579142000000004</v>
      </c>
      <c r="T146" s="6">
        <f t="shared" si="17"/>
        <v>-11.144989000000001</v>
      </c>
    </row>
    <row r="147" spans="2:20" x14ac:dyDescent="0.25">
      <c r="B147">
        <v>11660000000</v>
      </c>
      <c r="C147">
        <v>-7.8010429999999999</v>
      </c>
      <c r="D147">
        <v>-9.0969505000000002</v>
      </c>
      <c r="H147" s="6">
        <f t="shared" si="12"/>
        <v>12.01</v>
      </c>
      <c r="I147" s="6">
        <f t="shared" si="13"/>
        <v>-7.8832516999999998</v>
      </c>
      <c r="J147" s="6">
        <f t="shared" si="14"/>
        <v>-10.06073</v>
      </c>
      <c r="L147">
        <v>11660000000</v>
      </c>
      <c r="M147">
        <v>-9.5709057000000008</v>
      </c>
      <c r="N147">
        <v>-11.819122</v>
      </c>
      <c r="R147" s="6">
        <f t="shared" si="15"/>
        <v>12.01</v>
      </c>
      <c r="S147" s="6">
        <f t="shared" si="16"/>
        <v>-9.6888266000000005</v>
      </c>
      <c r="T147" s="6">
        <f t="shared" si="17"/>
        <v>-11.028081999999999</v>
      </c>
    </row>
    <row r="148" spans="2:20" x14ac:dyDescent="0.25">
      <c r="B148">
        <v>11730000000</v>
      </c>
      <c r="C148">
        <v>-7.8123388</v>
      </c>
      <c r="D148">
        <v>-9.2663221</v>
      </c>
      <c r="H148" s="6">
        <f t="shared" si="12"/>
        <v>12.08</v>
      </c>
      <c r="I148" s="6">
        <f t="shared" si="13"/>
        <v>-7.9183097</v>
      </c>
      <c r="J148" s="6">
        <f t="shared" si="14"/>
        <v>-10.273343000000001</v>
      </c>
      <c r="L148">
        <v>11730000000</v>
      </c>
      <c r="M148">
        <v>-9.5929546000000006</v>
      </c>
      <c r="N148">
        <v>-11.615458</v>
      </c>
      <c r="R148" s="6">
        <f t="shared" si="15"/>
        <v>12.08</v>
      </c>
      <c r="S148" s="6">
        <f t="shared" si="16"/>
        <v>-9.7120438</v>
      </c>
      <c r="T148" s="6">
        <f t="shared" si="17"/>
        <v>-10.929535</v>
      </c>
    </row>
    <row r="149" spans="2:20" x14ac:dyDescent="0.25">
      <c r="B149">
        <v>11800000000</v>
      </c>
      <c r="C149">
        <v>-7.8137163999999997</v>
      </c>
      <c r="D149">
        <v>-9.4563932000000008</v>
      </c>
      <c r="H149" s="6">
        <f t="shared" si="12"/>
        <v>12.15</v>
      </c>
      <c r="I149" s="6">
        <f t="shared" si="13"/>
        <v>-7.9641165999999997</v>
      </c>
      <c r="J149" s="6">
        <f t="shared" si="14"/>
        <v>-10.481292</v>
      </c>
      <c r="L149">
        <v>11800000000</v>
      </c>
      <c r="M149">
        <v>-9.6032209000000002</v>
      </c>
      <c r="N149">
        <v>-11.442971999999999</v>
      </c>
      <c r="R149" s="6">
        <f t="shared" si="15"/>
        <v>12.15</v>
      </c>
      <c r="S149" s="6">
        <f t="shared" si="16"/>
        <v>-9.7353926000000008</v>
      </c>
      <c r="T149" s="6">
        <f t="shared" si="17"/>
        <v>-10.838260999999999</v>
      </c>
    </row>
    <row r="150" spans="2:20" x14ac:dyDescent="0.25">
      <c r="B150">
        <v>11870000000</v>
      </c>
      <c r="C150">
        <v>-7.8359364999999999</v>
      </c>
      <c r="D150">
        <v>-9.6532277999999998</v>
      </c>
      <c r="H150" s="6">
        <f t="shared" si="12"/>
        <v>12.22</v>
      </c>
      <c r="I150" s="6">
        <f t="shared" si="13"/>
        <v>-8.0045251999999998</v>
      </c>
      <c r="J150" s="6">
        <f t="shared" si="14"/>
        <v>-10.648887</v>
      </c>
      <c r="L150">
        <v>11870000000</v>
      </c>
      <c r="M150">
        <v>-9.6290884000000005</v>
      </c>
      <c r="N150">
        <v>-11.280481</v>
      </c>
      <c r="R150" s="6">
        <f t="shared" si="15"/>
        <v>12.22</v>
      </c>
      <c r="S150" s="6">
        <f t="shared" si="16"/>
        <v>-9.7576999999999998</v>
      </c>
      <c r="T150" s="6">
        <f t="shared" si="17"/>
        <v>-10.770913999999999</v>
      </c>
    </row>
    <row r="151" spans="2:20" x14ac:dyDescent="0.25">
      <c r="B151">
        <v>11940000000</v>
      </c>
      <c r="C151">
        <v>-7.8584145999999997</v>
      </c>
      <c r="D151">
        <v>-9.8554258000000008</v>
      </c>
      <c r="H151" s="6">
        <f t="shared" si="12"/>
        <v>12.29</v>
      </c>
      <c r="I151" s="6">
        <f t="shared" si="13"/>
        <v>-8.0617608999999995</v>
      </c>
      <c r="J151" s="6">
        <f t="shared" si="14"/>
        <v>-10.806546000000001</v>
      </c>
      <c r="L151">
        <v>11940000000</v>
      </c>
      <c r="M151">
        <v>-9.6579142000000004</v>
      </c>
      <c r="N151">
        <v>-11.144989000000001</v>
      </c>
      <c r="R151" s="6">
        <f t="shared" si="15"/>
        <v>12.29</v>
      </c>
      <c r="S151" s="6">
        <f t="shared" si="16"/>
        <v>-9.8042602999999993</v>
      </c>
      <c r="T151" s="6">
        <f t="shared" si="17"/>
        <v>-10.709600999999999</v>
      </c>
    </row>
    <row r="152" spans="2:20" x14ac:dyDescent="0.25">
      <c r="B152">
        <v>12010000000</v>
      </c>
      <c r="C152">
        <v>-7.8832516999999998</v>
      </c>
      <c r="D152">
        <v>-10.06073</v>
      </c>
      <c r="H152" s="6">
        <f t="shared" si="12"/>
        <v>12.36</v>
      </c>
      <c r="I152" s="6">
        <f t="shared" si="13"/>
        <v>-8.1570759000000006</v>
      </c>
      <c r="J152" s="6">
        <f t="shared" si="14"/>
        <v>-10.987646</v>
      </c>
      <c r="L152">
        <v>12010000000</v>
      </c>
      <c r="M152">
        <v>-9.6888266000000005</v>
      </c>
      <c r="N152">
        <v>-11.028081999999999</v>
      </c>
      <c r="R152" s="6">
        <f t="shared" si="15"/>
        <v>12.36</v>
      </c>
      <c r="S152" s="6">
        <f t="shared" si="16"/>
        <v>-9.8759136000000005</v>
      </c>
      <c r="T152" s="6">
        <f t="shared" si="17"/>
        <v>-10.664042999999999</v>
      </c>
    </row>
    <row r="153" spans="2:20" x14ac:dyDescent="0.25">
      <c r="B153">
        <v>12080000000</v>
      </c>
      <c r="C153">
        <v>-7.9183097</v>
      </c>
      <c r="D153">
        <v>-10.273343000000001</v>
      </c>
      <c r="H153" s="6">
        <f t="shared" si="12"/>
        <v>12.43</v>
      </c>
      <c r="I153" s="6">
        <f t="shared" si="13"/>
        <v>-8.2499800000000008</v>
      </c>
      <c r="J153" s="6">
        <f t="shared" si="14"/>
        <v>-11.172328</v>
      </c>
      <c r="L153">
        <v>12080000000</v>
      </c>
      <c r="M153">
        <v>-9.7120438</v>
      </c>
      <c r="N153">
        <v>-10.929535</v>
      </c>
      <c r="R153" s="6">
        <f t="shared" si="15"/>
        <v>12.43</v>
      </c>
      <c r="S153" s="6">
        <f t="shared" si="16"/>
        <v>-9.9478711999999998</v>
      </c>
      <c r="T153" s="6">
        <f t="shared" si="17"/>
        <v>-10.637157999999999</v>
      </c>
    </row>
    <row r="154" spans="2:20" x14ac:dyDescent="0.25">
      <c r="B154">
        <v>12150000000</v>
      </c>
      <c r="C154">
        <v>-7.9641165999999997</v>
      </c>
      <c r="D154">
        <v>-10.481292</v>
      </c>
      <c r="H154" s="6">
        <f t="shared" si="12"/>
        <v>12.5</v>
      </c>
      <c r="I154" s="6">
        <f t="shared" si="13"/>
        <v>-8.3424644000000008</v>
      </c>
      <c r="J154" s="6">
        <f t="shared" si="14"/>
        <v>-11.377427000000001</v>
      </c>
      <c r="L154">
        <v>12150000000</v>
      </c>
      <c r="M154">
        <v>-9.7353926000000008</v>
      </c>
      <c r="N154">
        <v>-10.838260999999999</v>
      </c>
      <c r="R154" s="6">
        <f t="shared" si="15"/>
        <v>12.5</v>
      </c>
      <c r="S154" s="6">
        <f t="shared" si="16"/>
        <v>-10.014571999999999</v>
      </c>
      <c r="T154" s="6">
        <f t="shared" si="17"/>
        <v>-10.621031</v>
      </c>
    </row>
    <row r="155" spans="2:20" x14ac:dyDescent="0.25">
      <c r="B155">
        <v>12220000000</v>
      </c>
      <c r="C155">
        <v>-8.0045251999999998</v>
      </c>
      <c r="D155">
        <v>-10.648887</v>
      </c>
      <c r="H155" s="6">
        <f t="shared" si="12"/>
        <v>12.57</v>
      </c>
      <c r="I155" s="6">
        <f t="shared" si="13"/>
        <v>-8.4376487999999998</v>
      </c>
      <c r="J155" s="6">
        <f t="shared" si="14"/>
        <v>-11.617061</v>
      </c>
      <c r="L155">
        <v>12220000000</v>
      </c>
      <c r="M155">
        <v>-9.7576999999999998</v>
      </c>
      <c r="N155">
        <v>-10.770913999999999</v>
      </c>
      <c r="R155" s="6">
        <f t="shared" si="15"/>
        <v>12.57</v>
      </c>
      <c r="S155" s="6">
        <f t="shared" si="16"/>
        <v>-10.081218</v>
      </c>
      <c r="T155" s="6">
        <f t="shared" si="17"/>
        <v>-10.625795</v>
      </c>
    </row>
    <row r="156" spans="2:20" x14ac:dyDescent="0.25">
      <c r="B156">
        <v>12290000000</v>
      </c>
      <c r="C156">
        <v>-8.0617608999999995</v>
      </c>
      <c r="D156">
        <v>-10.806546000000001</v>
      </c>
      <c r="H156" s="6">
        <f t="shared" si="12"/>
        <v>12.64</v>
      </c>
      <c r="I156" s="6">
        <f t="shared" si="13"/>
        <v>-8.5203589999999991</v>
      </c>
      <c r="J156" s="6">
        <f t="shared" si="14"/>
        <v>-11.897327000000001</v>
      </c>
      <c r="L156">
        <v>12290000000</v>
      </c>
      <c r="M156">
        <v>-9.8042602999999993</v>
      </c>
      <c r="N156">
        <v>-10.709600999999999</v>
      </c>
      <c r="R156" s="6">
        <f t="shared" si="15"/>
        <v>12.64</v>
      </c>
      <c r="S156" s="6">
        <f t="shared" si="16"/>
        <v>-10.135049</v>
      </c>
      <c r="T156" s="6">
        <f t="shared" si="17"/>
        <v>-10.665811</v>
      </c>
    </row>
    <row r="157" spans="2:20" x14ac:dyDescent="0.25">
      <c r="B157">
        <v>12360000000</v>
      </c>
      <c r="C157">
        <v>-8.1570759000000006</v>
      </c>
      <c r="D157">
        <v>-10.987646</v>
      </c>
      <c r="H157" s="6">
        <f t="shared" si="12"/>
        <v>12.71</v>
      </c>
      <c r="I157" s="6">
        <f t="shared" si="13"/>
        <v>-8.5789279999999994</v>
      </c>
      <c r="J157" s="6">
        <f t="shared" si="14"/>
        <v>-12.251029000000001</v>
      </c>
      <c r="L157">
        <v>12360000000</v>
      </c>
      <c r="M157">
        <v>-9.8759136000000005</v>
      </c>
      <c r="N157">
        <v>-10.664042999999999</v>
      </c>
      <c r="R157" s="6">
        <f t="shared" si="15"/>
        <v>12.71</v>
      </c>
      <c r="S157" s="6">
        <f t="shared" si="16"/>
        <v>-10.164256999999999</v>
      </c>
      <c r="T157" s="6">
        <f t="shared" si="17"/>
        <v>-10.738415</v>
      </c>
    </row>
    <row r="158" spans="2:20" x14ac:dyDescent="0.25">
      <c r="B158">
        <v>12430000000</v>
      </c>
      <c r="C158">
        <v>-8.2499800000000008</v>
      </c>
      <c r="D158">
        <v>-11.172328</v>
      </c>
      <c r="H158" s="6">
        <f t="shared" si="12"/>
        <v>12.78</v>
      </c>
      <c r="I158" s="6">
        <f t="shared" si="13"/>
        <v>-8.6317654000000008</v>
      </c>
      <c r="J158" s="6">
        <f t="shared" si="14"/>
        <v>-12.641076</v>
      </c>
      <c r="L158">
        <v>12430000000</v>
      </c>
      <c r="M158">
        <v>-9.9478711999999998</v>
      </c>
      <c r="N158">
        <v>-10.637157999999999</v>
      </c>
      <c r="R158" s="6">
        <f t="shared" si="15"/>
        <v>12.78</v>
      </c>
      <c r="S158" s="6">
        <f t="shared" si="16"/>
        <v>-10.186598999999999</v>
      </c>
      <c r="T158" s="6">
        <f t="shared" si="17"/>
        <v>-10.845217999999999</v>
      </c>
    </row>
    <row r="159" spans="2:20" x14ac:dyDescent="0.25">
      <c r="B159">
        <v>12500000000</v>
      </c>
      <c r="C159">
        <v>-8.3424644000000008</v>
      </c>
      <c r="D159">
        <v>-11.377427000000001</v>
      </c>
      <c r="H159" s="6">
        <f t="shared" si="12"/>
        <v>12.85</v>
      </c>
      <c r="I159" s="6">
        <f t="shared" si="13"/>
        <v>-8.6706714999999992</v>
      </c>
      <c r="J159" s="6">
        <f t="shared" si="14"/>
        <v>-13.116887999999999</v>
      </c>
      <c r="L159">
        <v>12500000000</v>
      </c>
      <c r="M159">
        <v>-10.014571999999999</v>
      </c>
      <c r="N159">
        <v>-10.621031</v>
      </c>
      <c r="R159" s="6">
        <f t="shared" si="15"/>
        <v>12.85</v>
      </c>
      <c r="S159" s="6">
        <f t="shared" si="16"/>
        <v>-10.197702</v>
      </c>
      <c r="T159" s="6">
        <f t="shared" si="17"/>
        <v>-10.995556000000001</v>
      </c>
    </row>
    <row r="160" spans="2:20" x14ac:dyDescent="0.25">
      <c r="B160">
        <v>12570000000</v>
      </c>
      <c r="C160">
        <v>-8.4376487999999998</v>
      </c>
      <c r="D160">
        <v>-11.617061</v>
      </c>
      <c r="H160" s="6">
        <f t="shared" si="12"/>
        <v>12.92</v>
      </c>
      <c r="I160" s="6">
        <f t="shared" si="13"/>
        <v>-8.7317532999999994</v>
      </c>
      <c r="J160" s="6">
        <f t="shared" si="14"/>
        <v>-13.669262</v>
      </c>
      <c r="L160">
        <v>12570000000</v>
      </c>
      <c r="M160">
        <v>-10.081218</v>
      </c>
      <c r="N160">
        <v>-10.625795</v>
      </c>
      <c r="R160" s="6">
        <f t="shared" si="15"/>
        <v>12.92</v>
      </c>
      <c r="S160" s="6">
        <f t="shared" si="16"/>
        <v>-10.201528</v>
      </c>
      <c r="T160" s="6">
        <f t="shared" si="17"/>
        <v>-11.200851</v>
      </c>
    </row>
    <row r="161" spans="2:20" x14ac:dyDescent="0.25">
      <c r="B161">
        <v>12640000000</v>
      </c>
      <c r="C161">
        <v>-8.5203589999999991</v>
      </c>
      <c r="D161">
        <v>-11.897327000000001</v>
      </c>
      <c r="H161" s="6">
        <f t="shared" si="12"/>
        <v>12.99</v>
      </c>
      <c r="I161" s="6">
        <f t="shared" si="13"/>
        <v>-8.7968224999999993</v>
      </c>
      <c r="J161" s="6">
        <f t="shared" si="14"/>
        <v>-14.270633999999999</v>
      </c>
      <c r="L161">
        <v>12640000000</v>
      </c>
      <c r="M161">
        <v>-10.135049</v>
      </c>
      <c r="N161">
        <v>-10.665811</v>
      </c>
      <c r="R161" s="6">
        <f t="shared" si="15"/>
        <v>12.99</v>
      </c>
      <c r="S161" s="6">
        <f t="shared" si="16"/>
        <v>-10.191924</v>
      </c>
      <c r="T161" s="6">
        <f t="shared" si="17"/>
        <v>-11.448653999999999</v>
      </c>
    </row>
    <row r="162" spans="2:20" x14ac:dyDescent="0.25">
      <c r="B162">
        <v>12710000000</v>
      </c>
      <c r="C162">
        <v>-8.5789279999999994</v>
      </c>
      <c r="D162">
        <v>-12.251029000000001</v>
      </c>
      <c r="H162" s="6">
        <f t="shared" si="12"/>
        <v>13.06</v>
      </c>
      <c r="I162" s="6">
        <f t="shared" si="13"/>
        <v>-8.8560771999999996</v>
      </c>
      <c r="J162" s="6">
        <f t="shared" si="14"/>
        <v>-14.914232</v>
      </c>
      <c r="L162">
        <v>12710000000</v>
      </c>
      <c r="M162">
        <v>-10.164256999999999</v>
      </c>
      <c r="N162">
        <v>-10.738415</v>
      </c>
      <c r="R162" s="6">
        <f t="shared" si="15"/>
        <v>13.06</v>
      </c>
      <c r="S162" s="6">
        <f t="shared" si="16"/>
        <v>-10.177281000000001</v>
      </c>
      <c r="T162" s="6">
        <f t="shared" si="17"/>
        <v>-11.742630999999999</v>
      </c>
    </row>
    <row r="163" spans="2:20" x14ac:dyDescent="0.25">
      <c r="B163">
        <v>12780000000</v>
      </c>
      <c r="C163">
        <v>-8.6317654000000008</v>
      </c>
      <c r="D163">
        <v>-12.641076</v>
      </c>
      <c r="H163" s="6">
        <f t="shared" si="12"/>
        <v>13.13</v>
      </c>
      <c r="I163" s="6">
        <f t="shared" si="13"/>
        <v>-8.9347343000000006</v>
      </c>
      <c r="J163" s="6">
        <f t="shared" si="14"/>
        <v>-15.584872000000001</v>
      </c>
      <c r="L163">
        <v>12780000000</v>
      </c>
      <c r="M163">
        <v>-10.186598999999999</v>
      </c>
      <c r="N163">
        <v>-10.845217999999999</v>
      </c>
      <c r="R163" s="6">
        <f t="shared" si="15"/>
        <v>13.13</v>
      </c>
      <c r="S163" s="6">
        <f t="shared" si="16"/>
        <v>-10.16704</v>
      </c>
      <c r="T163" s="6">
        <f t="shared" si="17"/>
        <v>-12.076627999999999</v>
      </c>
    </row>
    <row r="164" spans="2:20" x14ac:dyDescent="0.25">
      <c r="B164">
        <v>12850000000</v>
      </c>
      <c r="C164">
        <v>-8.6706714999999992</v>
      </c>
      <c r="D164">
        <v>-13.116887999999999</v>
      </c>
      <c r="H164" s="6">
        <f t="shared" si="12"/>
        <v>13.2</v>
      </c>
      <c r="I164" s="6">
        <f t="shared" si="13"/>
        <v>-9.0464926000000006</v>
      </c>
      <c r="J164" s="6">
        <f t="shared" si="14"/>
        <v>-16.231255999999998</v>
      </c>
      <c r="L164">
        <v>12850000000</v>
      </c>
      <c r="M164">
        <v>-10.197702</v>
      </c>
      <c r="N164">
        <v>-10.995556000000001</v>
      </c>
      <c r="R164" s="6">
        <f t="shared" si="15"/>
        <v>13.2</v>
      </c>
      <c r="S164" s="6">
        <f t="shared" si="16"/>
        <v>-10.162979999999999</v>
      </c>
      <c r="T164" s="6">
        <f t="shared" si="17"/>
        <v>-12.43586</v>
      </c>
    </row>
    <row r="165" spans="2:20" x14ac:dyDescent="0.25">
      <c r="B165">
        <v>12920000000</v>
      </c>
      <c r="C165">
        <v>-8.7317532999999994</v>
      </c>
      <c r="D165">
        <v>-13.669262</v>
      </c>
      <c r="H165" s="6">
        <f t="shared" si="12"/>
        <v>13.27</v>
      </c>
      <c r="I165" s="6">
        <f t="shared" si="13"/>
        <v>-9.1457376000000004</v>
      </c>
      <c r="J165" s="6">
        <f t="shared" si="14"/>
        <v>-16.865760999999999</v>
      </c>
      <c r="L165">
        <v>12920000000</v>
      </c>
      <c r="M165">
        <v>-10.201528</v>
      </c>
      <c r="N165">
        <v>-11.200851</v>
      </c>
      <c r="R165" s="6">
        <f t="shared" si="15"/>
        <v>13.27</v>
      </c>
      <c r="S165" s="6">
        <f t="shared" si="16"/>
        <v>-10.16081</v>
      </c>
      <c r="T165" s="6">
        <f t="shared" si="17"/>
        <v>-12.807809000000001</v>
      </c>
    </row>
    <row r="166" spans="2:20" x14ac:dyDescent="0.25">
      <c r="B166">
        <v>12990000000</v>
      </c>
      <c r="C166">
        <v>-8.7968224999999993</v>
      </c>
      <c r="D166">
        <v>-14.270633999999999</v>
      </c>
      <c r="H166" s="6">
        <f t="shared" si="12"/>
        <v>13.34</v>
      </c>
      <c r="I166" s="6">
        <f t="shared" si="13"/>
        <v>-9.2673550000000002</v>
      </c>
      <c r="J166" s="6">
        <f t="shared" si="14"/>
        <v>-17.401964</v>
      </c>
      <c r="L166">
        <v>12990000000</v>
      </c>
      <c r="M166">
        <v>-10.191924</v>
      </c>
      <c r="N166">
        <v>-11.448653999999999</v>
      </c>
      <c r="R166" s="6">
        <f t="shared" si="15"/>
        <v>13.34</v>
      </c>
      <c r="S166" s="6">
        <f t="shared" si="16"/>
        <v>-10.167826</v>
      </c>
      <c r="T166" s="6">
        <f t="shared" si="17"/>
        <v>-13.161194999999999</v>
      </c>
    </row>
    <row r="167" spans="2:20" x14ac:dyDescent="0.25">
      <c r="B167">
        <v>13060000000</v>
      </c>
      <c r="C167">
        <v>-8.8560771999999996</v>
      </c>
      <c r="D167">
        <v>-14.914232</v>
      </c>
      <c r="H167" s="6">
        <f t="shared" si="12"/>
        <v>13.41</v>
      </c>
      <c r="I167" s="6">
        <f t="shared" si="13"/>
        <v>-9.4047889999999992</v>
      </c>
      <c r="J167" s="6">
        <f t="shared" si="14"/>
        <v>-17.856693</v>
      </c>
      <c r="L167">
        <v>13060000000</v>
      </c>
      <c r="M167">
        <v>-10.177281000000001</v>
      </c>
      <c r="N167">
        <v>-11.742630999999999</v>
      </c>
      <c r="R167" s="6">
        <f t="shared" si="15"/>
        <v>13.41</v>
      </c>
      <c r="S167" s="6">
        <f t="shared" si="16"/>
        <v>-10.195705</v>
      </c>
      <c r="T167" s="6">
        <f t="shared" si="17"/>
        <v>-13.504367</v>
      </c>
    </row>
    <row r="168" spans="2:20" x14ac:dyDescent="0.25">
      <c r="B168">
        <v>13130000000</v>
      </c>
      <c r="C168">
        <v>-8.9347343000000006</v>
      </c>
      <c r="D168">
        <v>-15.584872000000001</v>
      </c>
      <c r="H168" s="6">
        <f t="shared" si="12"/>
        <v>13.48</v>
      </c>
      <c r="I168" s="6">
        <f t="shared" si="13"/>
        <v>-9.5623921999999997</v>
      </c>
      <c r="J168" s="6">
        <f t="shared" si="14"/>
        <v>-18.198803000000002</v>
      </c>
      <c r="L168">
        <v>13130000000</v>
      </c>
      <c r="M168">
        <v>-10.16704</v>
      </c>
      <c r="N168">
        <v>-12.076627999999999</v>
      </c>
      <c r="R168" s="6">
        <f t="shared" si="15"/>
        <v>13.48</v>
      </c>
      <c r="S168" s="6">
        <f t="shared" si="16"/>
        <v>-10.227434000000001</v>
      </c>
      <c r="T168" s="6">
        <f t="shared" si="17"/>
        <v>-13.803053</v>
      </c>
    </row>
    <row r="169" spans="2:20" x14ac:dyDescent="0.25">
      <c r="B169">
        <v>13200000000</v>
      </c>
      <c r="C169">
        <v>-9.0464926000000006</v>
      </c>
      <c r="D169">
        <v>-16.231255999999998</v>
      </c>
      <c r="H169" s="6">
        <f t="shared" si="12"/>
        <v>13.55</v>
      </c>
      <c r="I169" s="6">
        <f t="shared" si="13"/>
        <v>-9.7153796999999997</v>
      </c>
      <c r="J169" s="6">
        <f t="shared" si="14"/>
        <v>-18.383516</v>
      </c>
      <c r="L169">
        <v>13200000000</v>
      </c>
      <c r="M169">
        <v>-10.162979999999999</v>
      </c>
      <c r="N169">
        <v>-12.43586</v>
      </c>
      <c r="R169" s="6">
        <f t="shared" si="15"/>
        <v>13.55</v>
      </c>
      <c r="S169" s="6">
        <f t="shared" si="16"/>
        <v>-10.274111</v>
      </c>
      <c r="T169" s="6">
        <f t="shared" si="17"/>
        <v>-14.034152000000001</v>
      </c>
    </row>
    <row r="170" spans="2:20" x14ac:dyDescent="0.25">
      <c r="B170">
        <v>13270000000</v>
      </c>
      <c r="C170">
        <v>-9.1457376000000004</v>
      </c>
      <c r="D170">
        <v>-16.865760999999999</v>
      </c>
      <c r="H170" s="6">
        <f t="shared" si="12"/>
        <v>13.62</v>
      </c>
      <c r="I170" s="6">
        <f t="shared" si="13"/>
        <v>-9.8792133</v>
      </c>
      <c r="J170" s="6">
        <f t="shared" si="14"/>
        <v>-18.421029999999998</v>
      </c>
      <c r="L170">
        <v>13270000000</v>
      </c>
      <c r="M170">
        <v>-10.16081</v>
      </c>
      <c r="N170">
        <v>-12.807809000000001</v>
      </c>
      <c r="R170" s="6">
        <f t="shared" si="15"/>
        <v>13.62</v>
      </c>
      <c r="S170" s="6">
        <f t="shared" si="16"/>
        <v>-10.323473999999999</v>
      </c>
      <c r="T170" s="6">
        <f t="shared" si="17"/>
        <v>-14.188957</v>
      </c>
    </row>
    <row r="171" spans="2:20" x14ac:dyDescent="0.25">
      <c r="B171">
        <v>13340000000</v>
      </c>
      <c r="C171">
        <v>-9.2673550000000002</v>
      </c>
      <c r="D171">
        <v>-17.401964</v>
      </c>
      <c r="H171" s="6">
        <f t="shared" si="12"/>
        <v>13.69</v>
      </c>
      <c r="I171" s="6">
        <f t="shared" si="13"/>
        <v>-10.042253000000001</v>
      </c>
      <c r="J171" s="6">
        <f t="shared" si="14"/>
        <v>-18.307732000000001</v>
      </c>
      <c r="L171">
        <v>13340000000</v>
      </c>
      <c r="M171">
        <v>-10.167826</v>
      </c>
      <c r="N171">
        <v>-13.161194999999999</v>
      </c>
      <c r="R171" s="6">
        <f t="shared" si="15"/>
        <v>13.69</v>
      </c>
      <c r="S171" s="6">
        <f t="shared" si="16"/>
        <v>-10.381615</v>
      </c>
      <c r="T171" s="6">
        <f t="shared" si="17"/>
        <v>-14.246976</v>
      </c>
    </row>
    <row r="172" spans="2:20" x14ac:dyDescent="0.25">
      <c r="B172">
        <v>13410000000</v>
      </c>
      <c r="C172">
        <v>-9.4047889999999992</v>
      </c>
      <c r="D172">
        <v>-17.856693</v>
      </c>
      <c r="H172" s="6">
        <f t="shared" si="12"/>
        <v>13.76</v>
      </c>
      <c r="I172" s="6">
        <f t="shared" si="13"/>
        <v>-10.209028999999999</v>
      </c>
      <c r="J172" s="6">
        <f t="shared" si="14"/>
        <v>-18.042228999999999</v>
      </c>
      <c r="L172">
        <v>13410000000</v>
      </c>
      <c r="M172">
        <v>-10.195705</v>
      </c>
      <c r="N172">
        <v>-13.504367</v>
      </c>
      <c r="R172" s="6">
        <f t="shared" si="15"/>
        <v>13.76</v>
      </c>
      <c r="S172" s="6">
        <f t="shared" si="16"/>
        <v>-10.430567999999999</v>
      </c>
      <c r="T172" s="6">
        <f t="shared" si="17"/>
        <v>-14.212873</v>
      </c>
    </row>
    <row r="173" spans="2:20" x14ac:dyDescent="0.25">
      <c r="B173">
        <v>13480000000</v>
      </c>
      <c r="C173">
        <v>-9.5623921999999997</v>
      </c>
      <c r="D173">
        <v>-18.198803000000002</v>
      </c>
      <c r="H173" s="6">
        <f t="shared" si="12"/>
        <v>13.83</v>
      </c>
      <c r="I173" s="6">
        <f t="shared" si="13"/>
        <v>-10.374644999999999</v>
      </c>
      <c r="J173" s="6">
        <f t="shared" si="14"/>
        <v>-17.666433000000001</v>
      </c>
      <c r="L173">
        <v>13480000000</v>
      </c>
      <c r="M173">
        <v>-10.227434000000001</v>
      </c>
      <c r="N173">
        <v>-13.803053</v>
      </c>
      <c r="R173" s="6">
        <f t="shared" si="15"/>
        <v>13.83</v>
      </c>
      <c r="S173" s="6">
        <f t="shared" si="16"/>
        <v>-10.483981</v>
      </c>
      <c r="T173" s="6">
        <f t="shared" si="17"/>
        <v>-14.080672</v>
      </c>
    </row>
    <row r="174" spans="2:20" x14ac:dyDescent="0.25">
      <c r="B174">
        <v>13550000000</v>
      </c>
      <c r="C174">
        <v>-9.7153796999999997</v>
      </c>
      <c r="D174">
        <v>-18.383516</v>
      </c>
      <c r="H174" s="6">
        <f t="shared" si="12"/>
        <v>13.9</v>
      </c>
      <c r="I174" s="6">
        <f t="shared" si="13"/>
        <v>-10.534369</v>
      </c>
      <c r="J174" s="6">
        <f t="shared" si="14"/>
        <v>-17.178221000000001</v>
      </c>
      <c r="L174">
        <v>13550000000</v>
      </c>
      <c r="M174">
        <v>-10.274111</v>
      </c>
      <c r="N174">
        <v>-14.034152000000001</v>
      </c>
      <c r="R174" s="6">
        <f t="shared" si="15"/>
        <v>13.9</v>
      </c>
      <c r="S174" s="6">
        <f t="shared" si="16"/>
        <v>-10.534064000000001</v>
      </c>
      <c r="T174" s="6">
        <f t="shared" si="17"/>
        <v>-13.864222</v>
      </c>
    </row>
    <row r="175" spans="2:20" x14ac:dyDescent="0.25">
      <c r="B175">
        <v>13620000000</v>
      </c>
      <c r="C175">
        <v>-9.8792133</v>
      </c>
      <c r="D175">
        <v>-18.421029999999998</v>
      </c>
      <c r="H175" s="6">
        <f t="shared" si="12"/>
        <v>13.97</v>
      </c>
      <c r="I175" s="6">
        <f t="shared" si="13"/>
        <v>-10.702767</v>
      </c>
      <c r="J175" s="6">
        <f t="shared" si="14"/>
        <v>-16.620937000000001</v>
      </c>
      <c r="L175">
        <v>13620000000</v>
      </c>
      <c r="M175">
        <v>-10.323473999999999</v>
      </c>
      <c r="N175">
        <v>-14.188957</v>
      </c>
      <c r="R175" s="6">
        <f t="shared" si="15"/>
        <v>13.97</v>
      </c>
      <c r="S175" s="6">
        <f t="shared" si="16"/>
        <v>-10.603908000000001</v>
      </c>
      <c r="T175" s="6">
        <f t="shared" si="17"/>
        <v>-13.575081000000001</v>
      </c>
    </row>
    <row r="176" spans="2:20" x14ac:dyDescent="0.25">
      <c r="B176">
        <v>13690000000</v>
      </c>
      <c r="C176">
        <v>-10.042253000000001</v>
      </c>
      <c r="D176">
        <v>-18.307732000000001</v>
      </c>
      <c r="H176" s="6">
        <f t="shared" si="12"/>
        <v>14.04</v>
      </c>
      <c r="I176" s="6">
        <f t="shared" si="13"/>
        <v>-10.88313</v>
      </c>
      <c r="J176" s="6">
        <f t="shared" si="14"/>
        <v>-16.006219999999999</v>
      </c>
      <c r="L176">
        <v>13690000000</v>
      </c>
      <c r="M176">
        <v>-10.381615</v>
      </c>
      <c r="N176">
        <v>-14.246976</v>
      </c>
      <c r="R176" s="6">
        <f t="shared" si="15"/>
        <v>14.04</v>
      </c>
      <c r="S176" s="6">
        <f t="shared" si="16"/>
        <v>-10.668854</v>
      </c>
      <c r="T176" s="6">
        <f t="shared" si="17"/>
        <v>-13.191032</v>
      </c>
    </row>
    <row r="177" spans="2:20" x14ac:dyDescent="0.25">
      <c r="B177">
        <v>13760000000</v>
      </c>
      <c r="C177">
        <v>-10.209028999999999</v>
      </c>
      <c r="D177">
        <v>-18.042228999999999</v>
      </c>
      <c r="H177" s="6">
        <f t="shared" si="12"/>
        <v>14.11</v>
      </c>
      <c r="I177" s="6">
        <f t="shared" si="13"/>
        <v>-11.053649999999999</v>
      </c>
      <c r="J177" s="6">
        <f t="shared" si="14"/>
        <v>-15.386374</v>
      </c>
      <c r="L177">
        <v>13760000000</v>
      </c>
      <c r="M177">
        <v>-10.430567999999999</v>
      </c>
      <c r="N177">
        <v>-14.212873</v>
      </c>
      <c r="R177" s="6">
        <f t="shared" si="15"/>
        <v>14.11</v>
      </c>
      <c r="S177" s="6">
        <f t="shared" si="16"/>
        <v>-10.739973000000001</v>
      </c>
      <c r="T177" s="6">
        <f t="shared" si="17"/>
        <v>-12.779691</v>
      </c>
    </row>
    <row r="178" spans="2:20" x14ac:dyDescent="0.25">
      <c r="B178">
        <v>13830000000</v>
      </c>
      <c r="C178">
        <v>-10.374644999999999</v>
      </c>
      <c r="D178">
        <v>-17.666433000000001</v>
      </c>
      <c r="H178" s="6">
        <f t="shared" si="12"/>
        <v>14.18</v>
      </c>
      <c r="I178" s="6">
        <f t="shared" si="13"/>
        <v>-11.227396000000001</v>
      </c>
      <c r="J178" s="6">
        <f t="shared" si="14"/>
        <v>-14.772034</v>
      </c>
      <c r="L178">
        <v>13830000000</v>
      </c>
      <c r="M178">
        <v>-10.483981</v>
      </c>
      <c r="N178">
        <v>-14.080672</v>
      </c>
      <c r="R178" s="6">
        <f t="shared" si="15"/>
        <v>14.18</v>
      </c>
      <c r="S178" s="6">
        <f t="shared" si="16"/>
        <v>-10.843883999999999</v>
      </c>
      <c r="T178" s="6">
        <f t="shared" si="17"/>
        <v>-12.33614</v>
      </c>
    </row>
    <row r="179" spans="2:20" x14ac:dyDescent="0.25">
      <c r="B179">
        <v>13900000000</v>
      </c>
      <c r="C179">
        <v>-10.534369</v>
      </c>
      <c r="D179">
        <v>-17.178221000000001</v>
      </c>
      <c r="H179" s="6">
        <f t="shared" si="12"/>
        <v>14.25</v>
      </c>
      <c r="I179" s="6">
        <f t="shared" si="13"/>
        <v>-11.42694</v>
      </c>
      <c r="J179" s="6">
        <f t="shared" si="14"/>
        <v>-14.159654</v>
      </c>
      <c r="L179">
        <v>13900000000</v>
      </c>
      <c r="M179">
        <v>-10.534064000000001</v>
      </c>
      <c r="N179">
        <v>-13.864222</v>
      </c>
      <c r="R179" s="6">
        <f t="shared" si="15"/>
        <v>14.25</v>
      </c>
      <c r="S179" s="6">
        <f t="shared" si="16"/>
        <v>-10.954478999999999</v>
      </c>
      <c r="T179" s="6">
        <f t="shared" si="17"/>
        <v>-11.877190000000001</v>
      </c>
    </row>
    <row r="180" spans="2:20" x14ac:dyDescent="0.25">
      <c r="B180">
        <v>13970000000</v>
      </c>
      <c r="C180">
        <v>-10.702767</v>
      </c>
      <c r="D180">
        <v>-16.620937000000001</v>
      </c>
      <c r="H180" s="6">
        <f t="shared" si="12"/>
        <v>14.32</v>
      </c>
      <c r="I180" s="6">
        <f t="shared" si="13"/>
        <v>-11.623196999999999</v>
      </c>
      <c r="J180" s="6">
        <f t="shared" si="14"/>
        <v>-13.570853</v>
      </c>
      <c r="L180">
        <v>13970000000</v>
      </c>
      <c r="M180">
        <v>-10.603908000000001</v>
      </c>
      <c r="N180">
        <v>-13.575081000000001</v>
      </c>
      <c r="R180" s="6">
        <f t="shared" si="15"/>
        <v>14.32</v>
      </c>
      <c r="S180" s="6">
        <f t="shared" si="16"/>
        <v>-11.053518</v>
      </c>
      <c r="T180" s="6">
        <f t="shared" si="17"/>
        <v>-11.394029</v>
      </c>
    </row>
    <row r="181" spans="2:20" x14ac:dyDescent="0.25">
      <c r="B181">
        <v>14040000000</v>
      </c>
      <c r="C181">
        <v>-10.88313</v>
      </c>
      <c r="D181">
        <v>-16.006219999999999</v>
      </c>
      <c r="H181" s="6">
        <f t="shared" si="12"/>
        <v>14.39</v>
      </c>
      <c r="I181" s="6">
        <f t="shared" si="13"/>
        <v>-11.817712</v>
      </c>
      <c r="J181" s="6">
        <f t="shared" si="14"/>
        <v>-13.023714</v>
      </c>
      <c r="L181">
        <v>14040000000</v>
      </c>
      <c r="M181">
        <v>-10.668854</v>
      </c>
      <c r="N181">
        <v>-13.191032</v>
      </c>
      <c r="R181" s="6">
        <f t="shared" si="15"/>
        <v>14.39</v>
      </c>
      <c r="S181" s="6">
        <f t="shared" si="16"/>
        <v>-11.178649999999999</v>
      </c>
      <c r="T181" s="6">
        <f t="shared" si="17"/>
        <v>-10.917059999999999</v>
      </c>
    </row>
    <row r="182" spans="2:20" x14ac:dyDescent="0.25">
      <c r="B182">
        <v>14110000000</v>
      </c>
      <c r="C182">
        <v>-11.053649999999999</v>
      </c>
      <c r="D182">
        <v>-15.386374</v>
      </c>
      <c r="H182" s="6">
        <f t="shared" si="12"/>
        <v>14.46</v>
      </c>
      <c r="I182" s="6">
        <f t="shared" si="13"/>
        <v>-12.018503000000001</v>
      </c>
      <c r="J182" s="6">
        <f t="shared" si="14"/>
        <v>-12.492191</v>
      </c>
      <c r="L182">
        <v>14110000000</v>
      </c>
      <c r="M182">
        <v>-10.739973000000001</v>
      </c>
      <c r="N182">
        <v>-12.779691</v>
      </c>
      <c r="R182" s="6">
        <f t="shared" si="15"/>
        <v>14.46</v>
      </c>
      <c r="S182" s="6">
        <f t="shared" si="16"/>
        <v>-11.317307</v>
      </c>
      <c r="T182" s="6">
        <f t="shared" si="17"/>
        <v>-10.462873</v>
      </c>
    </row>
    <row r="183" spans="2:20" x14ac:dyDescent="0.25">
      <c r="B183">
        <v>14180000000</v>
      </c>
      <c r="C183">
        <v>-11.227396000000001</v>
      </c>
      <c r="D183">
        <v>-14.772034</v>
      </c>
      <c r="H183" s="6">
        <f t="shared" si="12"/>
        <v>14.53</v>
      </c>
      <c r="I183" s="6">
        <f t="shared" si="13"/>
        <v>-12.220791</v>
      </c>
      <c r="J183" s="6">
        <f t="shared" si="14"/>
        <v>-11.992505</v>
      </c>
      <c r="L183">
        <v>14180000000</v>
      </c>
      <c r="M183">
        <v>-10.843883999999999</v>
      </c>
      <c r="N183">
        <v>-12.33614</v>
      </c>
      <c r="R183" s="6">
        <f t="shared" si="15"/>
        <v>14.53</v>
      </c>
      <c r="S183" s="6">
        <f t="shared" si="16"/>
        <v>-11.439742000000001</v>
      </c>
      <c r="T183" s="6">
        <f t="shared" si="17"/>
        <v>-10.017068999999999</v>
      </c>
    </row>
    <row r="184" spans="2:20" x14ac:dyDescent="0.25">
      <c r="B184">
        <v>14250000000</v>
      </c>
      <c r="C184">
        <v>-11.42694</v>
      </c>
      <c r="D184">
        <v>-14.159654</v>
      </c>
      <c r="H184" s="6">
        <f t="shared" si="12"/>
        <v>14.6</v>
      </c>
      <c r="I184" s="6">
        <f t="shared" si="13"/>
        <v>-12.434296</v>
      </c>
      <c r="J184" s="6">
        <f t="shared" si="14"/>
        <v>-11.519472</v>
      </c>
      <c r="L184">
        <v>14250000000</v>
      </c>
      <c r="M184">
        <v>-10.954478999999999</v>
      </c>
      <c r="N184">
        <v>-11.877190000000001</v>
      </c>
      <c r="R184" s="6">
        <f t="shared" si="15"/>
        <v>14.6</v>
      </c>
      <c r="S184" s="6">
        <f t="shared" si="16"/>
        <v>-11.592843</v>
      </c>
      <c r="T184" s="6">
        <f t="shared" si="17"/>
        <v>-9.5957440999999992</v>
      </c>
    </row>
    <row r="185" spans="2:20" x14ac:dyDescent="0.25">
      <c r="B185">
        <v>14320000000</v>
      </c>
      <c r="C185">
        <v>-11.623196999999999</v>
      </c>
      <c r="D185">
        <v>-13.570853</v>
      </c>
      <c r="H185" s="6">
        <f t="shared" si="12"/>
        <v>14.67</v>
      </c>
      <c r="I185" s="6">
        <f t="shared" si="13"/>
        <v>-12.640304</v>
      </c>
      <c r="J185" s="6">
        <f t="shared" si="14"/>
        <v>-11.098191999999999</v>
      </c>
      <c r="L185">
        <v>14320000000</v>
      </c>
      <c r="M185">
        <v>-11.053518</v>
      </c>
      <c r="N185">
        <v>-11.394029</v>
      </c>
      <c r="R185" s="6">
        <f t="shared" si="15"/>
        <v>14.67</v>
      </c>
      <c r="S185" s="6">
        <f t="shared" si="16"/>
        <v>-11.766525</v>
      </c>
      <c r="T185" s="6">
        <f t="shared" si="17"/>
        <v>-9.2244595999999994</v>
      </c>
    </row>
    <row r="186" spans="2:20" x14ac:dyDescent="0.25">
      <c r="B186">
        <v>14390000000</v>
      </c>
      <c r="C186">
        <v>-11.817712</v>
      </c>
      <c r="D186">
        <v>-13.023714</v>
      </c>
      <c r="H186" s="6">
        <f t="shared" si="12"/>
        <v>14.74</v>
      </c>
      <c r="I186" s="6">
        <f t="shared" si="13"/>
        <v>-12.867675999999999</v>
      </c>
      <c r="J186" s="6">
        <f t="shared" si="14"/>
        <v>-10.681125</v>
      </c>
      <c r="L186">
        <v>14390000000</v>
      </c>
      <c r="M186">
        <v>-11.178649999999999</v>
      </c>
      <c r="N186">
        <v>-10.917059999999999</v>
      </c>
      <c r="R186" s="6">
        <f t="shared" si="15"/>
        <v>14.74</v>
      </c>
      <c r="S186" s="6">
        <f t="shared" si="16"/>
        <v>-11.971871</v>
      </c>
      <c r="T186" s="6">
        <f t="shared" si="17"/>
        <v>-8.8512173000000001</v>
      </c>
    </row>
    <row r="187" spans="2:20" x14ac:dyDescent="0.25">
      <c r="B187">
        <v>14460000000</v>
      </c>
      <c r="C187">
        <v>-12.018503000000001</v>
      </c>
      <c r="D187">
        <v>-12.492191</v>
      </c>
      <c r="H187" s="6">
        <f t="shared" si="12"/>
        <v>14.81</v>
      </c>
      <c r="I187" s="6">
        <f t="shared" si="13"/>
        <v>-13.107257000000001</v>
      </c>
      <c r="J187" s="6">
        <f t="shared" si="14"/>
        <v>-10.279147999999999</v>
      </c>
      <c r="L187">
        <v>14460000000</v>
      </c>
      <c r="M187">
        <v>-11.317307</v>
      </c>
      <c r="N187">
        <v>-10.462873</v>
      </c>
      <c r="R187" s="6">
        <f t="shared" si="15"/>
        <v>14.81</v>
      </c>
      <c r="S187" s="6">
        <f t="shared" si="16"/>
        <v>-12.190143000000001</v>
      </c>
      <c r="T187" s="6">
        <f t="shared" si="17"/>
        <v>-8.4946383999999995</v>
      </c>
    </row>
    <row r="188" spans="2:20" x14ac:dyDescent="0.25">
      <c r="B188">
        <v>14530000000</v>
      </c>
      <c r="C188">
        <v>-12.220791</v>
      </c>
      <c r="D188">
        <v>-11.992505</v>
      </c>
      <c r="H188" s="6">
        <f t="shared" si="12"/>
        <v>14.88</v>
      </c>
      <c r="I188" s="6">
        <f t="shared" si="13"/>
        <v>-13.326344000000001</v>
      </c>
      <c r="J188" s="6">
        <f t="shared" si="14"/>
        <v>-9.9179554000000003</v>
      </c>
      <c r="L188">
        <v>14530000000</v>
      </c>
      <c r="M188">
        <v>-11.439742000000001</v>
      </c>
      <c r="N188">
        <v>-10.017068999999999</v>
      </c>
      <c r="R188" s="6">
        <f t="shared" si="15"/>
        <v>14.88</v>
      </c>
      <c r="S188" s="6">
        <f t="shared" si="16"/>
        <v>-12.421927999999999</v>
      </c>
      <c r="T188" s="6">
        <f t="shared" si="17"/>
        <v>-8.1627617000000008</v>
      </c>
    </row>
    <row r="189" spans="2:20" x14ac:dyDescent="0.25">
      <c r="B189">
        <v>14600000000</v>
      </c>
      <c r="C189">
        <v>-12.434296</v>
      </c>
      <c r="D189">
        <v>-11.519472</v>
      </c>
      <c r="H189" s="6">
        <f t="shared" si="12"/>
        <v>14.95</v>
      </c>
      <c r="I189" s="6">
        <f t="shared" si="13"/>
        <v>-13.542745999999999</v>
      </c>
      <c r="J189" s="6">
        <f t="shared" si="14"/>
        <v>-9.5729866000000001</v>
      </c>
      <c r="L189">
        <v>14600000000</v>
      </c>
      <c r="M189">
        <v>-11.592843</v>
      </c>
      <c r="N189">
        <v>-9.5957440999999992</v>
      </c>
      <c r="R189" s="6">
        <f t="shared" si="15"/>
        <v>14.95</v>
      </c>
      <c r="S189" s="6">
        <f t="shared" si="16"/>
        <v>-12.684556000000001</v>
      </c>
      <c r="T189" s="6">
        <f t="shared" si="17"/>
        <v>-7.8718032999999998</v>
      </c>
    </row>
    <row r="190" spans="2:20" x14ac:dyDescent="0.25">
      <c r="B190">
        <v>14670000000</v>
      </c>
      <c r="C190">
        <v>-12.640304</v>
      </c>
      <c r="D190">
        <v>-11.098191999999999</v>
      </c>
      <c r="H190" s="6">
        <f t="shared" si="12"/>
        <v>15.02</v>
      </c>
      <c r="I190" s="6">
        <f t="shared" si="13"/>
        <v>-13.810892000000001</v>
      </c>
      <c r="J190" s="6">
        <f t="shared" si="14"/>
        <v>-9.2358208000000008</v>
      </c>
      <c r="L190">
        <v>14670000000</v>
      </c>
      <c r="M190">
        <v>-11.766525</v>
      </c>
      <c r="N190">
        <v>-9.2244595999999994</v>
      </c>
      <c r="R190" s="6">
        <f t="shared" si="15"/>
        <v>15.02</v>
      </c>
      <c r="S190" s="6">
        <f t="shared" si="16"/>
        <v>-12.996352999999999</v>
      </c>
      <c r="T190" s="6">
        <f t="shared" si="17"/>
        <v>-7.6072024999999996</v>
      </c>
    </row>
    <row r="191" spans="2:20" x14ac:dyDescent="0.25">
      <c r="B191">
        <v>14740000000</v>
      </c>
      <c r="C191">
        <v>-12.867675999999999</v>
      </c>
      <c r="D191">
        <v>-10.681125</v>
      </c>
      <c r="H191" s="6">
        <f t="shared" si="12"/>
        <v>15.09</v>
      </c>
      <c r="I191" s="6">
        <f t="shared" si="13"/>
        <v>-14.088988000000001</v>
      </c>
      <c r="J191" s="6">
        <f t="shared" si="14"/>
        <v>-8.9251480000000001</v>
      </c>
      <c r="L191">
        <v>14740000000</v>
      </c>
      <c r="M191">
        <v>-11.971871</v>
      </c>
      <c r="N191">
        <v>-8.8512173000000001</v>
      </c>
      <c r="R191" s="6">
        <f t="shared" si="15"/>
        <v>15.09</v>
      </c>
      <c r="S191" s="6">
        <f t="shared" si="16"/>
        <v>-13.378142</v>
      </c>
      <c r="T191" s="6">
        <f t="shared" si="17"/>
        <v>-7.3426070000000001</v>
      </c>
    </row>
    <row r="192" spans="2:20" x14ac:dyDescent="0.25">
      <c r="B192">
        <v>14810000000</v>
      </c>
      <c r="C192">
        <v>-13.107257000000001</v>
      </c>
      <c r="D192">
        <v>-10.279147999999999</v>
      </c>
      <c r="H192" s="6">
        <f t="shared" si="12"/>
        <v>15.16</v>
      </c>
      <c r="I192" s="6">
        <f t="shared" si="13"/>
        <v>-14.448055</v>
      </c>
      <c r="J192" s="6">
        <f t="shared" si="14"/>
        <v>-8.6269016000000001</v>
      </c>
      <c r="L192">
        <v>14810000000</v>
      </c>
      <c r="M192">
        <v>-12.190143000000001</v>
      </c>
      <c r="N192">
        <v>-8.4946383999999995</v>
      </c>
      <c r="R192" s="6">
        <f t="shared" si="15"/>
        <v>15.16</v>
      </c>
      <c r="S192" s="6">
        <f t="shared" si="16"/>
        <v>-13.849130000000001</v>
      </c>
      <c r="T192" s="6">
        <f t="shared" si="17"/>
        <v>-7.0978903999999998</v>
      </c>
    </row>
    <row r="193" spans="2:20" x14ac:dyDescent="0.25">
      <c r="B193">
        <v>14880000000</v>
      </c>
      <c r="C193">
        <v>-13.326344000000001</v>
      </c>
      <c r="D193">
        <v>-9.9179554000000003</v>
      </c>
      <c r="H193" s="6">
        <f t="shared" si="12"/>
        <v>15.23</v>
      </c>
      <c r="I193" s="6">
        <f t="shared" si="13"/>
        <v>-14.827216999999999</v>
      </c>
      <c r="J193" s="6">
        <f t="shared" si="14"/>
        <v>-8.3259925999999993</v>
      </c>
      <c r="L193">
        <v>14880000000</v>
      </c>
      <c r="M193">
        <v>-12.421927999999999</v>
      </c>
      <c r="N193">
        <v>-8.1627617000000008</v>
      </c>
      <c r="R193" s="6">
        <f t="shared" si="15"/>
        <v>15.23</v>
      </c>
      <c r="S193" s="6">
        <f t="shared" si="16"/>
        <v>-14.309936</v>
      </c>
      <c r="T193" s="6">
        <f t="shared" si="17"/>
        <v>-6.8639273999999997</v>
      </c>
    </row>
    <row r="194" spans="2:20" x14ac:dyDescent="0.25">
      <c r="B194">
        <v>14950000000</v>
      </c>
      <c r="C194">
        <v>-13.542745999999999</v>
      </c>
      <c r="D194">
        <v>-9.5729866000000001</v>
      </c>
      <c r="H194" s="6">
        <f t="shared" si="12"/>
        <v>15.3</v>
      </c>
      <c r="I194" s="6">
        <f t="shared" si="13"/>
        <v>-15.28289</v>
      </c>
      <c r="J194" s="6">
        <f t="shared" si="14"/>
        <v>-8.0419464000000005</v>
      </c>
      <c r="L194">
        <v>14950000000</v>
      </c>
      <c r="M194">
        <v>-12.684556000000001</v>
      </c>
      <c r="N194">
        <v>-7.8718032999999998</v>
      </c>
      <c r="R194" s="6">
        <f t="shared" si="15"/>
        <v>15.3</v>
      </c>
      <c r="S194" s="6">
        <f t="shared" si="16"/>
        <v>-14.87904</v>
      </c>
      <c r="T194" s="6">
        <f t="shared" si="17"/>
        <v>-6.6310120000000001</v>
      </c>
    </row>
    <row r="195" spans="2:20" x14ac:dyDescent="0.25">
      <c r="B195">
        <v>15020000000</v>
      </c>
      <c r="C195">
        <v>-13.810892000000001</v>
      </c>
      <c r="D195">
        <v>-9.2358208000000008</v>
      </c>
      <c r="H195" s="6">
        <f t="shared" si="12"/>
        <v>15.37</v>
      </c>
      <c r="I195" s="6">
        <f t="shared" si="13"/>
        <v>-16.065221999999999</v>
      </c>
      <c r="J195" s="6">
        <f t="shared" si="14"/>
        <v>-7.7662344000000001</v>
      </c>
      <c r="L195">
        <v>15020000000</v>
      </c>
      <c r="M195">
        <v>-12.996352999999999</v>
      </c>
      <c r="N195">
        <v>-7.6072024999999996</v>
      </c>
      <c r="R195" s="6">
        <f t="shared" si="15"/>
        <v>15.37</v>
      </c>
      <c r="S195" s="6">
        <f t="shared" si="16"/>
        <v>-15.743418999999999</v>
      </c>
      <c r="T195" s="6">
        <f t="shared" si="17"/>
        <v>-6.4185847999999996</v>
      </c>
    </row>
    <row r="196" spans="2:20" x14ac:dyDescent="0.25">
      <c r="B196">
        <v>15090000000</v>
      </c>
      <c r="C196">
        <v>-14.088988000000001</v>
      </c>
      <c r="D196">
        <v>-8.9251480000000001</v>
      </c>
      <c r="H196" s="6">
        <f t="shared" ref="H196:H204" si="18">B201/1000000000</f>
        <v>15.44</v>
      </c>
      <c r="I196" s="6">
        <f t="shared" ref="I196:I204" si="19">C201</f>
        <v>-16.871490000000001</v>
      </c>
      <c r="J196" s="6">
        <f t="shared" ref="J196:J204" si="20">D201</f>
        <v>-7.5142312000000002</v>
      </c>
      <c r="L196">
        <v>15090000000</v>
      </c>
      <c r="M196">
        <v>-13.378142</v>
      </c>
      <c r="N196">
        <v>-7.3426070000000001</v>
      </c>
      <c r="R196" s="6">
        <f t="shared" ref="R196:R204" si="21">L201/1000000000</f>
        <v>15.44</v>
      </c>
      <c r="S196" s="6">
        <f t="shared" ref="S196:S204" si="22">M201</f>
        <v>-16.575621000000002</v>
      </c>
      <c r="T196" s="6">
        <f t="shared" ref="T196:T204" si="23">N201</f>
        <v>-6.2132377999999999</v>
      </c>
    </row>
    <row r="197" spans="2:20" x14ac:dyDescent="0.25">
      <c r="B197">
        <v>15160000000</v>
      </c>
      <c r="C197">
        <v>-14.448055</v>
      </c>
      <c r="D197">
        <v>-8.6269016000000001</v>
      </c>
      <c r="H197" s="6">
        <f t="shared" si="18"/>
        <v>15.51</v>
      </c>
      <c r="I197" s="6">
        <f t="shared" si="19"/>
        <v>-17.663592999999999</v>
      </c>
      <c r="J197" s="6">
        <f t="shared" si="20"/>
        <v>-7.2676090999999996</v>
      </c>
      <c r="L197">
        <v>15160000000</v>
      </c>
      <c r="M197">
        <v>-13.849130000000001</v>
      </c>
      <c r="N197">
        <v>-7.0978903999999998</v>
      </c>
      <c r="R197" s="6">
        <f t="shared" si="21"/>
        <v>15.51</v>
      </c>
      <c r="S197" s="6">
        <f t="shared" si="22"/>
        <v>-17.328619</v>
      </c>
      <c r="T197" s="6">
        <f t="shared" si="23"/>
        <v>-6.0197072</v>
      </c>
    </row>
    <row r="198" spans="2:20" x14ac:dyDescent="0.25">
      <c r="B198">
        <v>15230000000</v>
      </c>
      <c r="C198">
        <v>-14.827216999999999</v>
      </c>
      <c r="D198">
        <v>-8.3259925999999993</v>
      </c>
      <c r="H198" s="6">
        <f t="shared" si="18"/>
        <v>15.58</v>
      </c>
      <c r="I198" s="6">
        <f t="shared" si="19"/>
        <v>-19.020216000000001</v>
      </c>
      <c r="J198" s="6">
        <f t="shared" si="20"/>
        <v>-7.0225220000000004</v>
      </c>
      <c r="L198">
        <v>15230000000</v>
      </c>
      <c r="M198">
        <v>-14.309936</v>
      </c>
      <c r="N198">
        <v>-6.8639273999999997</v>
      </c>
      <c r="R198" s="6">
        <f t="shared" si="21"/>
        <v>15.58</v>
      </c>
      <c r="S198" s="6">
        <f t="shared" si="22"/>
        <v>-19.084070000000001</v>
      </c>
      <c r="T198" s="6">
        <f t="shared" si="23"/>
        <v>-5.8219624000000003</v>
      </c>
    </row>
    <row r="199" spans="2:20" x14ac:dyDescent="0.25">
      <c r="B199">
        <v>15300000000</v>
      </c>
      <c r="C199">
        <v>-15.28289</v>
      </c>
      <c r="D199">
        <v>-8.0419464000000005</v>
      </c>
      <c r="H199" s="6">
        <f t="shared" si="18"/>
        <v>15.65</v>
      </c>
      <c r="I199" s="6">
        <f t="shared" si="19"/>
        <v>-21.782281999999999</v>
      </c>
      <c r="J199" s="6">
        <f t="shared" si="20"/>
        <v>-6.8022055999999997</v>
      </c>
      <c r="L199">
        <v>15300000000</v>
      </c>
      <c r="M199">
        <v>-14.87904</v>
      </c>
      <c r="N199">
        <v>-6.6310120000000001</v>
      </c>
      <c r="R199" s="6">
        <f t="shared" si="21"/>
        <v>15.65</v>
      </c>
      <c r="S199" s="6">
        <f t="shared" si="22"/>
        <v>-21.559736000000001</v>
      </c>
      <c r="T199" s="6">
        <f t="shared" si="23"/>
        <v>-5.6395407000000004</v>
      </c>
    </row>
    <row r="200" spans="2:20" x14ac:dyDescent="0.25">
      <c r="B200">
        <v>15370000000</v>
      </c>
      <c r="C200">
        <v>-16.065221999999999</v>
      </c>
      <c r="D200">
        <v>-7.7662344000000001</v>
      </c>
      <c r="H200" s="6">
        <f t="shared" si="18"/>
        <v>15.72</v>
      </c>
      <c r="I200" s="6">
        <f t="shared" si="19"/>
        <v>-23.915427999999999</v>
      </c>
      <c r="J200" s="6">
        <f t="shared" si="20"/>
        <v>-6.6042433000000003</v>
      </c>
      <c r="L200">
        <v>15370000000</v>
      </c>
      <c r="M200">
        <v>-15.743418999999999</v>
      </c>
      <c r="N200">
        <v>-6.4185847999999996</v>
      </c>
      <c r="R200" s="6">
        <f t="shared" si="21"/>
        <v>15.72</v>
      </c>
      <c r="S200" s="6">
        <f t="shared" si="22"/>
        <v>-23.963937999999999</v>
      </c>
      <c r="T200" s="6">
        <f t="shared" si="23"/>
        <v>-5.4770707999999999</v>
      </c>
    </row>
    <row r="201" spans="2:20" x14ac:dyDescent="0.25">
      <c r="B201">
        <v>15440000000</v>
      </c>
      <c r="C201">
        <v>-16.871490000000001</v>
      </c>
      <c r="D201">
        <v>-7.5142312000000002</v>
      </c>
      <c r="H201" s="6">
        <f t="shared" si="18"/>
        <v>15.79</v>
      </c>
      <c r="I201" s="6">
        <f t="shared" si="19"/>
        <v>-26.292570000000001</v>
      </c>
      <c r="J201" s="6">
        <f t="shared" si="20"/>
        <v>-6.4200024999999998</v>
      </c>
      <c r="L201">
        <v>15440000000</v>
      </c>
      <c r="M201">
        <v>-16.575621000000002</v>
      </c>
      <c r="N201">
        <v>-6.2132377999999999</v>
      </c>
      <c r="R201" s="6">
        <f t="shared" si="21"/>
        <v>15.79</v>
      </c>
      <c r="S201" s="6">
        <f t="shared" si="22"/>
        <v>-26.225079999999998</v>
      </c>
      <c r="T201" s="6">
        <f t="shared" si="23"/>
        <v>-5.3280053000000001</v>
      </c>
    </row>
    <row r="202" spans="2:20" x14ac:dyDescent="0.25">
      <c r="B202">
        <v>15510000000</v>
      </c>
      <c r="C202">
        <v>-17.663592999999999</v>
      </c>
      <c r="D202">
        <v>-7.2676090999999996</v>
      </c>
      <c r="H202" s="6">
        <f t="shared" si="18"/>
        <v>15.86</v>
      </c>
      <c r="I202" s="6">
        <f t="shared" si="19"/>
        <v>-28.790627000000001</v>
      </c>
      <c r="J202" s="6">
        <f t="shared" si="20"/>
        <v>-6.2831073000000002</v>
      </c>
      <c r="L202">
        <v>15510000000</v>
      </c>
      <c r="M202">
        <v>-17.328619</v>
      </c>
      <c r="N202">
        <v>-6.0197072</v>
      </c>
      <c r="R202" s="6">
        <f t="shared" si="21"/>
        <v>15.86</v>
      </c>
      <c r="S202" s="6">
        <f t="shared" si="22"/>
        <v>-28.744125</v>
      </c>
      <c r="T202" s="6">
        <f t="shared" si="23"/>
        <v>-5.2063436999999997</v>
      </c>
    </row>
    <row r="203" spans="2:20" x14ac:dyDescent="0.25">
      <c r="B203">
        <v>15580000000</v>
      </c>
      <c r="C203">
        <v>-19.020216000000001</v>
      </c>
      <c r="D203">
        <v>-7.0225220000000004</v>
      </c>
      <c r="H203" s="6">
        <f t="shared" si="18"/>
        <v>15.93</v>
      </c>
      <c r="I203" s="6">
        <f t="shared" si="19"/>
        <v>-30.680136000000001</v>
      </c>
      <c r="J203" s="6">
        <f t="shared" si="20"/>
        <v>-6.1689600999999996</v>
      </c>
      <c r="L203">
        <v>15580000000</v>
      </c>
      <c r="M203">
        <v>-19.084070000000001</v>
      </c>
      <c r="N203">
        <v>-5.8219624000000003</v>
      </c>
      <c r="R203" s="6">
        <f t="shared" si="21"/>
        <v>15.93</v>
      </c>
      <c r="S203" s="6">
        <f t="shared" si="22"/>
        <v>-30.233355</v>
      </c>
      <c r="T203" s="6">
        <f t="shared" si="23"/>
        <v>-5.1091160999999996</v>
      </c>
    </row>
    <row r="204" spans="2:20" x14ac:dyDescent="0.25">
      <c r="B204">
        <v>15650000000</v>
      </c>
      <c r="C204">
        <v>-21.782281999999999</v>
      </c>
      <c r="D204">
        <v>-6.8022055999999997</v>
      </c>
      <c r="H204" s="6">
        <f t="shared" si="18"/>
        <v>16</v>
      </c>
      <c r="I204" s="6">
        <f t="shared" si="19"/>
        <v>-31.031616</v>
      </c>
      <c r="J204" s="6">
        <f t="shared" si="20"/>
        <v>-6.0767365</v>
      </c>
      <c r="L204">
        <v>15650000000</v>
      </c>
      <c r="M204">
        <v>-21.559736000000001</v>
      </c>
      <c r="N204">
        <v>-5.6395407000000004</v>
      </c>
      <c r="R204" s="6">
        <f t="shared" si="21"/>
        <v>16</v>
      </c>
      <c r="S204" s="6">
        <f t="shared" si="22"/>
        <v>-30.816956999999999</v>
      </c>
      <c r="T204" s="6">
        <f t="shared" si="23"/>
        <v>-5.0289826</v>
      </c>
    </row>
    <row r="205" spans="2:20" x14ac:dyDescent="0.25">
      <c r="B205">
        <v>15720000000</v>
      </c>
      <c r="C205">
        <v>-23.915427999999999</v>
      </c>
      <c r="D205">
        <v>-6.6042433000000003</v>
      </c>
      <c r="L205">
        <v>15720000000</v>
      </c>
      <c r="M205">
        <v>-23.963937999999999</v>
      </c>
      <c r="N205">
        <v>-5.4770707999999999</v>
      </c>
    </row>
    <row r="206" spans="2:20" x14ac:dyDescent="0.25">
      <c r="B206">
        <v>15790000000</v>
      </c>
      <c r="C206">
        <v>-26.292570000000001</v>
      </c>
      <c r="D206">
        <v>-6.4200024999999998</v>
      </c>
      <c r="L206">
        <v>15790000000</v>
      </c>
      <c r="M206">
        <v>-26.225079999999998</v>
      </c>
      <c r="N206">
        <v>-5.3280053000000001</v>
      </c>
    </row>
    <row r="207" spans="2:20" x14ac:dyDescent="0.25">
      <c r="B207">
        <v>15860000000</v>
      </c>
      <c r="C207">
        <v>-28.790627000000001</v>
      </c>
      <c r="D207">
        <v>-6.2831073000000002</v>
      </c>
      <c r="L207">
        <v>15860000000</v>
      </c>
      <c r="M207">
        <v>-28.744125</v>
      </c>
      <c r="N207">
        <v>-5.2063436999999997</v>
      </c>
    </row>
    <row r="208" spans="2:20" x14ac:dyDescent="0.25">
      <c r="B208">
        <v>15930000000</v>
      </c>
      <c r="C208">
        <v>-30.680136000000001</v>
      </c>
      <c r="D208">
        <v>-6.1689600999999996</v>
      </c>
      <c r="L208">
        <v>15930000000</v>
      </c>
      <c r="M208">
        <v>-30.233355</v>
      </c>
      <c r="N208">
        <v>-5.1091160999999996</v>
      </c>
    </row>
    <row r="209" spans="2:14" x14ac:dyDescent="0.25">
      <c r="B209">
        <v>16000000000</v>
      </c>
      <c r="C209">
        <v>-31.031616</v>
      </c>
      <c r="D209">
        <v>-6.0767365</v>
      </c>
      <c r="L209">
        <v>16000000000</v>
      </c>
      <c r="M209">
        <v>-30.816956999999999</v>
      </c>
      <c r="N209">
        <v>-5.0289826</v>
      </c>
    </row>
    <row r="210" spans="2:14" x14ac:dyDescent="0.25">
      <c r="B210" t="s">
        <v>21</v>
      </c>
      <c r="L210" t="s">
        <v>21</v>
      </c>
    </row>
    <row r="213" spans="2:14" x14ac:dyDescent="0.25">
      <c r="B213" t="s">
        <v>18</v>
      </c>
      <c r="L213" t="s">
        <v>18</v>
      </c>
    </row>
    <row r="214" spans="2:14" x14ac:dyDescent="0.25">
      <c r="B214" t="s">
        <v>19</v>
      </c>
      <c r="C214" t="s">
        <v>284</v>
      </c>
      <c r="D214" t="s">
        <v>285</v>
      </c>
      <c r="L214" t="s">
        <v>19</v>
      </c>
      <c r="M214" t="s">
        <v>284</v>
      </c>
      <c r="N214" t="s">
        <v>285</v>
      </c>
    </row>
    <row r="215" spans="2:14" x14ac:dyDescent="0.25">
      <c r="B215">
        <v>10000000</v>
      </c>
      <c r="C215">
        <v>-7.1393041999999998</v>
      </c>
      <c r="D215">
        <v>-10.847906</v>
      </c>
      <c r="L215">
        <v>10000000</v>
      </c>
      <c r="M215">
        <v>-8.4947938999999995</v>
      </c>
      <c r="N215">
        <v>-12.942356999999999</v>
      </c>
    </row>
    <row r="216" spans="2:14" x14ac:dyDescent="0.25">
      <c r="B216">
        <v>69900000</v>
      </c>
      <c r="C216">
        <v>-7.0538793000000002</v>
      </c>
      <c r="D216">
        <v>-11.214626000000001</v>
      </c>
      <c r="L216">
        <v>69900000</v>
      </c>
      <c r="M216">
        <v>-8.4379053000000006</v>
      </c>
      <c r="N216">
        <v>-13.117328000000001</v>
      </c>
    </row>
    <row r="217" spans="2:14" x14ac:dyDescent="0.25">
      <c r="B217">
        <v>129800000</v>
      </c>
      <c r="C217">
        <v>-6.9698877000000001</v>
      </c>
      <c r="D217">
        <v>-11.814019</v>
      </c>
      <c r="L217">
        <v>129800000</v>
      </c>
      <c r="M217">
        <v>-8.3962716999999998</v>
      </c>
      <c r="N217">
        <v>-13.422414</v>
      </c>
    </row>
    <row r="218" spans="2:14" x14ac:dyDescent="0.25">
      <c r="B218">
        <v>189700000</v>
      </c>
      <c r="C218">
        <v>-6.9288464000000003</v>
      </c>
      <c r="D218">
        <v>-12.386091</v>
      </c>
      <c r="L218">
        <v>189700000</v>
      </c>
      <c r="M218">
        <v>-8.3830442000000005</v>
      </c>
      <c r="N218">
        <v>-13.646431</v>
      </c>
    </row>
    <row r="219" spans="2:14" x14ac:dyDescent="0.25">
      <c r="B219">
        <v>249600000</v>
      </c>
      <c r="C219">
        <v>-6.9392852999999999</v>
      </c>
      <c r="D219">
        <v>-12.801080000000001</v>
      </c>
      <c r="L219">
        <v>249600000</v>
      </c>
      <c r="M219">
        <v>-8.4394579000000007</v>
      </c>
      <c r="N219">
        <v>-14.161745</v>
      </c>
    </row>
    <row r="220" spans="2:14" x14ac:dyDescent="0.25">
      <c r="B220">
        <v>309500000</v>
      </c>
      <c r="C220">
        <v>-6.9215692999999998</v>
      </c>
      <c r="D220">
        <v>-13.243986</v>
      </c>
      <c r="L220">
        <v>309500000</v>
      </c>
      <c r="M220">
        <v>-8.4599580999999997</v>
      </c>
      <c r="N220">
        <v>-14.498398</v>
      </c>
    </row>
    <row r="221" spans="2:14" x14ac:dyDescent="0.25">
      <c r="B221">
        <v>369400000</v>
      </c>
      <c r="C221">
        <v>-6.9066571999999997</v>
      </c>
      <c r="D221">
        <v>-13.775981</v>
      </c>
      <c r="L221">
        <v>369400000</v>
      </c>
      <c r="M221">
        <v>-8.4702721000000007</v>
      </c>
      <c r="N221">
        <v>-14.866645999999999</v>
      </c>
    </row>
    <row r="222" spans="2:14" x14ac:dyDescent="0.25">
      <c r="B222">
        <v>429300000</v>
      </c>
      <c r="C222">
        <v>-6.8468441999999996</v>
      </c>
      <c r="D222">
        <v>-14.068021</v>
      </c>
      <c r="L222">
        <v>429300000</v>
      </c>
      <c r="M222">
        <v>-8.4480371000000005</v>
      </c>
      <c r="N222">
        <v>-15.098286</v>
      </c>
    </row>
    <row r="223" spans="2:14" x14ac:dyDescent="0.25">
      <c r="B223">
        <v>489200000</v>
      </c>
      <c r="C223">
        <v>-6.8164696999999999</v>
      </c>
      <c r="D223">
        <v>-14.400205</v>
      </c>
      <c r="L223">
        <v>489200000</v>
      </c>
      <c r="M223">
        <v>-8.4564219000000005</v>
      </c>
      <c r="N223">
        <v>-15.601504</v>
      </c>
    </row>
    <row r="224" spans="2:14" x14ac:dyDescent="0.25">
      <c r="B224">
        <v>549100000</v>
      </c>
      <c r="C224">
        <v>-6.8065490999999998</v>
      </c>
      <c r="D224">
        <v>-14.74428</v>
      </c>
      <c r="L224">
        <v>549100000</v>
      </c>
      <c r="M224">
        <v>-8.4674052999999994</v>
      </c>
      <c r="N224">
        <v>-15.959147</v>
      </c>
    </row>
    <row r="225" spans="2:14" x14ac:dyDescent="0.25">
      <c r="B225">
        <v>609000000</v>
      </c>
      <c r="C225">
        <v>-6.7997851000000002</v>
      </c>
      <c r="D225">
        <v>-14.998317999999999</v>
      </c>
      <c r="L225">
        <v>609000000</v>
      </c>
      <c r="M225">
        <v>-8.4688424999999992</v>
      </c>
      <c r="N225">
        <v>-16.352920999999998</v>
      </c>
    </row>
    <row r="226" spans="2:14" x14ac:dyDescent="0.25">
      <c r="B226">
        <v>668900000</v>
      </c>
      <c r="C226">
        <v>-6.7837749000000001</v>
      </c>
      <c r="D226">
        <v>-15.114903</v>
      </c>
      <c r="L226">
        <v>668900000</v>
      </c>
      <c r="M226">
        <v>-8.4507761000000006</v>
      </c>
      <c r="N226">
        <v>-16.71649</v>
      </c>
    </row>
    <row r="227" spans="2:14" x14ac:dyDescent="0.25">
      <c r="B227">
        <v>728800000</v>
      </c>
      <c r="C227">
        <v>-6.7691622000000002</v>
      </c>
      <c r="D227">
        <v>-15.305641</v>
      </c>
      <c r="L227">
        <v>728800000</v>
      </c>
      <c r="M227">
        <v>-8.4114342000000004</v>
      </c>
      <c r="N227">
        <v>-17.343036999999999</v>
      </c>
    </row>
    <row r="228" spans="2:14" x14ac:dyDescent="0.25">
      <c r="B228">
        <v>788700000</v>
      </c>
      <c r="C228">
        <v>-6.7453237000000001</v>
      </c>
      <c r="D228">
        <v>-15.367649999999999</v>
      </c>
      <c r="L228">
        <v>788700000</v>
      </c>
      <c r="M228">
        <v>-8.3736286</v>
      </c>
      <c r="N228">
        <v>-17.956263</v>
      </c>
    </row>
    <row r="229" spans="2:14" x14ac:dyDescent="0.25">
      <c r="B229">
        <v>848600000</v>
      </c>
      <c r="C229">
        <v>-6.7278251999999998</v>
      </c>
      <c r="D229">
        <v>-15.553103</v>
      </c>
      <c r="L229">
        <v>848600000</v>
      </c>
      <c r="M229">
        <v>-8.3338985000000001</v>
      </c>
      <c r="N229">
        <v>-18.342752000000001</v>
      </c>
    </row>
    <row r="230" spans="2:14" x14ac:dyDescent="0.25">
      <c r="B230">
        <v>908500000</v>
      </c>
      <c r="C230">
        <v>-6.6886286999999998</v>
      </c>
      <c r="D230">
        <v>-15.573916000000001</v>
      </c>
      <c r="L230">
        <v>908500000</v>
      </c>
      <c r="M230">
        <v>-8.3179397999999996</v>
      </c>
      <c r="N230">
        <v>-19.077238000000001</v>
      </c>
    </row>
    <row r="231" spans="2:14" x14ac:dyDescent="0.25">
      <c r="B231">
        <v>968400000</v>
      </c>
      <c r="C231">
        <v>-6.6439500000000002</v>
      </c>
      <c r="D231">
        <v>-15.684150000000001</v>
      </c>
      <c r="L231">
        <v>968400000</v>
      </c>
      <c r="M231">
        <v>-8.3013352999999999</v>
      </c>
      <c r="N231">
        <v>-19.616828999999999</v>
      </c>
    </row>
    <row r="232" spans="2:14" x14ac:dyDescent="0.25">
      <c r="B232">
        <v>1028300000</v>
      </c>
      <c r="C232">
        <v>-6.5955648</v>
      </c>
      <c r="D232">
        <v>-15.821448</v>
      </c>
      <c r="L232">
        <v>1028300000</v>
      </c>
      <c r="M232">
        <v>-8.2904005000000005</v>
      </c>
      <c r="N232">
        <v>-20.002998000000002</v>
      </c>
    </row>
    <row r="233" spans="2:14" x14ac:dyDescent="0.25">
      <c r="B233">
        <v>1088200000</v>
      </c>
      <c r="C233">
        <v>-6.5541372000000004</v>
      </c>
      <c r="D233">
        <v>-16.010874000000001</v>
      </c>
      <c r="L233">
        <v>1088200000</v>
      </c>
      <c r="M233">
        <v>-8.2763939000000004</v>
      </c>
      <c r="N233">
        <v>-20.384027</v>
      </c>
    </row>
    <row r="234" spans="2:14" x14ac:dyDescent="0.25">
      <c r="B234">
        <v>1148100000</v>
      </c>
      <c r="C234">
        <v>-6.5308700000000002</v>
      </c>
      <c r="D234">
        <v>-16.018073999999999</v>
      </c>
      <c r="L234">
        <v>1148100000</v>
      </c>
      <c r="M234">
        <v>-8.2568845999999994</v>
      </c>
      <c r="N234">
        <v>-20.742228000000001</v>
      </c>
    </row>
    <row r="235" spans="2:14" x14ac:dyDescent="0.25">
      <c r="B235">
        <v>1208000000</v>
      </c>
      <c r="C235">
        <v>-6.5237727000000003</v>
      </c>
      <c r="D235">
        <v>-16.085934000000002</v>
      </c>
      <c r="L235">
        <v>1208000000</v>
      </c>
      <c r="M235">
        <v>-8.2492867000000007</v>
      </c>
      <c r="N235">
        <v>-20.937466000000001</v>
      </c>
    </row>
    <row r="236" spans="2:14" x14ac:dyDescent="0.25">
      <c r="B236">
        <v>1267900000</v>
      </c>
      <c r="C236">
        <v>-6.5259476000000003</v>
      </c>
      <c r="D236">
        <v>-16.061207</v>
      </c>
      <c r="L236">
        <v>1267900000</v>
      </c>
      <c r="M236">
        <v>-8.2382994000000007</v>
      </c>
      <c r="N236">
        <v>-21.206441999999999</v>
      </c>
    </row>
    <row r="237" spans="2:14" x14ac:dyDescent="0.25">
      <c r="B237">
        <v>1327800000</v>
      </c>
      <c r="C237">
        <v>-6.5493854999999996</v>
      </c>
      <c r="D237">
        <v>-15.816966000000001</v>
      </c>
      <c r="L237">
        <v>1327800000</v>
      </c>
      <c r="M237">
        <v>-8.2300042999999992</v>
      </c>
      <c r="N237">
        <v>-21.534552000000001</v>
      </c>
    </row>
    <row r="238" spans="2:14" x14ac:dyDescent="0.25">
      <c r="B238">
        <v>1387700000</v>
      </c>
      <c r="C238">
        <v>-6.5658126000000001</v>
      </c>
      <c r="D238">
        <v>-15.726354000000001</v>
      </c>
      <c r="L238">
        <v>1387700000</v>
      </c>
      <c r="M238">
        <v>-8.2146443999999992</v>
      </c>
      <c r="N238">
        <v>-21.488911000000002</v>
      </c>
    </row>
    <row r="239" spans="2:14" x14ac:dyDescent="0.25">
      <c r="B239">
        <v>1447600000</v>
      </c>
      <c r="C239">
        <v>-6.6076940999999998</v>
      </c>
      <c r="D239">
        <v>-15.598477000000001</v>
      </c>
      <c r="L239">
        <v>1447600000</v>
      </c>
      <c r="M239">
        <v>-8.1866120999999996</v>
      </c>
      <c r="N239">
        <v>-21.507572</v>
      </c>
    </row>
    <row r="240" spans="2:14" x14ac:dyDescent="0.25">
      <c r="B240">
        <v>1507500000</v>
      </c>
      <c r="C240">
        <v>-6.6441068999999997</v>
      </c>
      <c r="D240">
        <v>-15.432207999999999</v>
      </c>
      <c r="L240">
        <v>1507500000</v>
      </c>
      <c r="M240">
        <v>-8.165597</v>
      </c>
      <c r="N240">
        <v>-21.320463</v>
      </c>
    </row>
    <row r="241" spans="2:14" x14ac:dyDescent="0.25">
      <c r="B241">
        <v>1567400000</v>
      </c>
      <c r="C241">
        <v>-6.7162495</v>
      </c>
      <c r="D241">
        <v>-15.372024</v>
      </c>
      <c r="L241">
        <v>1567400000</v>
      </c>
      <c r="M241">
        <v>-8.1399746000000004</v>
      </c>
      <c r="N241">
        <v>-20.908628</v>
      </c>
    </row>
    <row r="242" spans="2:14" x14ac:dyDescent="0.25">
      <c r="B242">
        <v>1627300000</v>
      </c>
      <c r="C242">
        <v>-6.7730227000000003</v>
      </c>
      <c r="D242">
        <v>-15.340116</v>
      </c>
      <c r="L242">
        <v>1627300000</v>
      </c>
      <c r="M242">
        <v>-8.1338854000000005</v>
      </c>
      <c r="N242">
        <v>-20.265080999999999</v>
      </c>
    </row>
    <row r="243" spans="2:14" x14ac:dyDescent="0.25">
      <c r="B243">
        <v>1687200000</v>
      </c>
      <c r="C243">
        <v>-6.8288941000000003</v>
      </c>
      <c r="D243">
        <v>-15.222946</v>
      </c>
      <c r="L243">
        <v>1687200000</v>
      </c>
      <c r="M243">
        <v>-8.1197909999999993</v>
      </c>
      <c r="N243">
        <v>-19.686986999999998</v>
      </c>
    </row>
    <row r="244" spans="2:14" x14ac:dyDescent="0.25">
      <c r="B244">
        <v>1747100000</v>
      </c>
      <c r="C244">
        <v>-6.8590384000000002</v>
      </c>
      <c r="D244">
        <v>-15.054224</v>
      </c>
      <c r="L244">
        <v>1747100000</v>
      </c>
      <c r="M244">
        <v>-8.1145201</v>
      </c>
      <c r="N244">
        <v>-19.161473999999998</v>
      </c>
    </row>
    <row r="245" spans="2:14" x14ac:dyDescent="0.25">
      <c r="B245">
        <v>1807000000</v>
      </c>
      <c r="C245">
        <v>-6.8901481999999996</v>
      </c>
      <c r="D245">
        <v>-14.905138000000001</v>
      </c>
      <c r="L245">
        <v>1807000000</v>
      </c>
      <c r="M245">
        <v>-8.1177092000000002</v>
      </c>
      <c r="N245">
        <v>-18.647562000000001</v>
      </c>
    </row>
    <row r="246" spans="2:14" x14ac:dyDescent="0.25">
      <c r="B246">
        <v>1866900000</v>
      </c>
      <c r="C246">
        <v>-6.9455999999999998</v>
      </c>
      <c r="D246">
        <v>-14.743283</v>
      </c>
      <c r="L246">
        <v>1866900000</v>
      </c>
      <c r="M246">
        <v>-8.1104535999999996</v>
      </c>
      <c r="N246">
        <v>-18.346368999999999</v>
      </c>
    </row>
    <row r="247" spans="2:14" x14ac:dyDescent="0.25">
      <c r="B247">
        <v>1926800000</v>
      </c>
      <c r="C247">
        <v>-6.9540934999999999</v>
      </c>
      <c r="D247">
        <v>-14.589717</v>
      </c>
      <c r="L247">
        <v>1926800000</v>
      </c>
      <c r="M247">
        <v>-8.1063814000000001</v>
      </c>
      <c r="N247">
        <v>-18.196235999999999</v>
      </c>
    </row>
    <row r="248" spans="2:14" x14ac:dyDescent="0.25">
      <c r="B248">
        <v>1986700000</v>
      </c>
      <c r="C248">
        <v>-6.9999169999999999</v>
      </c>
      <c r="D248">
        <v>-14.341303999999999</v>
      </c>
      <c r="L248">
        <v>1986700000</v>
      </c>
      <c r="M248">
        <v>-8.0907812000000003</v>
      </c>
      <c r="N248">
        <v>-18.308716</v>
      </c>
    </row>
    <row r="249" spans="2:14" x14ac:dyDescent="0.25">
      <c r="B249">
        <v>2046600000</v>
      </c>
      <c r="C249">
        <v>-7.0181884999999999</v>
      </c>
      <c r="D249">
        <v>-14.230596999999999</v>
      </c>
      <c r="L249">
        <v>2046600000</v>
      </c>
      <c r="M249">
        <v>-8.1106795999999992</v>
      </c>
      <c r="N249">
        <v>-18.383438000000002</v>
      </c>
    </row>
    <row r="250" spans="2:14" x14ac:dyDescent="0.25">
      <c r="B250">
        <v>2106500000</v>
      </c>
      <c r="C250">
        <v>-7.0654268</v>
      </c>
      <c r="D250">
        <v>-14.167615</v>
      </c>
      <c r="L250">
        <v>2106500000</v>
      </c>
      <c r="M250">
        <v>-8.1205368</v>
      </c>
      <c r="N250">
        <v>-18.581462999999999</v>
      </c>
    </row>
    <row r="251" spans="2:14" x14ac:dyDescent="0.25">
      <c r="B251">
        <v>2166400000</v>
      </c>
      <c r="C251">
        <v>-7.0921878999999999</v>
      </c>
      <c r="D251">
        <v>-14.095579000000001</v>
      </c>
      <c r="L251">
        <v>2166400000</v>
      </c>
      <c r="M251">
        <v>-8.1455832000000008</v>
      </c>
      <c r="N251">
        <v>-18.864038000000001</v>
      </c>
    </row>
    <row r="252" spans="2:14" x14ac:dyDescent="0.25">
      <c r="B252">
        <v>2226300000</v>
      </c>
      <c r="C252">
        <v>-7.1050734999999996</v>
      </c>
      <c r="D252">
        <v>-14.136362</v>
      </c>
      <c r="L252">
        <v>2226300000</v>
      </c>
      <c r="M252">
        <v>-8.1554642000000008</v>
      </c>
      <c r="N252">
        <v>-19.057863000000001</v>
      </c>
    </row>
    <row r="253" spans="2:14" x14ac:dyDescent="0.25">
      <c r="B253">
        <v>2286200000</v>
      </c>
      <c r="C253">
        <v>-7.1234530999999999</v>
      </c>
      <c r="D253">
        <v>-14.406539</v>
      </c>
      <c r="L253">
        <v>2286200000</v>
      </c>
      <c r="M253">
        <v>-8.1714926000000006</v>
      </c>
      <c r="N253">
        <v>-19.119285999999999</v>
      </c>
    </row>
    <row r="254" spans="2:14" x14ac:dyDescent="0.25">
      <c r="B254">
        <v>2346100000</v>
      </c>
      <c r="C254">
        <v>-7.0992632000000002</v>
      </c>
      <c r="D254">
        <v>-14.610438</v>
      </c>
      <c r="L254">
        <v>2346100000</v>
      </c>
      <c r="M254">
        <v>-8.1824417</v>
      </c>
      <c r="N254">
        <v>-19.244054999999999</v>
      </c>
    </row>
    <row r="255" spans="2:14" x14ac:dyDescent="0.25">
      <c r="B255">
        <v>2406000000</v>
      </c>
      <c r="C255">
        <v>-7.1002235000000002</v>
      </c>
      <c r="D255">
        <v>-14.969808</v>
      </c>
      <c r="L255">
        <v>2406000000</v>
      </c>
      <c r="M255">
        <v>-8.2002849999999992</v>
      </c>
      <c r="N255">
        <v>-19.126776</v>
      </c>
    </row>
    <row r="256" spans="2:14" x14ac:dyDescent="0.25">
      <c r="B256">
        <v>2465900000</v>
      </c>
      <c r="C256">
        <v>-7.0809784000000002</v>
      </c>
      <c r="D256">
        <v>-15.245683</v>
      </c>
      <c r="L256">
        <v>2465900000</v>
      </c>
      <c r="M256">
        <v>-8.2308474</v>
      </c>
      <c r="N256">
        <v>-19.036594000000001</v>
      </c>
    </row>
    <row r="257" spans="2:14" x14ac:dyDescent="0.25">
      <c r="B257">
        <v>2525800000</v>
      </c>
      <c r="C257">
        <v>-7.1031636999999996</v>
      </c>
      <c r="D257">
        <v>-15.57122</v>
      </c>
      <c r="L257">
        <v>2525800000</v>
      </c>
      <c r="M257">
        <v>-8.2592467999999997</v>
      </c>
      <c r="N257">
        <v>-18.845329</v>
      </c>
    </row>
    <row r="258" spans="2:14" x14ac:dyDescent="0.25">
      <c r="B258">
        <v>2585700000</v>
      </c>
      <c r="C258">
        <v>-7.1009026000000004</v>
      </c>
      <c r="D258">
        <v>-15.761499000000001</v>
      </c>
      <c r="L258">
        <v>2585700000</v>
      </c>
      <c r="M258">
        <v>-8.3037281000000007</v>
      </c>
      <c r="N258">
        <v>-18.576885000000001</v>
      </c>
    </row>
    <row r="259" spans="2:14" x14ac:dyDescent="0.25">
      <c r="B259">
        <v>2645600000</v>
      </c>
      <c r="C259">
        <v>-7.1307926000000004</v>
      </c>
      <c r="D259">
        <v>-15.962437</v>
      </c>
      <c r="L259">
        <v>2645600000</v>
      </c>
      <c r="M259">
        <v>-8.3485174000000004</v>
      </c>
      <c r="N259">
        <v>-18.213712999999998</v>
      </c>
    </row>
    <row r="260" spans="2:14" x14ac:dyDescent="0.25">
      <c r="B260">
        <v>2705500000</v>
      </c>
      <c r="C260">
        <v>-7.1447911</v>
      </c>
      <c r="D260">
        <v>-16.272877000000001</v>
      </c>
      <c r="L260">
        <v>2705500000</v>
      </c>
      <c r="M260">
        <v>-8.4028987999999991</v>
      </c>
      <c r="N260">
        <v>-17.890111999999998</v>
      </c>
    </row>
    <row r="261" spans="2:14" x14ac:dyDescent="0.25">
      <c r="B261">
        <v>2765400000</v>
      </c>
      <c r="C261">
        <v>-7.155189</v>
      </c>
      <c r="D261">
        <v>-16.496517000000001</v>
      </c>
      <c r="L261">
        <v>2765400000</v>
      </c>
      <c r="M261">
        <v>-8.4499969000000004</v>
      </c>
      <c r="N261">
        <v>-17.455044000000001</v>
      </c>
    </row>
    <row r="262" spans="2:14" x14ac:dyDescent="0.25">
      <c r="B262">
        <v>2825300000</v>
      </c>
      <c r="C262">
        <v>-7.1828355999999998</v>
      </c>
      <c r="D262">
        <v>-16.510715000000001</v>
      </c>
      <c r="L262">
        <v>2825300000</v>
      </c>
      <c r="M262">
        <v>-8.4912062000000006</v>
      </c>
      <c r="N262">
        <v>-17.159761</v>
      </c>
    </row>
    <row r="263" spans="2:14" x14ac:dyDescent="0.25">
      <c r="B263">
        <v>2885200000</v>
      </c>
      <c r="C263">
        <v>-7.2164849999999996</v>
      </c>
      <c r="D263">
        <v>-16.657620999999999</v>
      </c>
      <c r="L263">
        <v>2885200000</v>
      </c>
      <c r="M263">
        <v>-8.5302314999999993</v>
      </c>
      <c r="N263">
        <v>-16.722794</v>
      </c>
    </row>
    <row r="264" spans="2:14" x14ac:dyDescent="0.25">
      <c r="B264">
        <v>2945100000</v>
      </c>
      <c r="C264">
        <v>-7.2781061999999999</v>
      </c>
      <c r="D264">
        <v>-16.451243999999999</v>
      </c>
      <c r="L264">
        <v>2945100000</v>
      </c>
      <c r="M264">
        <v>-8.5664529999999992</v>
      </c>
      <c r="N264">
        <v>-16.431581000000001</v>
      </c>
    </row>
    <row r="265" spans="2:14" x14ac:dyDescent="0.25">
      <c r="B265">
        <v>3005000000</v>
      </c>
      <c r="C265">
        <v>-7.3253269000000003</v>
      </c>
      <c r="D265">
        <v>-16.035364000000001</v>
      </c>
      <c r="L265">
        <v>3005000000</v>
      </c>
      <c r="M265">
        <v>-8.5868502000000007</v>
      </c>
      <c r="N265">
        <v>-16.073882999999999</v>
      </c>
    </row>
    <row r="266" spans="2:14" x14ac:dyDescent="0.25">
      <c r="B266">
        <v>3064900000</v>
      </c>
      <c r="C266">
        <v>-7.3765378000000004</v>
      </c>
      <c r="D266">
        <v>-15.670991000000001</v>
      </c>
      <c r="L266">
        <v>3064900000</v>
      </c>
      <c r="M266">
        <v>-8.5851135000000003</v>
      </c>
      <c r="N266">
        <v>-15.753886</v>
      </c>
    </row>
    <row r="267" spans="2:14" x14ac:dyDescent="0.25">
      <c r="B267">
        <v>3124800000</v>
      </c>
      <c r="C267">
        <v>-7.3984227000000002</v>
      </c>
      <c r="D267">
        <v>-15.388123999999999</v>
      </c>
      <c r="L267">
        <v>3124800000</v>
      </c>
      <c r="M267">
        <v>-8.5824461000000003</v>
      </c>
      <c r="N267">
        <v>-15.286167000000001</v>
      </c>
    </row>
    <row r="268" spans="2:14" x14ac:dyDescent="0.25">
      <c r="B268">
        <v>3184700000</v>
      </c>
      <c r="C268">
        <v>-7.4243221000000004</v>
      </c>
      <c r="D268">
        <v>-14.900689</v>
      </c>
      <c r="L268">
        <v>3184700000</v>
      </c>
      <c r="M268">
        <v>-8.5899552999999997</v>
      </c>
      <c r="N268">
        <v>-15.024502999999999</v>
      </c>
    </row>
    <row r="269" spans="2:14" x14ac:dyDescent="0.25">
      <c r="B269">
        <v>3244600000</v>
      </c>
      <c r="C269">
        <v>-7.4256653999999997</v>
      </c>
      <c r="D269">
        <v>-14.594859</v>
      </c>
      <c r="L269">
        <v>3244600000</v>
      </c>
      <c r="M269">
        <v>-8.6113253000000007</v>
      </c>
      <c r="N269">
        <v>-14.594908</v>
      </c>
    </row>
    <row r="270" spans="2:14" x14ac:dyDescent="0.25">
      <c r="B270">
        <v>3304500000</v>
      </c>
      <c r="C270">
        <v>-7.4574164999999999</v>
      </c>
      <c r="D270">
        <v>-14.223801</v>
      </c>
      <c r="L270">
        <v>3304500000</v>
      </c>
      <c r="M270">
        <v>-8.6352205000000009</v>
      </c>
      <c r="N270">
        <v>-14.231450000000001</v>
      </c>
    </row>
    <row r="271" spans="2:14" x14ac:dyDescent="0.25">
      <c r="B271">
        <v>3364400000</v>
      </c>
      <c r="C271">
        <v>-7.4740148</v>
      </c>
      <c r="D271">
        <v>-13.973754</v>
      </c>
      <c r="L271">
        <v>3364400000</v>
      </c>
      <c r="M271">
        <v>-8.660202</v>
      </c>
      <c r="N271">
        <v>-13.827131</v>
      </c>
    </row>
    <row r="272" spans="2:14" x14ac:dyDescent="0.25">
      <c r="B272">
        <v>3424300000</v>
      </c>
      <c r="C272">
        <v>-7.4850335000000001</v>
      </c>
      <c r="D272">
        <v>-13.622128999999999</v>
      </c>
      <c r="L272">
        <v>3424300000</v>
      </c>
      <c r="M272">
        <v>-8.7006683000000002</v>
      </c>
      <c r="N272">
        <v>-13.493297999999999</v>
      </c>
    </row>
    <row r="273" spans="2:14" x14ac:dyDescent="0.25">
      <c r="B273">
        <v>3484200000</v>
      </c>
      <c r="C273">
        <v>-7.4986205000000004</v>
      </c>
      <c r="D273">
        <v>-13.338379</v>
      </c>
      <c r="L273">
        <v>3484200000</v>
      </c>
      <c r="M273">
        <v>-8.7309216999999997</v>
      </c>
      <c r="N273">
        <v>-13.091516</v>
      </c>
    </row>
    <row r="274" spans="2:14" x14ac:dyDescent="0.25">
      <c r="B274">
        <v>3544100000</v>
      </c>
      <c r="C274">
        <v>-7.4972190999999997</v>
      </c>
      <c r="D274">
        <v>-13.180455</v>
      </c>
      <c r="L274">
        <v>3544100000</v>
      </c>
      <c r="M274">
        <v>-8.7756643000000008</v>
      </c>
      <c r="N274">
        <v>-12.740565999999999</v>
      </c>
    </row>
    <row r="275" spans="2:14" x14ac:dyDescent="0.25">
      <c r="B275">
        <v>3604000000</v>
      </c>
      <c r="C275">
        <v>-7.5185741999999998</v>
      </c>
      <c r="D275">
        <v>-12.945354</v>
      </c>
      <c r="L275">
        <v>3604000000</v>
      </c>
      <c r="M275">
        <v>-8.8221253999999991</v>
      </c>
      <c r="N275">
        <v>-12.347148000000001</v>
      </c>
    </row>
    <row r="276" spans="2:14" x14ac:dyDescent="0.25">
      <c r="B276">
        <v>3663900000</v>
      </c>
      <c r="C276">
        <v>-7.5323563</v>
      </c>
      <c r="D276">
        <v>-12.603991000000001</v>
      </c>
      <c r="L276">
        <v>3663900000</v>
      </c>
      <c r="M276">
        <v>-8.8755970000000008</v>
      </c>
      <c r="N276">
        <v>-11.978335</v>
      </c>
    </row>
    <row r="277" spans="2:14" x14ac:dyDescent="0.25">
      <c r="B277">
        <v>3723800000</v>
      </c>
      <c r="C277">
        <v>-7.5709305000000002</v>
      </c>
      <c r="D277">
        <v>-12.340693999999999</v>
      </c>
      <c r="L277">
        <v>3723800000</v>
      </c>
      <c r="M277">
        <v>-8.9352131000000004</v>
      </c>
      <c r="N277">
        <v>-11.567202999999999</v>
      </c>
    </row>
    <row r="278" spans="2:14" x14ac:dyDescent="0.25">
      <c r="B278">
        <v>3783700000</v>
      </c>
      <c r="C278">
        <v>-7.6113529</v>
      </c>
      <c r="D278">
        <v>-12.031399</v>
      </c>
      <c r="L278">
        <v>3783700000</v>
      </c>
      <c r="M278">
        <v>-8.9896239999999992</v>
      </c>
      <c r="N278">
        <v>-11.14465</v>
      </c>
    </row>
    <row r="279" spans="2:14" x14ac:dyDescent="0.25">
      <c r="B279">
        <v>3843600000</v>
      </c>
      <c r="C279">
        <v>-7.6717371999999999</v>
      </c>
      <c r="D279">
        <v>-11.691046</v>
      </c>
      <c r="L279">
        <v>3843600000</v>
      </c>
      <c r="M279">
        <v>-9.0605536000000004</v>
      </c>
      <c r="N279">
        <v>-10.721439</v>
      </c>
    </row>
    <row r="280" spans="2:14" x14ac:dyDescent="0.25">
      <c r="B280">
        <v>3903500000</v>
      </c>
      <c r="C280">
        <v>-7.7142486999999997</v>
      </c>
      <c r="D280">
        <v>-11.438943</v>
      </c>
      <c r="L280">
        <v>3903500000</v>
      </c>
      <c r="M280">
        <v>-9.1447029000000004</v>
      </c>
      <c r="N280">
        <v>-10.304294000000001</v>
      </c>
    </row>
    <row r="281" spans="2:14" x14ac:dyDescent="0.25">
      <c r="B281">
        <v>3963400000</v>
      </c>
      <c r="C281">
        <v>-7.7783183999999999</v>
      </c>
      <c r="D281">
        <v>-11.162796999999999</v>
      </c>
      <c r="L281">
        <v>3963400000</v>
      </c>
      <c r="M281">
        <v>-9.2733889000000005</v>
      </c>
      <c r="N281">
        <v>-9.8891211000000006</v>
      </c>
    </row>
    <row r="282" spans="2:14" x14ac:dyDescent="0.25">
      <c r="B282">
        <v>4023300000</v>
      </c>
      <c r="C282">
        <v>-7.8255075999999999</v>
      </c>
      <c r="D282">
        <v>-10.874572000000001</v>
      </c>
      <c r="L282">
        <v>4023300000</v>
      </c>
      <c r="M282">
        <v>-9.3865146999999993</v>
      </c>
      <c r="N282">
        <v>-9.4780148999999998</v>
      </c>
    </row>
    <row r="283" spans="2:14" x14ac:dyDescent="0.25">
      <c r="B283">
        <v>4083200000</v>
      </c>
      <c r="C283">
        <v>-7.9098877999999999</v>
      </c>
      <c r="D283">
        <v>-10.572398</v>
      </c>
      <c r="L283">
        <v>4083200000</v>
      </c>
      <c r="M283">
        <v>-9.5229864000000006</v>
      </c>
      <c r="N283">
        <v>-9.0791988000000003</v>
      </c>
    </row>
    <row r="284" spans="2:14" x14ac:dyDescent="0.25">
      <c r="B284">
        <v>4143100000</v>
      </c>
      <c r="C284">
        <v>-7.9896297000000001</v>
      </c>
      <c r="D284">
        <v>-10.285069999999999</v>
      </c>
      <c r="L284">
        <v>4143100000</v>
      </c>
      <c r="M284">
        <v>-9.6483345000000007</v>
      </c>
      <c r="N284">
        <v>-8.6929044999999991</v>
      </c>
    </row>
    <row r="285" spans="2:14" x14ac:dyDescent="0.25">
      <c r="B285">
        <v>4203000000</v>
      </c>
      <c r="C285">
        <v>-8.0682039000000003</v>
      </c>
      <c r="D285">
        <v>-9.9731760000000005</v>
      </c>
      <c r="L285">
        <v>4203000000</v>
      </c>
      <c r="M285">
        <v>-9.8285666000000003</v>
      </c>
      <c r="N285">
        <v>-8.3399772999999993</v>
      </c>
    </row>
    <row r="286" spans="2:14" x14ac:dyDescent="0.25">
      <c r="B286">
        <v>4262900000</v>
      </c>
      <c r="C286">
        <v>-8.1665401000000006</v>
      </c>
      <c r="D286">
        <v>-9.6656542000000005</v>
      </c>
      <c r="L286">
        <v>4262900000</v>
      </c>
      <c r="M286">
        <v>-9.9837226999999995</v>
      </c>
      <c r="N286">
        <v>-7.9496665000000002</v>
      </c>
    </row>
    <row r="287" spans="2:14" x14ac:dyDescent="0.25">
      <c r="B287">
        <v>4322800000</v>
      </c>
      <c r="C287">
        <v>-8.2581433999999998</v>
      </c>
      <c r="D287">
        <v>-9.3956117999999993</v>
      </c>
      <c r="L287">
        <v>4322800000</v>
      </c>
      <c r="M287">
        <v>-10.177377</v>
      </c>
      <c r="N287">
        <v>-7.6036267000000004</v>
      </c>
    </row>
    <row r="288" spans="2:14" x14ac:dyDescent="0.25">
      <c r="B288">
        <v>4382700000</v>
      </c>
      <c r="C288">
        <v>-8.3730001000000005</v>
      </c>
      <c r="D288">
        <v>-9.1446284999999996</v>
      </c>
      <c r="L288">
        <v>4382700000</v>
      </c>
      <c r="M288">
        <v>-10.362712999999999</v>
      </c>
      <c r="N288">
        <v>-7.2518158000000001</v>
      </c>
    </row>
    <row r="289" spans="2:14" x14ac:dyDescent="0.25">
      <c r="B289">
        <v>4442600000</v>
      </c>
      <c r="C289">
        <v>-8.4600743999999999</v>
      </c>
      <c r="D289">
        <v>-8.8607645000000002</v>
      </c>
      <c r="L289">
        <v>4442600000</v>
      </c>
      <c r="M289">
        <v>-10.594716</v>
      </c>
      <c r="N289">
        <v>-6.9189395999999999</v>
      </c>
    </row>
    <row r="290" spans="2:14" x14ac:dyDescent="0.25">
      <c r="B290">
        <v>4502500000</v>
      </c>
      <c r="C290">
        <v>-8.5669679999999993</v>
      </c>
      <c r="D290">
        <v>-8.6244277999999994</v>
      </c>
      <c r="L290">
        <v>4502500000</v>
      </c>
      <c r="M290">
        <v>-10.81448</v>
      </c>
      <c r="N290">
        <v>-6.5868263000000002</v>
      </c>
    </row>
    <row r="291" spans="2:14" x14ac:dyDescent="0.25">
      <c r="B291">
        <v>4562400000</v>
      </c>
      <c r="C291">
        <v>-8.6753225</v>
      </c>
      <c r="D291">
        <v>-8.4197597999999996</v>
      </c>
      <c r="L291">
        <v>4562400000</v>
      </c>
      <c r="M291">
        <v>-11.029515</v>
      </c>
      <c r="N291">
        <v>-6.3169431999999999</v>
      </c>
    </row>
    <row r="292" spans="2:14" x14ac:dyDescent="0.25">
      <c r="B292">
        <v>4622300000</v>
      </c>
      <c r="C292">
        <v>-8.7651719999999997</v>
      </c>
      <c r="D292">
        <v>-8.1986942000000003</v>
      </c>
      <c r="L292">
        <v>4622300000</v>
      </c>
      <c r="M292">
        <v>-11.23297</v>
      </c>
      <c r="N292">
        <v>-6.0456513999999997</v>
      </c>
    </row>
    <row r="293" spans="2:14" x14ac:dyDescent="0.25">
      <c r="B293">
        <v>4682200000</v>
      </c>
      <c r="C293">
        <v>-8.8785219000000009</v>
      </c>
      <c r="D293">
        <v>-7.9630283999999998</v>
      </c>
      <c r="L293">
        <v>4682200000</v>
      </c>
      <c r="M293">
        <v>-11.393001999999999</v>
      </c>
      <c r="N293">
        <v>-5.8354998</v>
      </c>
    </row>
    <row r="294" spans="2:14" x14ac:dyDescent="0.25">
      <c r="B294">
        <v>4742100000</v>
      </c>
      <c r="C294">
        <v>-8.9952039999999993</v>
      </c>
      <c r="D294">
        <v>-7.7478122999999997</v>
      </c>
      <c r="L294">
        <v>4742100000</v>
      </c>
      <c r="M294">
        <v>-11.552243000000001</v>
      </c>
      <c r="N294">
        <v>-5.6427158999999998</v>
      </c>
    </row>
    <row r="295" spans="2:14" x14ac:dyDescent="0.25">
      <c r="B295">
        <v>4802000000</v>
      </c>
      <c r="C295">
        <v>-9.1464604999999999</v>
      </c>
      <c r="D295">
        <v>-7.5224390000000003</v>
      </c>
      <c r="L295">
        <v>4802000000</v>
      </c>
      <c r="M295">
        <v>-11.679948</v>
      </c>
      <c r="N295">
        <v>-5.4815716999999999</v>
      </c>
    </row>
    <row r="296" spans="2:14" x14ac:dyDescent="0.25">
      <c r="B296">
        <v>4861900000</v>
      </c>
      <c r="C296">
        <v>-9.2855816000000004</v>
      </c>
      <c r="D296">
        <v>-7.2153707000000002</v>
      </c>
      <c r="L296">
        <v>4861900000</v>
      </c>
      <c r="M296">
        <v>-11.817626000000001</v>
      </c>
      <c r="N296">
        <v>-5.3276782000000003</v>
      </c>
    </row>
    <row r="297" spans="2:14" x14ac:dyDescent="0.25">
      <c r="B297">
        <v>4921800000</v>
      </c>
      <c r="C297">
        <v>-9.4628525000000003</v>
      </c>
      <c r="D297">
        <v>-6.9235258000000002</v>
      </c>
      <c r="L297">
        <v>4921800000</v>
      </c>
      <c r="M297">
        <v>-11.946305000000001</v>
      </c>
      <c r="N297">
        <v>-5.2025227999999997</v>
      </c>
    </row>
    <row r="298" spans="2:14" x14ac:dyDescent="0.25">
      <c r="B298">
        <v>4981700000</v>
      </c>
      <c r="C298">
        <v>-9.6693210999999994</v>
      </c>
      <c r="D298">
        <v>-6.6158428000000002</v>
      </c>
      <c r="L298">
        <v>4981700000</v>
      </c>
      <c r="M298">
        <v>-12.077286000000001</v>
      </c>
      <c r="N298">
        <v>-5.0710864000000004</v>
      </c>
    </row>
    <row r="299" spans="2:14" x14ac:dyDescent="0.25">
      <c r="B299">
        <v>5041600000</v>
      </c>
      <c r="C299">
        <v>-9.9041004000000008</v>
      </c>
      <c r="D299">
        <v>-6.2587295000000003</v>
      </c>
      <c r="L299">
        <v>5041600000</v>
      </c>
      <c r="M299">
        <v>-12.232123</v>
      </c>
      <c r="N299">
        <v>-4.9335851999999996</v>
      </c>
    </row>
    <row r="300" spans="2:14" x14ac:dyDescent="0.25">
      <c r="B300">
        <v>5101500000</v>
      </c>
      <c r="C300">
        <v>-10.185862999999999</v>
      </c>
      <c r="D300">
        <v>-5.8845134000000003</v>
      </c>
      <c r="L300">
        <v>5101500000</v>
      </c>
      <c r="M300">
        <v>-12.412639</v>
      </c>
      <c r="N300">
        <v>-4.8017449000000001</v>
      </c>
    </row>
    <row r="301" spans="2:14" x14ac:dyDescent="0.25">
      <c r="B301">
        <v>5161400000</v>
      </c>
      <c r="C301">
        <v>-10.532776999999999</v>
      </c>
      <c r="D301">
        <v>-5.5388998999999997</v>
      </c>
      <c r="L301">
        <v>5161400000</v>
      </c>
      <c r="M301">
        <v>-12.613954</v>
      </c>
      <c r="N301">
        <v>-4.6597628999999996</v>
      </c>
    </row>
    <row r="302" spans="2:14" x14ac:dyDescent="0.25">
      <c r="B302">
        <v>5221300000</v>
      </c>
      <c r="C302">
        <v>-10.970985000000001</v>
      </c>
      <c r="D302">
        <v>-5.1788167999999999</v>
      </c>
      <c r="L302">
        <v>5221300000</v>
      </c>
      <c r="M302">
        <v>-12.890643000000001</v>
      </c>
      <c r="N302">
        <v>-4.4879097999999997</v>
      </c>
    </row>
    <row r="303" spans="2:14" x14ac:dyDescent="0.25">
      <c r="B303">
        <v>5281200000</v>
      </c>
      <c r="C303">
        <v>-11.408620000000001</v>
      </c>
      <c r="D303">
        <v>-4.8233556999999996</v>
      </c>
      <c r="L303">
        <v>5281200000</v>
      </c>
      <c r="M303">
        <v>-13.196391999999999</v>
      </c>
      <c r="N303">
        <v>-4.3126186999999998</v>
      </c>
    </row>
    <row r="304" spans="2:14" x14ac:dyDescent="0.25">
      <c r="B304">
        <v>5341100000</v>
      </c>
      <c r="C304">
        <v>-11.908588999999999</v>
      </c>
      <c r="D304">
        <v>-4.5008407000000004</v>
      </c>
      <c r="L304">
        <v>5341100000</v>
      </c>
      <c r="M304">
        <v>-13.591144</v>
      </c>
      <c r="N304">
        <v>-4.1397300000000001</v>
      </c>
    </row>
    <row r="305" spans="2:14" x14ac:dyDescent="0.25">
      <c r="B305">
        <v>5401000000</v>
      </c>
      <c r="C305">
        <v>-12.41469</v>
      </c>
      <c r="D305">
        <v>-4.2086538999999998</v>
      </c>
      <c r="L305">
        <v>5401000000</v>
      </c>
      <c r="M305">
        <v>-13.990347999999999</v>
      </c>
      <c r="N305">
        <v>-3.9454175999999999</v>
      </c>
    </row>
    <row r="306" spans="2:14" x14ac:dyDescent="0.25">
      <c r="B306">
        <v>5460900000</v>
      </c>
      <c r="C306">
        <v>-12.984351999999999</v>
      </c>
      <c r="D306">
        <v>-3.9244704000000001</v>
      </c>
      <c r="L306">
        <v>5460900000</v>
      </c>
      <c r="M306">
        <v>-14.476065</v>
      </c>
      <c r="N306">
        <v>-3.7468395000000001</v>
      </c>
    </row>
    <row r="307" spans="2:14" x14ac:dyDescent="0.25">
      <c r="B307">
        <v>5520800000</v>
      </c>
      <c r="C307">
        <v>-13.546277</v>
      </c>
      <c r="D307">
        <v>-3.6742716</v>
      </c>
      <c r="L307">
        <v>5520800000</v>
      </c>
      <c r="M307">
        <v>-14.968233</v>
      </c>
      <c r="N307">
        <v>-3.5633165999999998</v>
      </c>
    </row>
    <row r="308" spans="2:14" x14ac:dyDescent="0.25">
      <c r="B308">
        <v>5580700000</v>
      </c>
      <c r="C308">
        <v>-14.140927</v>
      </c>
      <c r="D308">
        <v>-3.4613268000000001</v>
      </c>
      <c r="L308">
        <v>5580700000</v>
      </c>
      <c r="M308">
        <v>-15.50033</v>
      </c>
      <c r="N308">
        <v>-3.3904855</v>
      </c>
    </row>
    <row r="309" spans="2:14" x14ac:dyDescent="0.25">
      <c r="B309">
        <v>5640600000</v>
      </c>
      <c r="C309">
        <v>-14.764063</v>
      </c>
      <c r="D309">
        <v>-3.2561122999999998</v>
      </c>
      <c r="L309">
        <v>5640600000</v>
      </c>
      <c r="M309">
        <v>-16.068462</v>
      </c>
      <c r="N309">
        <v>-3.2061595999999999</v>
      </c>
    </row>
    <row r="310" spans="2:14" x14ac:dyDescent="0.25">
      <c r="B310">
        <v>5700500000</v>
      </c>
      <c r="C310">
        <v>-15.386723999999999</v>
      </c>
      <c r="D310">
        <v>-3.0727038000000002</v>
      </c>
      <c r="L310">
        <v>5700500000</v>
      </c>
      <c r="M310">
        <v>-16.670614</v>
      </c>
      <c r="N310">
        <v>-3.040632</v>
      </c>
    </row>
    <row r="311" spans="2:14" x14ac:dyDescent="0.25">
      <c r="B311">
        <v>5760400000</v>
      </c>
      <c r="C311">
        <v>-16.028953999999999</v>
      </c>
      <c r="D311">
        <v>-2.9249928000000001</v>
      </c>
      <c r="L311">
        <v>5760400000</v>
      </c>
      <c r="M311">
        <v>-17.330214999999999</v>
      </c>
      <c r="N311">
        <v>-2.9029414999999998</v>
      </c>
    </row>
    <row r="312" spans="2:14" x14ac:dyDescent="0.25">
      <c r="B312">
        <v>5820300000</v>
      </c>
      <c r="C312">
        <v>-16.696370999999999</v>
      </c>
      <c r="D312">
        <v>-2.7869739999999998</v>
      </c>
      <c r="L312">
        <v>5820300000</v>
      </c>
      <c r="M312">
        <v>-17.99859</v>
      </c>
      <c r="N312">
        <v>-2.7651056999999999</v>
      </c>
    </row>
    <row r="313" spans="2:14" x14ac:dyDescent="0.25">
      <c r="B313">
        <v>5880200000</v>
      </c>
      <c r="C313">
        <v>-17.410339</v>
      </c>
      <c r="D313">
        <v>-2.6529864999999999</v>
      </c>
      <c r="L313">
        <v>5880200000</v>
      </c>
      <c r="M313">
        <v>-18.723054999999999</v>
      </c>
      <c r="N313">
        <v>-2.6321967000000002</v>
      </c>
    </row>
    <row r="314" spans="2:14" x14ac:dyDescent="0.25">
      <c r="B314">
        <v>5940100000</v>
      </c>
      <c r="C314">
        <v>-18.130915000000002</v>
      </c>
      <c r="D314">
        <v>-2.5553574999999999</v>
      </c>
      <c r="L314">
        <v>5940100000</v>
      </c>
      <c r="M314">
        <v>-19.433420000000002</v>
      </c>
      <c r="N314">
        <v>-2.5377163999999999</v>
      </c>
    </row>
    <row r="315" spans="2:14" x14ac:dyDescent="0.25">
      <c r="B315">
        <v>6000000000</v>
      </c>
      <c r="C315">
        <v>-18.604391</v>
      </c>
      <c r="D315">
        <v>-2.4864442000000002</v>
      </c>
      <c r="L315">
        <v>6000000000</v>
      </c>
      <c r="M315">
        <v>-19.912621000000001</v>
      </c>
      <c r="N315">
        <v>-2.4683272999999999</v>
      </c>
    </row>
    <row r="316" spans="2:14" x14ac:dyDescent="0.25">
      <c r="B316" t="s">
        <v>21</v>
      </c>
      <c r="L316" t="s">
        <v>21</v>
      </c>
    </row>
    <row r="319" spans="2:14" x14ac:dyDescent="0.25">
      <c r="B319" t="s">
        <v>22</v>
      </c>
      <c r="L319" t="s">
        <v>22</v>
      </c>
    </row>
    <row r="320" spans="2:14" x14ac:dyDescent="0.25">
      <c r="B320" t="s">
        <v>19</v>
      </c>
      <c r="C320" t="s">
        <v>286</v>
      </c>
      <c r="D320" t="s">
        <v>287</v>
      </c>
      <c r="L320" t="s">
        <v>19</v>
      </c>
      <c r="M320" t="s">
        <v>286</v>
      </c>
      <c r="N320" t="s">
        <v>287</v>
      </c>
    </row>
    <row r="321" spans="2:14" x14ac:dyDescent="0.25">
      <c r="B321">
        <v>10000000</v>
      </c>
      <c r="C321">
        <v>-8.1995620999999996</v>
      </c>
      <c r="D321">
        <v>-21.868666000000001</v>
      </c>
      <c r="L321">
        <v>10000000</v>
      </c>
      <c r="M321">
        <v>-10.303644999999999</v>
      </c>
      <c r="N321">
        <v>-27.761282000000001</v>
      </c>
    </row>
    <row r="322" spans="2:14" x14ac:dyDescent="0.25">
      <c r="B322">
        <v>69900000</v>
      </c>
      <c r="C322">
        <v>-8.0778370000000006</v>
      </c>
      <c r="D322">
        <v>-23.036711</v>
      </c>
      <c r="L322">
        <v>69900000</v>
      </c>
      <c r="M322">
        <v>-10.027362999999999</v>
      </c>
      <c r="N322">
        <v>-27.081216999999999</v>
      </c>
    </row>
    <row r="323" spans="2:14" x14ac:dyDescent="0.25">
      <c r="B323">
        <v>129800000</v>
      </c>
      <c r="C323">
        <v>-7.9794663999999997</v>
      </c>
      <c r="D323">
        <v>-24.248131000000001</v>
      </c>
      <c r="L323">
        <v>129800000</v>
      </c>
      <c r="M323">
        <v>-9.7620992999999991</v>
      </c>
      <c r="N323">
        <v>-26.070285999999999</v>
      </c>
    </row>
    <row r="324" spans="2:14" x14ac:dyDescent="0.25">
      <c r="B324">
        <v>189700000</v>
      </c>
      <c r="C324">
        <v>-7.9800696000000002</v>
      </c>
      <c r="D324">
        <v>-24.943985000000001</v>
      </c>
      <c r="L324">
        <v>189700000</v>
      </c>
      <c r="M324">
        <v>-9.7235507999999999</v>
      </c>
      <c r="N324">
        <v>-24.878679000000002</v>
      </c>
    </row>
    <row r="325" spans="2:14" x14ac:dyDescent="0.25">
      <c r="B325">
        <v>249600000</v>
      </c>
      <c r="C325">
        <v>-8.0525055000000005</v>
      </c>
      <c r="D325">
        <v>-25.616457</v>
      </c>
      <c r="L325">
        <v>249600000</v>
      </c>
      <c r="M325">
        <v>-9.7547835999999997</v>
      </c>
      <c r="N325">
        <v>-24.556379</v>
      </c>
    </row>
    <row r="326" spans="2:14" x14ac:dyDescent="0.25">
      <c r="B326">
        <v>309500000</v>
      </c>
      <c r="C326">
        <v>-8.0733470999999994</v>
      </c>
      <c r="D326">
        <v>-25.962682999999998</v>
      </c>
      <c r="L326">
        <v>309500000</v>
      </c>
      <c r="M326">
        <v>-9.7439575000000005</v>
      </c>
      <c r="N326">
        <v>-24.150898000000002</v>
      </c>
    </row>
    <row r="327" spans="2:14" x14ac:dyDescent="0.25">
      <c r="B327">
        <v>369400000</v>
      </c>
      <c r="C327">
        <v>-8.0864247999999996</v>
      </c>
      <c r="D327">
        <v>-25.563129</v>
      </c>
      <c r="L327">
        <v>369400000</v>
      </c>
      <c r="M327">
        <v>-9.7590226999999992</v>
      </c>
      <c r="N327">
        <v>-23.692170999999998</v>
      </c>
    </row>
    <row r="328" spans="2:14" x14ac:dyDescent="0.25">
      <c r="B328">
        <v>429300000</v>
      </c>
      <c r="C328">
        <v>-8.0517588</v>
      </c>
      <c r="D328">
        <v>-25.189088999999999</v>
      </c>
      <c r="L328">
        <v>429300000</v>
      </c>
      <c r="M328">
        <v>-9.7144040999999994</v>
      </c>
      <c r="N328">
        <v>-23.29073</v>
      </c>
    </row>
    <row r="329" spans="2:14" x14ac:dyDescent="0.25">
      <c r="B329">
        <v>489200000</v>
      </c>
      <c r="C329">
        <v>-8.0723342999999996</v>
      </c>
      <c r="D329">
        <v>-25.365503</v>
      </c>
      <c r="L329">
        <v>489200000</v>
      </c>
      <c r="M329">
        <v>-9.7090329999999998</v>
      </c>
      <c r="N329">
        <v>-23.262889999999999</v>
      </c>
    </row>
    <row r="330" spans="2:14" x14ac:dyDescent="0.25">
      <c r="B330">
        <v>549100000</v>
      </c>
      <c r="C330">
        <v>-8.0717850000000002</v>
      </c>
      <c r="D330">
        <v>-24.236339999999998</v>
      </c>
      <c r="L330">
        <v>549100000</v>
      </c>
      <c r="M330">
        <v>-9.6898823000000007</v>
      </c>
      <c r="N330">
        <v>-23.277794</v>
      </c>
    </row>
    <row r="331" spans="2:14" x14ac:dyDescent="0.25">
      <c r="B331">
        <v>609000000</v>
      </c>
      <c r="C331">
        <v>-8.0951404999999994</v>
      </c>
      <c r="D331">
        <v>-23.319607000000001</v>
      </c>
      <c r="L331">
        <v>609000000</v>
      </c>
      <c r="M331">
        <v>-9.7115507000000001</v>
      </c>
      <c r="N331">
        <v>-22.689339</v>
      </c>
    </row>
    <row r="332" spans="2:14" x14ac:dyDescent="0.25">
      <c r="B332">
        <v>668900000</v>
      </c>
      <c r="C332">
        <v>-8.1107502</v>
      </c>
      <c r="D332">
        <v>-22.657482000000002</v>
      </c>
      <c r="L332">
        <v>668900000</v>
      </c>
      <c r="M332">
        <v>-9.6925439999999998</v>
      </c>
      <c r="N332">
        <v>-22.397116</v>
      </c>
    </row>
    <row r="333" spans="2:14" x14ac:dyDescent="0.25">
      <c r="B333">
        <v>728800000</v>
      </c>
      <c r="C333">
        <v>-8.1437149000000009</v>
      </c>
      <c r="D333">
        <v>-22.051167</v>
      </c>
      <c r="L333">
        <v>728800000</v>
      </c>
      <c r="M333">
        <v>-9.6903582000000004</v>
      </c>
      <c r="N333">
        <v>-22.267847</v>
      </c>
    </row>
    <row r="334" spans="2:14" x14ac:dyDescent="0.25">
      <c r="B334">
        <v>788700000</v>
      </c>
      <c r="C334">
        <v>-8.1483954999999995</v>
      </c>
      <c r="D334">
        <v>-21.174330000000001</v>
      </c>
      <c r="L334">
        <v>788700000</v>
      </c>
      <c r="M334">
        <v>-9.6503162000000007</v>
      </c>
      <c r="N334">
        <v>-21.769295</v>
      </c>
    </row>
    <row r="335" spans="2:14" x14ac:dyDescent="0.25">
      <c r="B335">
        <v>848600000</v>
      </c>
      <c r="C335">
        <v>-8.1609344000000004</v>
      </c>
      <c r="D335">
        <v>-20.602782999999999</v>
      </c>
      <c r="L335">
        <v>848600000</v>
      </c>
      <c r="M335">
        <v>-9.6551533000000003</v>
      </c>
      <c r="N335">
        <v>-21.047203</v>
      </c>
    </row>
    <row r="336" spans="2:14" x14ac:dyDescent="0.25">
      <c r="B336">
        <v>908500000</v>
      </c>
      <c r="C336">
        <v>-8.1734085000000007</v>
      </c>
      <c r="D336">
        <v>-20.548883</v>
      </c>
      <c r="L336">
        <v>908500000</v>
      </c>
      <c r="M336">
        <v>-9.6405992999999999</v>
      </c>
      <c r="N336">
        <v>-20.919723999999999</v>
      </c>
    </row>
    <row r="337" spans="2:14" x14ac:dyDescent="0.25">
      <c r="B337">
        <v>968400000</v>
      </c>
      <c r="C337">
        <v>-8.2031431000000001</v>
      </c>
      <c r="D337">
        <v>-20.442408</v>
      </c>
      <c r="L337">
        <v>968400000</v>
      </c>
      <c r="M337">
        <v>-9.6506310000000006</v>
      </c>
      <c r="N337">
        <v>-20.543423000000001</v>
      </c>
    </row>
    <row r="338" spans="2:14" x14ac:dyDescent="0.25">
      <c r="B338">
        <v>1028300000</v>
      </c>
      <c r="C338">
        <v>-8.1996908000000008</v>
      </c>
      <c r="D338">
        <v>-20.091685999999999</v>
      </c>
      <c r="L338">
        <v>1028300000</v>
      </c>
      <c r="M338">
        <v>-9.6325836000000002</v>
      </c>
      <c r="N338">
        <v>-20.141791999999999</v>
      </c>
    </row>
    <row r="339" spans="2:14" x14ac:dyDescent="0.25">
      <c r="B339">
        <v>1088200000</v>
      </c>
      <c r="C339">
        <v>-8.1929368999999994</v>
      </c>
      <c r="D339">
        <v>-19.96604</v>
      </c>
      <c r="L339">
        <v>1088200000</v>
      </c>
      <c r="M339">
        <v>-9.6258268000000005</v>
      </c>
      <c r="N339">
        <v>-19.790741000000001</v>
      </c>
    </row>
    <row r="340" spans="2:14" x14ac:dyDescent="0.25">
      <c r="B340">
        <v>1148100000</v>
      </c>
      <c r="C340">
        <v>-8.1920681000000002</v>
      </c>
      <c r="D340">
        <v>-20.019112</v>
      </c>
      <c r="L340">
        <v>1148100000</v>
      </c>
      <c r="M340">
        <v>-9.5888624</v>
      </c>
      <c r="N340">
        <v>-19.650552999999999</v>
      </c>
    </row>
    <row r="341" spans="2:14" x14ac:dyDescent="0.25">
      <c r="B341">
        <v>1208000000</v>
      </c>
      <c r="C341">
        <v>-8.2079228999999998</v>
      </c>
      <c r="D341">
        <v>-19.566998999999999</v>
      </c>
      <c r="L341">
        <v>1208000000</v>
      </c>
      <c r="M341">
        <v>-9.5918893999999995</v>
      </c>
      <c r="N341">
        <v>-19.396584000000001</v>
      </c>
    </row>
    <row r="342" spans="2:14" x14ac:dyDescent="0.25">
      <c r="B342">
        <v>1267900000</v>
      </c>
      <c r="C342">
        <v>-8.2142792</v>
      </c>
      <c r="D342">
        <v>-19.298977000000001</v>
      </c>
      <c r="L342">
        <v>1267900000</v>
      </c>
      <c r="M342">
        <v>-9.5743417999999991</v>
      </c>
      <c r="N342">
        <v>-19.015122999999999</v>
      </c>
    </row>
    <row r="343" spans="2:14" x14ac:dyDescent="0.25">
      <c r="B343">
        <v>1327800000</v>
      </c>
      <c r="C343">
        <v>-8.2252253999999994</v>
      </c>
      <c r="D343">
        <v>-19.213971999999998</v>
      </c>
      <c r="L343">
        <v>1327800000</v>
      </c>
      <c r="M343">
        <v>-9.5780916000000005</v>
      </c>
      <c r="N343">
        <v>-18.924509</v>
      </c>
    </row>
    <row r="344" spans="2:14" x14ac:dyDescent="0.25">
      <c r="B344">
        <v>1387700000</v>
      </c>
      <c r="C344">
        <v>-8.2099723999999998</v>
      </c>
      <c r="D344">
        <v>-19.220441999999998</v>
      </c>
      <c r="L344">
        <v>1387700000</v>
      </c>
      <c r="M344">
        <v>-9.5540037000000009</v>
      </c>
      <c r="N344">
        <v>-18.938568</v>
      </c>
    </row>
    <row r="345" spans="2:14" x14ac:dyDescent="0.25">
      <c r="B345">
        <v>1447600000</v>
      </c>
      <c r="C345">
        <v>-8.2186936999999993</v>
      </c>
      <c r="D345">
        <v>-19.360258000000002</v>
      </c>
      <c r="L345">
        <v>1447600000</v>
      </c>
      <c r="M345">
        <v>-9.5503359000000003</v>
      </c>
      <c r="N345">
        <v>-18.705202</v>
      </c>
    </row>
    <row r="346" spans="2:14" x14ac:dyDescent="0.25">
      <c r="B346">
        <v>1507500000</v>
      </c>
      <c r="C346">
        <v>-8.2145881999999997</v>
      </c>
      <c r="D346">
        <v>-19.461272999999998</v>
      </c>
      <c r="L346">
        <v>1507500000</v>
      </c>
      <c r="M346">
        <v>-9.5244970000000002</v>
      </c>
      <c r="N346">
        <v>-18.407774</v>
      </c>
    </row>
    <row r="347" spans="2:14" x14ac:dyDescent="0.25">
      <c r="B347">
        <v>1567400000</v>
      </c>
      <c r="C347">
        <v>-8.2287750000000006</v>
      </c>
      <c r="D347">
        <v>-19.868732000000001</v>
      </c>
      <c r="L347">
        <v>1567400000</v>
      </c>
      <c r="M347">
        <v>-9.4998559999999994</v>
      </c>
      <c r="N347">
        <v>-18.412873999999999</v>
      </c>
    </row>
    <row r="348" spans="2:14" x14ac:dyDescent="0.25">
      <c r="B348">
        <v>1627300000</v>
      </c>
      <c r="C348">
        <v>-8.2273969999999998</v>
      </c>
      <c r="D348">
        <v>-20.246981000000002</v>
      </c>
      <c r="L348">
        <v>1627300000</v>
      </c>
      <c r="M348">
        <v>-9.4838924000000002</v>
      </c>
      <c r="N348">
        <v>-18.239871999999998</v>
      </c>
    </row>
    <row r="349" spans="2:14" x14ac:dyDescent="0.25">
      <c r="B349">
        <v>1687200000</v>
      </c>
      <c r="C349">
        <v>-8.2236767000000004</v>
      </c>
      <c r="D349">
        <v>-20.408663000000001</v>
      </c>
      <c r="L349">
        <v>1687200000</v>
      </c>
      <c r="M349">
        <v>-9.4969511000000004</v>
      </c>
      <c r="N349">
        <v>-18.031566999999999</v>
      </c>
    </row>
    <row r="350" spans="2:14" x14ac:dyDescent="0.25">
      <c r="B350">
        <v>1747100000</v>
      </c>
      <c r="C350">
        <v>-8.2335919999999998</v>
      </c>
      <c r="D350">
        <v>-20.612988999999999</v>
      </c>
      <c r="L350">
        <v>1747100000</v>
      </c>
      <c r="M350">
        <v>-9.4857911999999995</v>
      </c>
      <c r="N350">
        <v>-18.049917000000001</v>
      </c>
    </row>
    <row r="351" spans="2:14" x14ac:dyDescent="0.25">
      <c r="B351">
        <v>1807000000</v>
      </c>
      <c r="C351">
        <v>-8.2470770000000009</v>
      </c>
      <c r="D351">
        <v>-20.852858999999999</v>
      </c>
      <c r="L351">
        <v>1807000000</v>
      </c>
      <c r="M351">
        <v>-9.4760770999999995</v>
      </c>
      <c r="N351">
        <v>-18.159464</v>
      </c>
    </row>
    <row r="352" spans="2:14" x14ac:dyDescent="0.25">
      <c r="B352">
        <v>1866900000</v>
      </c>
      <c r="C352">
        <v>-8.2570314000000007</v>
      </c>
      <c r="D352">
        <v>-20.732337999999999</v>
      </c>
      <c r="L352">
        <v>1866900000</v>
      </c>
      <c r="M352">
        <v>-9.4599457000000005</v>
      </c>
      <c r="N352">
        <v>-18.218078999999999</v>
      </c>
    </row>
    <row r="353" spans="2:14" x14ac:dyDescent="0.25">
      <c r="B353">
        <v>1926800000</v>
      </c>
      <c r="C353">
        <v>-8.2488107999999993</v>
      </c>
      <c r="D353">
        <v>-20.650003000000002</v>
      </c>
      <c r="L353">
        <v>1926800000</v>
      </c>
      <c r="M353">
        <v>-9.4817076</v>
      </c>
      <c r="N353">
        <v>-18.278193999999999</v>
      </c>
    </row>
    <row r="354" spans="2:14" x14ac:dyDescent="0.25">
      <c r="B354">
        <v>1986700000</v>
      </c>
      <c r="C354">
        <v>-8.2654276000000007</v>
      </c>
      <c r="D354">
        <v>-20.447082999999999</v>
      </c>
      <c r="L354">
        <v>1986700000</v>
      </c>
      <c r="M354">
        <v>-9.4744320000000002</v>
      </c>
      <c r="N354">
        <v>-18.410129999999999</v>
      </c>
    </row>
    <row r="355" spans="2:14" x14ac:dyDescent="0.25">
      <c r="B355">
        <v>2046600000</v>
      </c>
      <c r="C355">
        <v>-8.2982311000000006</v>
      </c>
      <c r="D355">
        <v>-20.170341000000001</v>
      </c>
      <c r="L355">
        <v>2046600000</v>
      </c>
      <c r="M355">
        <v>-9.4934626000000009</v>
      </c>
      <c r="N355">
        <v>-18.453779000000001</v>
      </c>
    </row>
    <row r="356" spans="2:14" x14ac:dyDescent="0.25">
      <c r="B356">
        <v>2106500000</v>
      </c>
      <c r="C356">
        <v>-8.3237486000000001</v>
      </c>
      <c r="D356">
        <v>-19.926297999999999</v>
      </c>
      <c r="L356">
        <v>2106500000</v>
      </c>
      <c r="M356">
        <v>-9.4978379999999998</v>
      </c>
      <c r="N356">
        <v>-18.56184</v>
      </c>
    </row>
    <row r="357" spans="2:14" x14ac:dyDescent="0.25">
      <c r="B357">
        <v>2166400000</v>
      </c>
      <c r="C357">
        <v>-8.3582543999999999</v>
      </c>
      <c r="D357">
        <v>-19.562636999999999</v>
      </c>
      <c r="L357">
        <v>2166400000</v>
      </c>
      <c r="M357">
        <v>-9.5261268999999995</v>
      </c>
      <c r="N357">
        <v>-18.586663999999999</v>
      </c>
    </row>
    <row r="358" spans="2:14" x14ac:dyDescent="0.25">
      <c r="B358">
        <v>2226300000</v>
      </c>
      <c r="C358">
        <v>-8.3628663999999997</v>
      </c>
      <c r="D358">
        <v>-19.417137</v>
      </c>
      <c r="L358">
        <v>2226300000</v>
      </c>
      <c r="M358">
        <v>-9.5344362</v>
      </c>
      <c r="N358">
        <v>-18.785271000000002</v>
      </c>
    </row>
    <row r="359" spans="2:14" x14ac:dyDescent="0.25">
      <c r="B359">
        <v>2286200000</v>
      </c>
      <c r="C359">
        <v>-8.39011</v>
      </c>
      <c r="D359">
        <v>-19.154292999999999</v>
      </c>
      <c r="L359">
        <v>2286200000</v>
      </c>
      <c r="M359">
        <v>-9.5806427000000003</v>
      </c>
      <c r="N359">
        <v>-18.910902</v>
      </c>
    </row>
    <row r="360" spans="2:14" x14ac:dyDescent="0.25">
      <c r="B360">
        <v>2346100000</v>
      </c>
      <c r="C360">
        <v>-8.4156636999999996</v>
      </c>
      <c r="D360">
        <v>-18.81147</v>
      </c>
      <c r="L360">
        <v>2346100000</v>
      </c>
      <c r="M360">
        <v>-9.5989733000000008</v>
      </c>
      <c r="N360">
        <v>-19.002707999999998</v>
      </c>
    </row>
    <row r="361" spans="2:14" x14ac:dyDescent="0.25">
      <c r="B361">
        <v>2406000000</v>
      </c>
      <c r="C361">
        <v>-8.4908351999999994</v>
      </c>
      <c r="D361">
        <v>-18.469356999999999</v>
      </c>
      <c r="L361">
        <v>2406000000</v>
      </c>
      <c r="M361">
        <v>-9.6378640999999998</v>
      </c>
      <c r="N361">
        <v>-19.088395999999999</v>
      </c>
    </row>
    <row r="362" spans="2:14" x14ac:dyDescent="0.25">
      <c r="B362">
        <v>2465900000</v>
      </c>
      <c r="C362">
        <v>-8.5587149</v>
      </c>
      <c r="D362">
        <v>-18.168939999999999</v>
      </c>
      <c r="L362">
        <v>2465900000</v>
      </c>
      <c r="M362">
        <v>-9.6486788000000008</v>
      </c>
      <c r="N362">
        <v>-19.078119000000001</v>
      </c>
    </row>
    <row r="363" spans="2:14" x14ac:dyDescent="0.25">
      <c r="B363">
        <v>2525800000</v>
      </c>
      <c r="C363">
        <v>-8.6259613000000002</v>
      </c>
      <c r="D363">
        <v>-17.501839</v>
      </c>
      <c r="L363">
        <v>2525800000</v>
      </c>
      <c r="M363">
        <v>-9.6796026000000008</v>
      </c>
      <c r="N363">
        <v>-18.93244</v>
      </c>
    </row>
    <row r="364" spans="2:14" x14ac:dyDescent="0.25">
      <c r="B364">
        <v>2585700000</v>
      </c>
      <c r="C364">
        <v>-8.6729354999999995</v>
      </c>
      <c r="D364">
        <v>-17.117864999999998</v>
      </c>
      <c r="L364">
        <v>2585700000</v>
      </c>
      <c r="M364">
        <v>-9.6927166000000007</v>
      </c>
      <c r="N364">
        <v>-18.741955000000001</v>
      </c>
    </row>
    <row r="365" spans="2:14" x14ac:dyDescent="0.25">
      <c r="B365">
        <v>2645600000</v>
      </c>
      <c r="C365">
        <v>-8.7265099999999993</v>
      </c>
      <c r="D365">
        <v>-16.758379000000001</v>
      </c>
      <c r="L365">
        <v>2645600000</v>
      </c>
      <c r="M365">
        <v>-9.7149210000000004</v>
      </c>
      <c r="N365">
        <v>-18.530729000000001</v>
      </c>
    </row>
    <row r="366" spans="2:14" x14ac:dyDescent="0.25">
      <c r="B366">
        <v>2705500000</v>
      </c>
      <c r="C366">
        <v>-8.7496071000000004</v>
      </c>
      <c r="D366">
        <v>-16.231798000000001</v>
      </c>
      <c r="L366">
        <v>2705500000</v>
      </c>
      <c r="M366">
        <v>-9.7211952000000004</v>
      </c>
      <c r="N366">
        <v>-18.246161000000001</v>
      </c>
    </row>
    <row r="367" spans="2:14" x14ac:dyDescent="0.25">
      <c r="B367">
        <v>2765400000</v>
      </c>
      <c r="C367">
        <v>-8.7721300000000006</v>
      </c>
      <c r="D367">
        <v>-15.857547</v>
      </c>
      <c r="L367">
        <v>2765400000</v>
      </c>
      <c r="M367">
        <v>-9.7392540000000007</v>
      </c>
      <c r="N367">
        <v>-17.979393000000002</v>
      </c>
    </row>
    <row r="368" spans="2:14" x14ac:dyDescent="0.25">
      <c r="B368">
        <v>2825300000</v>
      </c>
      <c r="C368">
        <v>-8.8174247999999995</v>
      </c>
      <c r="D368">
        <v>-15.553551000000001</v>
      </c>
      <c r="L368">
        <v>2825300000</v>
      </c>
      <c r="M368">
        <v>-9.7394295</v>
      </c>
      <c r="N368">
        <v>-17.520094</v>
      </c>
    </row>
    <row r="369" spans="2:14" x14ac:dyDescent="0.25">
      <c r="B369">
        <v>2885200000</v>
      </c>
      <c r="C369">
        <v>-8.8627757999999996</v>
      </c>
      <c r="D369">
        <v>-15.407223999999999</v>
      </c>
      <c r="L369">
        <v>2885200000</v>
      </c>
      <c r="M369">
        <v>-9.7484120999999995</v>
      </c>
      <c r="N369">
        <v>-17.184574000000001</v>
      </c>
    </row>
    <row r="370" spans="2:14" x14ac:dyDescent="0.25">
      <c r="B370">
        <v>2945100000</v>
      </c>
      <c r="C370">
        <v>-8.8835172999999994</v>
      </c>
      <c r="D370">
        <v>-15.229272</v>
      </c>
      <c r="L370">
        <v>2945100000</v>
      </c>
      <c r="M370">
        <v>-9.7657317999999993</v>
      </c>
      <c r="N370">
        <v>-16.758472000000001</v>
      </c>
    </row>
    <row r="371" spans="2:14" x14ac:dyDescent="0.25">
      <c r="B371">
        <v>3005000000</v>
      </c>
      <c r="C371">
        <v>-8.8902216000000003</v>
      </c>
      <c r="D371">
        <v>-15.148377999999999</v>
      </c>
      <c r="L371">
        <v>3005000000</v>
      </c>
      <c r="M371">
        <v>-9.7935304999999993</v>
      </c>
      <c r="N371">
        <v>-16.23348</v>
      </c>
    </row>
    <row r="372" spans="2:14" x14ac:dyDescent="0.25">
      <c r="B372">
        <v>3064900000</v>
      </c>
      <c r="C372">
        <v>-8.9101791000000006</v>
      </c>
      <c r="D372">
        <v>-15.263066999999999</v>
      </c>
      <c r="L372">
        <v>3064900000</v>
      </c>
      <c r="M372">
        <v>-9.8152494000000008</v>
      </c>
      <c r="N372">
        <v>-15.796915</v>
      </c>
    </row>
    <row r="373" spans="2:14" x14ac:dyDescent="0.25">
      <c r="B373">
        <v>3124800000</v>
      </c>
      <c r="C373">
        <v>-8.9003142999999998</v>
      </c>
      <c r="D373">
        <v>-15.306321000000001</v>
      </c>
      <c r="L373">
        <v>3124800000</v>
      </c>
      <c r="M373">
        <v>-9.8380040999999991</v>
      </c>
      <c r="N373">
        <v>-15.406302</v>
      </c>
    </row>
    <row r="374" spans="2:14" x14ac:dyDescent="0.25">
      <c r="B374">
        <v>3184700000</v>
      </c>
      <c r="C374">
        <v>-8.8853798000000008</v>
      </c>
      <c r="D374">
        <v>-15.171244</v>
      </c>
      <c r="L374">
        <v>3184700000</v>
      </c>
      <c r="M374">
        <v>-9.8670588000000006</v>
      </c>
      <c r="N374">
        <v>-14.904244</v>
      </c>
    </row>
    <row r="375" spans="2:14" x14ac:dyDescent="0.25">
      <c r="B375">
        <v>3244600000</v>
      </c>
      <c r="C375">
        <v>-8.8889875000000007</v>
      </c>
      <c r="D375">
        <v>-15.140981999999999</v>
      </c>
      <c r="L375">
        <v>3244600000</v>
      </c>
      <c r="M375">
        <v>-9.9313020999999999</v>
      </c>
      <c r="N375">
        <v>-14.509935</v>
      </c>
    </row>
    <row r="376" spans="2:14" x14ac:dyDescent="0.25">
      <c r="B376">
        <v>3304500000</v>
      </c>
      <c r="C376">
        <v>-8.9349375000000002</v>
      </c>
      <c r="D376">
        <v>-15.034038000000001</v>
      </c>
      <c r="L376">
        <v>3304500000</v>
      </c>
      <c r="M376">
        <v>-9.9983024999999994</v>
      </c>
      <c r="N376">
        <v>-14.136892</v>
      </c>
    </row>
    <row r="377" spans="2:14" x14ac:dyDescent="0.25">
      <c r="B377">
        <v>3364400000</v>
      </c>
      <c r="C377">
        <v>-8.9829597000000003</v>
      </c>
      <c r="D377">
        <v>-14.646689</v>
      </c>
      <c r="L377">
        <v>3364400000</v>
      </c>
      <c r="M377">
        <v>-10.071216</v>
      </c>
      <c r="N377">
        <v>-13.668468000000001</v>
      </c>
    </row>
    <row r="378" spans="2:14" x14ac:dyDescent="0.25">
      <c r="B378">
        <v>3424300000</v>
      </c>
      <c r="C378">
        <v>-9.0456704999999999</v>
      </c>
      <c r="D378">
        <v>-14.280872</v>
      </c>
      <c r="L378">
        <v>3424300000</v>
      </c>
      <c r="M378">
        <v>-10.167650999999999</v>
      </c>
      <c r="N378">
        <v>-13.202833999999999</v>
      </c>
    </row>
    <row r="379" spans="2:14" x14ac:dyDescent="0.25">
      <c r="B379">
        <v>3484200000</v>
      </c>
      <c r="C379">
        <v>-9.1300764000000001</v>
      </c>
      <c r="D379">
        <v>-14.048949</v>
      </c>
      <c r="L379">
        <v>3484200000</v>
      </c>
      <c r="M379">
        <v>-10.280245000000001</v>
      </c>
      <c r="N379">
        <v>-12.807980000000001</v>
      </c>
    </row>
    <row r="380" spans="2:14" x14ac:dyDescent="0.25">
      <c r="B380">
        <v>3544100000</v>
      </c>
      <c r="C380">
        <v>-9.1810007000000002</v>
      </c>
      <c r="D380">
        <v>-13.619840999999999</v>
      </c>
      <c r="L380">
        <v>3544100000</v>
      </c>
      <c r="M380">
        <v>-10.408386999999999</v>
      </c>
      <c r="N380">
        <v>-12.367018</v>
      </c>
    </row>
    <row r="381" spans="2:14" x14ac:dyDescent="0.25">
      <c r="B381">
        <v>3604000000</v>
      </c>
      <c r="C381">
        <v>-9.2302551000000008</v>
      </c>
      <c r="D381">
        <v>-13.216338</v>
      </c>
      <c r="L381">
        <v>3604000000</v>
      </c>
      <c r="M381">
        <v>-10.543585999999999</v>
      </c>
      <c r="N381">
        <v>-11.927303999999999</v>
      </c>
    </row>
    <row r="382" spans="2:14" x14ac:dyDescent="0.25">
      <c r="B382">
        <v>3663900000</v>
      </c>
      <c r="C382">
        <v>-9.2895602999999998</v>
      </c>
      <c r="D382">
        <v>-12.96148</v>
      </c>
      <c r="L382">
        <v>3663900000</v>
      </c>
      <c r="M382">
        <v>-10.683337</v>
      </c>
      <c r="N382">
        <v>-11.515807000000001</v>
      </c>
    </row>
    <row r="383" spans="2:14" x14ac:dyDescent="0.25">
      <c r="B383">
        <v>3723800000</v>
      </c>
      <c r="C383">
        <v>-9.4056043999999996</v>
      </c>
      <c r="D383">
        <v>-12.693317</v>
      </c>
      <c r="L383">
        <v>3723800000</v>
      </c>
      <c r="M383">
        <v>-10.837194999999999</v>
      </c>
      <c r="N383">
        <v>-11.204912999999999</v>
      </c>
    </row>
    <row r="384" spans="2:14" x14ac:dyDescent="0.25">
      <c r="B384">
        <v>3783700000</v>
      </c>
      <c r="C384">
        <v>-9.4754743999999995</v>
      </c>
      <c r="D384">
        <v>-12.341913999999999</v>
      </c>
      <c r="L384">
        <v>3783700000</v>
      </c>
      <c r="M384">
        <v>-10.972251999999999</v>
      </c>
      <c r="N384">
        <v>-10.826031</v>
      </c>
    </row>
    <row r="385" spans="2:14" x14ac:dyDescent="0.25">
      <c r="B385">
        <v>3843600000</v>
      </c>
      <c r="C385">
        <v>-9.5385418000000008</v>
      </c>
      <c r="D385">
        <v>-12.043082</v>
      </c>
      <c r="L385">
        <v>3843600000</v>
      </c>
      <c r="M385">
        <v>-11.110001</v>
      </c>
      <c r="N385">
        <v>-10.449187999999999</v>
      </c>
    </row>
    <row r="386" spans="2:14" x14ac:dyDescent="0.25">
      <c r="B386">
        <v>3903500000</v>
      </c>
      <c r="C386">
        <v>-9.5981789000000006</v>
      </c>
      <c r="D386">
        <v>-11.844156999999999</v>
      </c>
      <c r="L386">
        <v>3903500000</v>
      </c>
      <c r="M386">
        <v>-11.254317</v>
      </c>
      <c r="N386">
        <v>-10.182138999999999</v>
      </c>
    </row>
    <row r="387" spans="2:14" x14ac:dyDescent="0.25">
      <c r="B387">
        <v>3963400000</v>
      </c>
      <c r="C387">
        <v>-9.6586455999999998</v>
      </c>
      <c r="D387">
        <v>-11.603692000000001</v>
      </c>
      <c r="L387">
        <v>3963400000</v>
      </c>
      <c r="M387">
        <v>-11.385068</v>
      </c>
      <c r="N387">
        <v>-9.9573259000000007</v>
      </c>
    </row>
    <row r="388" spans="2:14" x14ac:dyDescent="0.25">
      <c r="B388">
        <v>4023300000</v>
      </c>
      <c r="C388">
        <v>-9.7058429999999998</v>
      </c>
      <c r="D388">
        <v>-11.28729</v>
      </c>
      <c r="L388">
        <v>4023300000</v>
      </c>
      <c r="M388">
        <v>-11.539313</v>
      </c>
      <c r="N388">
        <v>-9.7074709000000006</v>
      </c>
    </row>
    <row r="389" spans="2:14" x14ac:dyDescent="0.25">
      <c r="B389">
        <v>4083200000</v>
      </c>
      <c r="C389">
        <v>-9.7868013000000005</v>
      </c>
      <c r="D389">
        <v>-11.067708</v>
      </c>
      <c r="L389">
        <v>4083200000</v>
      </c>
      <c r="M389">
        <v>-11.635768000000001</v>
      </c>
      <c r="N389">
        <v>-9.5696983000000007</v>
      </c>
    </row>
    <row r="390" spans="2:14" x14ac:dyDescent="0.25">
      <c r="B390">
        <v>4143100000</v>
      </c>
      <c r="C390">
        <v>-9.8912972999999997</v>
      </c>
      <c r="D390">
        <v>-10.989255999999999</v>
      </c>
      <c r="L390">
        <v>4143100000</v>
      </c>
      <c r="M390">
        <v>-11.737843</v>
      </c>
      <c r="N390">
        <v>-9.5790471999999998</v>
      </c>
    </row>
    <row r="391" spans="2:14" x14ac:dyDescent="0.25">
      <c r="B391">
        <v>4203000000</v>
      </c>
      <c r="C391">
        <v>-9.9907465000000002</v>
      </c>
      <c r="D391">
        <v>-10.856824</v>
      </c>
      <c r="L391">
        <v>4203000000</v>
      </c>
      <c r="M391">
        <v>-11.753944000000001</v>
      </c>
      <c r="N391">
        <v>-9.5978116999999994</v>
      </c>
    </row>
    <row r="392" spans="2:14" x14ac:dyDescent="0.25">
      <c r="B392">
        <v>4262900000</v>
      </c>
      <c r="C392">
        <v>-9.9991111999999998</v>
      </c>
      <c r="D392">
        <v>-10.852941</v>
      </c>
      <c r="L392">
        <v>4262900000</v>
      </c>
      <c r="M392">
        <v>-11.792004</v>
      </c>
      <c r="N392">
        <v>-9.7784119</v>
      </c>
    </row>
    <row r="393" spans="2:14" x14ac:dyDescent="0.25">
      <c r="B393">
        <v>4322800000</v>
      </c>
      <c r="C393">
        <v>-10.019788999999999</v>
      </c>
      <c r="D393">
        <v>-11.077218</v>
      </c>
      <c r="L393">
        <v>4322800000</v>
      </c>
      <c r="M393">
        <v>-11.817976</v>
      </c>
      <c r="N393">
        <v>-10.209455</v>
      </c>
    </row>
    <row r="394" spans="2:14" x14ac:dyDescent="0.25">
      <c r="B394">
        <v>4382700000</v>
      </c>
      <c r="C394">
        <v>-10.038774999999999</v>
      </c>
      <c r="D394">
        <v>-11.409287000000001</v>
      </c>
      <c r="L394">
        <v>4382700000</v>
      </c>
      <c r="M394">
        <v>-11.849045</v>
      </c>
      <c r="N394">
        <v>-10.792749000000001</v>
      </c>
    </row>
    <row r="395" spans="2:14" x14ac:dyDescent="0.25">
      <c r="B395">
        <v>4442600000</v>
      </c>
      <c r="C395">
        <v>-10.07985</v>
      </c>
      <c r="D395">
        <v>-11.675812000000001</v>
      </c>
      <c r="L395">
        <v>4442600000</v>
      </c>
      <c r="M395">
        <v>-11.865283</v>
      </c>
      <c r="N395">
        <v>-11.234332</v>
      </c>
    </row>
    <row r="396" spans="2:14" x14ac:dyDescent="0.25">
      <c r="B396">
        <v>4502500000</v>
      </c>
      <c r="C396">
        <v>-10.116498</v>
      </c>
      <c r="D396">
        <v>-11.972410999999999</v>
      </c>
      <c r="L396">
        <v>4502500000</v>
      </c>
      <c r="M396">
        <v>-11.889138000000001</v>
      </c>
      <c r="N396">
        <v>-11.362266999999999</v>
      </c>
    </row>
    <row r="397" spans="2:14" x14ac:dyDescent="0.25">
      <c r="B397">
        <v>4562400000</v>
      </c>
      <c r="C397">
        <v>-10.171696000000001</v>
      </c>
      <c r="D397">
        <v>-11.817894000000001</v>
      </c>
      <c r="L397">
        <v>4562400000</v>
      </c>
      <c r="M397">
        <v>-12.003036</v>
      </c>
      <c r="N397">
        <v>-10.94998</v>
      </c>
    </row>
    <row r="398" spans="2:14" x14ac:dyDescent="0.25">
      <c r="B398">
        <v>4622300000</v>
      </c>
      <c r="C398">
        <v>-10.267905000000001</v>
      </c>
      <c r="D398">
        <v>-11.221469000000001</v>
      </c>
      <c r="L398">
        <v>4622300000</v>
      </c>
      <c r="M398">
        <v>-12.23057</v>
      </c>
      <c r="N398">
        <v>-10.027927999999999</v>
      </c>
    </row>
    <row r="399" spans="2:14" x14ac:dyDescent="0.25">
      <c r="B399">
        <v>4682200000</v>
      </c>
      <c r="C399">
        <v>-10.485098000000001</v>
      </c>
      <c r="D399">
        <v>-10.197098</v>
      </c>
      <c r="L399">
        <v>4682200000</v>
      </c>
      <c r="M399">
        <v>-12.616984</v>
      </c>
      <c r="N399">
        <v>-8.7321223999999997</v>
      </c>
    </row>
    <row r="400" spans="2:14" x14ac:dyDescent="0.25">
      <c r="B400">
        <v>4742100000</v>
      </c>
      <c r="C400">
        <v>-10.833823000000001</v>
      </c>
      <c r="D400">
        <v>-8.9693726999999992</v>
      </c>
      <c r="L400">
        <v>4742100000</v>
      </c>
      <c r="M400">
        <v>-13.080795</v>
      </c>
      <c r="N400">
        <v>-7.3867297000000001</v>
      </c>
    </row>
    <row r="401" spans="2:14" x14ac:dyDescent="0.25">
      <c r="B401">
        <v>4802000000</v>
      </c>
      <c r="C401">
        <v>-11.329027999999999</v>
      </c>
      <c r="D401">
        <v>-7.6165003999999996</v>
      </c>
      <c r="L401">
        <v>4802000000</v>
      </c>
      <c r="M401">
        <v>-13.603147</v>
      </c>
      <c r="N401">
        <v>-6.2428803000000004</v>
      </c>
    </row>
    <row r="402" spans="2:14" x14ac:dyDescent="0.25">
      <c r="B402">
        <v>4861900000</v>
      </c>
      <c r="C402">
        <v>-11.880886</v>
      </c>
      <c r="D402">
        <v>-6.4858264999999999</v>
      </c>
      <c r="L402">
        <v>4861900000</v>
      </c>
      <c r="M402">
        <v>-14.089902</v>
      </c>
      <c r="N402">
        <v>-5.4224629000000002</v>
      </c>
    </row>
    <row r="403" spans="2:14" x14ac:dyDescent="0.25">
      <c r="B403">
        <v>4921800000</v>
      </c>
      <c r="C403">
        <v>-12.457477000000001</v>
      </c>
      <c r="D403">
        <v>-5.6278762999999996</v>
      </c>
      <c r="L403">
        <v>4921800000</v>
      </c>
      <c r="M403">
        <v>-14.584066</v>
      </c>
      <c r="N403">
        <v>-4.8621587999999996</v>
      </c>
    </row>
    <row r="404" spans="2:14" x14ac:dyDescent="0.25">
      <c r="B404">
        <v>4981700000</v>
      </c>
      <c r="C404">
        <v>-13.038463999999999</v>
      </c>
      <c r="D404">
        <v>-4.9893093000000004</v>
      </c>
      <c r="L404">
        <v>4981700000</v>
      </c>
      <c r="M404">
        <v>-15.036531999999999</v>
      </c>
      <c r="N404">
        <v>-4.4496164</v>
      </c>
    </row>
    <row r="405" spans="2:14" x14ac:dyDescent="0.25">
      <c r="B405">
        <v>5041600000</v>
      </c>
      <c r="C405">
        <v>-13.594402000000001</v>
      </c>
      <c r="D405">
        <v>-4.5085850000000001</v>
      </c>
      <c r="L405">
        <v>5041600000</v>
      </c>
      <c r="M405">
        <v>-15.501929000000001</v>
      </c>
      <c r="N405">
        <v>-4.1278572000000002</v>
      </c>
    </row>
    <row r="406" spans="2:14" x14ac:dyDescent="0.25">
      <c r="B406">
        <v>5101500000</v>
      </c>
      <c r="C406">
        <v>-14.137937000000001</v>
      </c>
      <c r="D406">
        <v>-4.1539277999999999</v>
      </c>
      <c r="L406">
        <v>5101500000</v>
      </c>
      <c r="M406">
        <v>-15.922196</v>
      </c>
      <c r="N406">
        <v>-3.8767276000000002</v>
      </c>
    </row>
    <row r="407" spans="2:14" x14ac:dyDescent="0.25">
      <c r="B407">
        <v>5161400000</v>
      </c>
      <c r="C407">
        <v>-14.566072</v>
      </c>
      <c r="D407">
        <v>-3.8889239</v>
      </c>
      <c r="L407">
        <v>5161400000</v>
      </c>
      <c r="M407">
        <v>-16.356434</v>
      </c>
      <c r="N407">
        <v>-3.6812420000000001</v>
      </c>
    </row>
    <row r="408" spans="2:14" x14ac:dyDescent="0.25">
      <c r="B408">
        <v>5221300000</v>
      </c>
      <c r="C408">
        <v>-14.961959999999999</v>
      </c>
      <c r="D408">
        <v>-3.6768386</v>
      </c>
      <c r="L408">
        <v>5221300000</v>
      </c>
      <c r="M408">
        <v>-16.762658999999999</v>
      </c>
      <c r="N408">
        <v>-3.5021993999999999</v>
      </c>
    </row>
    <row r="409" spans="2:14" x14ac:dyDescent="0.25">
      <c r="B409">
        <v>5281200000</v>
      </c>
      <c r="C409">
        <v>-15.284245</v>
      </c>
      <c r="D409">
        <v>-3.4994481</v>
      </c>
      <c r="L409">
        <v>5281200000</v>
      </c>
      <c r="M409">
        <v>-17.186495000000001</v>
      </c>
      <c r="N409">
        <v>-3.3513763000000001</v>
      </c>
    </row>
    <row r="410" spans="2:14" x14ac:dyDescent="0.25">
      <c r="B410">
        <v>5341100000</v>
      </c>
      <c r="C410">
        <v>-15.671362999999999</v>
      </c>
      <c r="D410">
        <v>-3.3659534</v>
      </c>
      <c r="L410">
        <v>5341100000</v>
      </c>
      <c r="M410">
        <v>-17.584599999999998</v>
      </c>
      <c r="N410">
        <v>-3.2304175000000002</v>
      </c>
    </row>
    <row r="411" spans="2:14" x14ac:dyDescent="0.25">
      <c r="B411">
        <v>5401000000</v>
      </c>
      <c r="C411">
        <v>-16.005555999999999</v>
      </c>
      <c r="D411">
        <v>-3.2379920000000002</v>
      </c>
      <c r="L411">
        <v>5401000000</v>
      </c>
      <c r="M411">
        <v>-17.973137000000001</v>
      </c>
      <c r="N411">
        <v>-3.1178086</v>
      </c>
    </row>
    <row r="412" spans="2:14" x14ac:dyDescent="0.25">
      <c r="B412">
        <v>5460900000</v>
      </c>
      <c r="C412">
        <v>-16.386365999999999</v>
      </c>
      <c r="D412">
        <v>-3.1132342999999998</v>
      </c>
      <c r="L412">
        <v>5460900000</v>
      </c>
      <c r="M412">
        <v>-18.341501000000001</v>
      </c>
      <c r="N412">
        <v>-3.0050576000000002</v>
      </c>
    </row>
    <row r="413" spans="2:14" x14ac:dyDescent="0.25">
      <c r="B413">
        <v>5520800000</v>
      </c>
      <c r="C413">
        <v>-16.723953000000002</v>
      </c>
      <c r="D413">
        <v>-3.0090699000000001</v>
      </c>
      <c r="L413">
        <v>5520800000</v>
      </c>
      <c r="M413">
        <v>-18.719951999999999</v>
      </c>
      <c r="N413">
        <v>-2.9165173000000002</v>
      </c>
    </row>
    <row r="414" spans="2:14" x14ac:dyDescent="0.25">
      <c r="B414">
        <v>5580700000</v>
      </c>
      <c r="C414">
        <v>-17.09741</v>
      </c>
      <c r="D414">
        <v>-2.9274336999999999</v>
      </c>
      <c r="L414">
        <v>5580700000</v>
      </c>
      <c r="M414">
        <v>-19.120152999999998</v>
      </c>
      <c r="N414">
        <v>-2.8333457000000002</v>
      </c>
    </row>
    <row r="415" spans="2:14" x14ac:dyDescent="0.25">
      <c r="B415">
        <v>5640600000</v>
      </c>
      <c r="C415">
        <v>-17.430803000000001</v>
      </c>
      <c r="D415">
        <v>-2.8344414000000002</v>
      </c>
      <c r="L415">
        <v>5640600000</v>
      </c>
      <c r="M415">
        <v>-19.568663000000001</v>
      </c>
      <c r="N415">
        <v>-2.7366347000000002</v>
      </c>
    </row>
    <row r="416" spans="2:14" x14ac:dyDescent="0.25">
      <c r="B416">
        <v>5700500000</v>
      </c>
      <c r="C416">
        <v>-17.799122000000001</v>
      </c>
      <c r="D416">
        <v>-2.7491241</v>
      </c>
      <c r="L416">
        <v>5700500000</v>
      </c>
      <c r="M416">
        <v>-20.047647000000001</v>
      </c>
      <c r="N416">
        <v>-2.6463990000000002</v>
      </c>
    </row>
    <row r="417" spans="2:16" x14ac:dyDescent="0.25">
      <c r="B417">
        <v>5760400000</v>
      </c>
      <c r="C417">
        <v>-18.198027</v>
      </c>
      <c r="D417">
        <v>-2.6785491000000001</v>
      </c>
      <c r="L417">
        <v>5760400000</v>
      </c>
      <c r="M417">
        <v>-20.570107</v>
      </c>
      <c r="N417">
        <v>-2.5743901999999999</v>
      </c>
    </row>
    <row r="418" spans="2:16" x14ac:dyDescent="0.25">
      <c r="B418">
        <v>5820300000</v>
      </c>
      <c r="C418">
        <v>-18.67803</v>
      </c>
      <c r="D418">
        <v>-2.6021307</v>
      </c>
      <c r="L418">
        <v>5820300000</v>
      </c>
      <c r="M418">
        <v>-21.106034999999999</v>
      </c>
      <c r="N418">
        <v>-2.4928007000000001</v>
      </c>
    </row>
    <row r="419" spans="2:16" x14ac:dyDescent="0.25">
      <c r="B419">
        <v>5880200000</v>
      </c>
      <c r="C419">
        <v>-19.215919</v>
      </c>
      <c r="D419">
        <v>-2.1662116</v>
      </c>
      <c r="L419">
        <v>5880200000</v>
      </c>
      <c r="M419">
        <v>-21.679376999999999</v>
      </c>
      <c r="N419">
        <v>-1.4588814999999999</v>
      </c>
    </row>
    <row r="420" spans="2:16" x14ac:dyDescent="0.25">
      <c r="B420">
        <v>5940100000</v>
      </c>
      <c r="C420">
        <v>-15.513824</v>
      </c>
      <c r="D420">
        <v>-1.7527549</v>
      </c>
      <c r="L420">
        <v>5940100000</v>
      </c>
      <c r="M420">
        <v>-16.287085000000001</v>
      </c>
      <c r="N420">
        <v>-0.44945364999999998</v>
      </c>
    </row>
    <row r="421" spans="2:16" x14ac:dyDescent="0.25">
      <c r="B421">
        <v>6000000000</v>
      </c>
      <c r="C421">
        <v>-11.625654000000001</v>
      </c>
      <c r="D421">
        <v>-1.3566012000000001</v>
      </c>
      <c r="L421">
        <v>6000000000</v>
      </c>
      <c r="M421">
        <v>-10.71158</v>
      </c>
      <c r="N421">
        <v>0.54501878999999998</v>
      </c>
    </row>
    <row r="422" spans="2:16" x14ac:dyDescent="0.25">
      <c r="B422" t="s">
        <v>21</v>
      </c>
      <c r="L422" t="s">
        <v>21</v>
      </c>
    </row>
    <row r="425" spans="2:16" x14ac:dyDescent="0.25">
      <c r="B425" t="s">
        <v>23</v>
      </c>
      <c r="L425" t="s">
        <v>23</v>
      </c>
    </row>
    <row r="426" spans="2:16" x14ac:dyDescent="0.25">
      <c r="B426" t="s">
        <v>19</v>
      </c>
      <c r="C426" t="s">
        <v>101</v>
      </c>
      <c r="D426" t="s">
        <v>102</v>
      </c>
      <c r="E426" t="s">
        <v>103</v>
      </c>
      <c r="F426" t="s">
        <v>104</v>
      </c>
      <c r="L426" t="s">
        <v>19</v>
      </c>
      <c r="M426" t="s">
        <v>101</v>
      </c>
      <c r="N426" t="s">
        <v>102</v>
      </c>
      <c r="O426" t="s">
        <v>103</v>
      </c>
      <c r="P426" t="s">
        <v>104</v>
      </c>
    </row>
    <row r="427" spans="2:16" x14ac:dyDescent="0.25">
      <c r="B427">
        <v>2000000000</v>
      </c>
      <c r="C427">
        <v>-1.0488333999999999</v>
      </c>
      <c r="D427">
        <v>-62.245514</v>
      </c>
      <c r="E427">
        <v>-40.980559999999997</v>
      </c>
      <c r="F427">
        <v>-38.117576999999997</v>
      </c>
      <c r="L427">
        <v>2000000000</v>
      </c>
      <c r="M427">
        <v>-1.7150928999999999</v>
      </c>
      <c r="N427">
        <v>-65.051993999999993</v>
      </c>
      <c r="O427">
        <v>-36.128506000000002</v>
      </c>
      <c r="P427">
        <v>-41.046284</v>
      </c>
    </row>
    <row r="428" spans="2:16" x14ac:dyDescent="0.25">
      <c r="B428">
        <v>2070000000</v>
      </c>
      <c r="C428">
        <v>-1.1401089</v>
      </c>
      <c r="D428">
        <v>-61.135173999999999</v>
      </c>
      <c r="E428">
        <v>-40.511631000000001</v>
      </c>
      <c r="F428">
        <v>-37.076141</v>
      </c>
      <c r="L428">
        <v>2070000000</v>
      </c>
      <c r="M428">
        <v>-1.9304467000000001</v>
      </c>
      <c r="N428">
        <v>-64.225059999999999</v>
      </c>
      <c r="O428">
        <v>-35.547328999999998</v>
      </c>
      <c r="P428">
        <v>-40.639408000000003</v>
      </c>
    </row>
    <row r="429" spans="2:16" x14ac:dyDescent="0.25">
      <c r="B429">
        <v>2140000000</v>
      </c>
      <c r="C429">
        <v>-1.2789984999999999</v>
      </c>
      <c r="D429">
        <v>-59.709789000000001</v>
      </c>
      <c r="E429">
        <v>-39.928547000000002</v>
      </c>
      <c r="F429">
        <v>-35.926735000000001</v>
      </c>
      <c r="L429">
        <v>2140000000</v>
      </c>
      <c r="M429">
        <v>-2.2067933000000002</v>
      </c>
      <c r="N429">
        <v>-63.216805000000001</v>
      </c>
      <c r="O429">
        <v>-34.866165000000002</v>
      </c>
      <c r="P429">
        <v>-40.127547999999997</v>
      </c>
    </row>
    <row r="430" spans="2:16" x14ac:dyDescent="0.25">
      <c r="B430">
        <v>2210000000</v>
      </c>
      <c r="C430">
        <v>-1.489876</v>
      </c>
      <c r="D430">
        <v>-58.009911000000002</v>
      </c>
      <c r="E430">
        <v>-39.269257000000003</v>
      </c>
      <c r="F430">
        <v>-34.665478</v>
      </c>
      <c r="L430">
        <v>2210000000</v>
      </c>
      <c r="M430">
        <v>-2.5497293000000001</v>
      </c>
      <c r="N430">
        <v>-61.75264</v>
      </c>
      <c r="O430">
        <v>-34.113148000000002</v>
      </c>
      <c r="P430">
        <v>-39.526862999999999</v>
      </c>
    </row>
    <row r="431" spans="2:16" x14ac:dyDescent="0.25">
      <c r="B431">
        <v>2280000000</v>
      </c>
      <c r="C431">
        <v>-1.7587218</v>
      </c>
      <c r="D431">
        <v>-56.345863000000001</v>
      </c>
      <c r="E431">
        <v>-38.631084000000001</v>
      </c>
      <c r="F431">
        <v>-34.115443999999997</v>
      </c>
      <c r="L431">
        <v>2280000000</v>
      </c>
      <c r="M431">
        <v>-2.8520159999999999</v>
      </c>
      <c r="N431">
        <v>-60.334769999999999</v>
      </c>
      <c r="O431">
        <v>-33.649788000000001</v>
      </c>
      <c r="P431">
        <v>-38.912776999999998</v>
      </c>
    </row>
    <row r="432" spans="2:16" x14ac:dyDescent="0.25">
      <c r="B432">
        <v>2350000000</v>
      </c>
      <c r="C432">
        <v>-2.0924678000000001</v>
      </c>
      <c r="D432">
        <v>-54.844765000000002</v>
      </c>
      <c r="E432">
        <v>-37.963963</v>
      </c>
      <c r="F432">
        <v>-33.690125000000002</v>
      </c>
      <c r="L432">
        <v>2350000000</v>
      </c>
      <c r="M432">
        <v>-3.1757602999999999</v>
      </c>
      <c r="N432">
        <v>-58.899048000000001</v>
      </c>
      <c r="O432">
        <v>-33.319096000000002</v>
      </c>
      <c r="P432">
        <v>-38.213881999999998</v>
      </c>
    </row>
    <row r="433" spans="2:16" x14ac:dyDescent="0.25">
      <c r="B433">
        <v>2420000000</v>
      </c>
      <c r="C433">
        <v>-2.4697914000000001</v>
      </c>
      <c r="D433">
        <v>-53.420760999999999</v>
      </c>
      <c r="E433">
        <v>-37.623748999999997</v>
      </c>
      <c r="F433">
        <v>-33.334808000000002</v>
      </c>
      <c r="L433">
        <v>2420000000</v>
      </c>
      <c r="M433">
        <v>-3.4683695000000001</v>
      </c>
      <c r="N433">
        <v>-57.352127000000003</v>
      </c>
      <c r="O433">
        <v>-33.053592999999999</v>
      </c>
      <c r="P433">
        <v>-37.717255000000002</v>
      </c>
    </row>
    <row r="434" spans="2:16" x14ac:dyDescent="0.25">
      <c r="B434">
        <v>2490000000</v>
      </c>
      <c r="C434">
        <v>-2.8972600000000002</v>
      </c>
      <c r="D434">
        <v>-52.040806000000003</v>
      </c>
      <c r="E434">
        <v>-37.335518</v>
      </c>
      <c r="F434">
        <v>-33.082034999999998</v>
      </c>
      <c r="L434">
        <v>2490000000</v>
      </c>
      <c r="M434">
        <v>-3.8030624</v>
      </c>
      <c r="N434">
        <v>-55.545237999999998</v>
      </c>
      <c r="O434">
        <v>-32.868828000000001</v>
      </c>
      <c r="P434">
        <v>-37.268386999999997</v>
      </c>
    </row>
    <row r="435" spans="2:16" x14ac:dyDescent="0.25">
      <c r="B435">
        <v>2560000000</v>
      </c>
      <c r="C435">
        <v>-3.3125225999999999</v>
      </c>
      <c r="D435">
        <v>-50.811863000000002</v>
      </c>
      <c r="E435">
        <v>-37.087336999999998</v>
      </c>
      <c r="F435">
        <v>-32.903469000000001</v>
      </c>
      <c r="L435">
        <v>2560000000</v>
      </c>
      <c r="M435">
        <v>-4.0921196999999996</v>
      </c>
      <c r="N435">
        <v>-54.003825999999997</v>
      </c>
      <c r="O435">
        <v>-32.737312000000003</v>
      </c>
      <c r="P435">
        <v>-36.844486000000003</v>
      </c>
    </row>
    <row r="436" spans="2:16" x14ac:dyDescent="0.25">
      <c r="B436">
        <v>2630000000</v>
      </c>
      <c r="C436">
        <v>-3.7405013999999999</v>
      </c>
      <c r="D436">
        <v>-49.664470999999999</v>
      </c>
      <c r="E436">
        <v>-36.968578000000001</v>
      </c>
      <c r="F436">
        <v>-32.746375999999998</v>
      </c>
      <c r="L436">
        <v>2630000000</v>
      </c>
      <c r="M436">
        <v>-4.4296708000000002</v>
      </c>
      <c r="N436">
        <v>-52.315238999999998</v>
      </c>
      <c r="O436">
        <v>-32.629078</v>
      </c>
      <c r="P436">
        <v>-36.539470999999999</v>
      </c>
    </row>
    <row r="437" spans="2:16" x14ac:dyDescent="0.25">
      <c r="B437">
        <v>2700000000</v>
      </c>
      <c r="C437">
        <v>-4.1517986999999996</v>
      </c>
      <c r="D437">
        <v>-48.616982</v>
      </c>
      <c r="E437">
        <v>-37.010094000000002</v>
      </c>
      <c r="F437">
        <v>-32.587505</v>
      </c>
      <c r="L437">
        <v>2700000000</v>
      </c>
      <c r="M437">
        <v>-4.7314844000000003</v>
      </c>
      <c r="N437">
        <v>-50.772841999999997</v>
      </c>
      <c r="O437">
        <v>-32.461185</v>
      </c>
      <c r="P437">
        <v>-36.480567999999998</v>
      </c>
    </row>
    <row r="438" spans="2:16" x14ac:dyDescent="0.25">
      <c r="B438">
        <v>2770000000</v>
      </c>
      <c r="C438">
        <v>-4.5775404000000002</v>
      </c>
      <c r="D438">
        <v>-47.737461000000003</v>
      </c>
      <c r="E438">
        <v>-36.871848999999997</v>
      </c>
      <c r="F438">
        <v>-32.474552000000003</v>
      </c>
      <c r="L438">
        <v>2770000000</v>
      </c>
      <c r="M438">
        <v>-5.0803976000000004</v>
      </c>
      <c r="N438">
        <v>-49.235191</v>
      </c>
      <c r="O438">
        <v>-32.321938000000003</v>
      </c>
      <c r="P438">
        <v>-36.343563000000003</v>
      </c>
    </row>
    <row r="439" spans="2:16" x14ac:dyDescent="0.25">
      <c r="B439">
        <v>2840000000</v>
      </c>
      <c r="C439">
        <v>-4.9810075999999999</v>
      </c>
      <c r="D439">
        <v>-47.044238999999997</v>
      </c>
      <c r="E439">
        <v>-36.840584</v>
      </c>
      <c r="F439">
        <v>-32.358383000000003</v>
      </c>
      <c r="L439">
        <v>2840000000</v>
      </c>
      <c r="M439">
        <v>-5.3579930999999998</v>
      </c>
      <c r="N439">
        <v>-47.954352999999998</v>
      </c>
      <c r="O439">
        <v>-32.167968999999999</v>
      </c>
      <c r="P439">
        <v>-36.305129999999998</v>
      </c>
    </row>
    <row r="440" spans="2:16" x14ac:dyDescent="0.25">
      <c r="B440">
        <v>2910000000</v>
      </c>
      <c r="C440">
        <v>-5.4210948999999999</v>
      </c>
      <c r="D440">
        <v>-46.472008000000002</v>
      </c>
      <c r="E440">
        <v>-36.924053000000001</v>
      </c>
      <c r="F440">
        <v>-32.236420000000003</v>
      </c>
      <c r="L440">
        <v>2910000000</v>
      </c>
      <c r="M440">
        <v>-5.6817522</v>
      </c>
      <c r="N440">
        <v>-46.772137000000001</v>
      </c>
      <c r="O440">
        <v>-32.018313999999997</v>
      </c>
      <c r="P440">
        <v>-36.444018999999997</v>
      </c>
    </row>
    <row r="441" spans="2:16" x14ac:dyDescent="0.25">
      <c r="B441">
        <v>2980000000</v>
      </c>
      <c r="C441">
        <v>-5.8315901999999999</v>
      </c>
      <c r="D441">
        <v>-46.105595000000001</v>
      </c>
      <c r="E441">
        <v>-37.032265000000002</v>
      </c>
      <c r="F441">
        <v>-32.147972000000003</v>
      </c>
      <c r="L441">
        <v>2980000000</v>
      </c>
      <c r="M441">
        <v>-5.9540743999999997</v>
      </c>
      <c r="N441">
        <v>-45.809856000000003</v>
      </c>
      <c r="O441">
        <v>-31.869305000000001</v>
      </c>
      <c r="P441">
        <v>-36.603999999999999</v>
      </c>
    </row>
    <row r="442" spans="2:16" x14ac:dyDescent="0.25">
      <c r="B442">
        <v>3050000000</v>
      </c>
      <c r="C442">
        <v>-6.2825885000000001</v>
      </c>
      <c r="D442">
        <v>-45.886532000000003</v>
      </c>
      <c r="E442">
        <v>-37.078045000000003</v>
      </c>
      <c r="F442">
        <v>-32.120719999999999</v>
      </c>
      <c r="L442">
        <v>3050000000</v>
      </c>
      <c r="M442">
        <v>-6.2380566999999996</v>
      </c>
      <c r="N442">
        <v>-45.045192999999998</v>
      </c>
      <c r="O442">
        <v>-31.802790000000002</v>
      </c>
      <c r="P442">
        <v>-36.659858999999997</v>
      </c>
    </row>
    <row r="443" spans="2:16" x14ac:dyDescent="0.25">
      <c r="B443">
        <v>3120000000</v>
      </c>
      <c r="C443">
        <v>-6.7358317000000003</v>
      </c>
      <c r="D443">
        <v>-45.589058000000001</v>
      </c>
      <c r="E443">
        <v>-37.278492</v>
      </c>
      <c r="F443">
        <v>-32.031063000000003</v>
      </c>
      <c r="L443">
        <v>3120000000</v>
      </c>
      <c r="M443">
        <v>-6.5366292000000001</v>
      </c>
      <c r="N443">
        <v>-44.597343000000002</v>
      </c>
      <c r="O443">
        <v>-31.729668</v>
      </c>
      <c r="P443">
        <v>-36.853394000000002</v>
      </c>
    </row>
    <row r="444" spans="2:16" x14ac:dyDescent="0.25">
      <c r="B444">
        <v>3190000000</v>
      </c>
      <c r="C444">
        <v>-7.2214146000000001</v>
      </c>
      <c r="D444">
        <v>-45.384025999999999</v>
      </c>
      <c r="E444">
        <v>-37.381408999999998</v>
      </c>
      <c r="F444">
        <v>-31.975838</v>
      </c>
      <c r="L444">
        <v>3190000000</v>
      </c>
      <c r="M444">
        <v>-6.8571258000000004</v>
      </c>
      <c r="N444">
        <v>-44.383853999999999</v>
      </c>
      <c r="O444">
        <v>-31.663844999999998</v>
      </c>
      <c r="P444">
        <v>-36.985157000000001</v>
      </c>
    </row>
    <row r="445" spans="2:16" x14ac:dyDescent="0.25">
      <c r="B445">
        <v>3260000000</v>
      </c>
      <c r="C445">
        <v>-7.7513918999999998</v>
      </c>
      <c r="D445">
        <v>-45.281089999999999</v>
      </c>
      <c r="E445">
        <v>-37.438496000000001</v>
      </c>
      <c r="F445">
        <v>-31.913855000000002</v>
      </c>
      <c r="L445">
        <v>3260000000</v>
      </c>
      <c r="M445">
        <v>-7.1971768999999997</v>
      </c>
      <c r="N445">
        <v>-44.248652999999997</v>
      </c>
      <c r="O445">
        <v>-31.611145</v>
      </c>
      <c r="P445">
        <v>-37.064342000000003</v>
      </c>
    </row>
    <row r="446" spans="2:16" x14ac:dyDescent="0.25">
      <c r="B446">
        <v>3330000000</v>
      </c>
      <c r="C446">
        <v>-8.3271073999999992</v>
      </c>
      <c r="D446">
        <v>-45.341895999999998</v>
      </c>
      <c r="E446">
        <v>-37.456634999999999</v>
      </c>
      <c r="F446">
        <v>-31.836126</v>
      </c>
      <c r="L446">
        <v>3330000000</v>
      </c>
      <c r="M446">
        <v>-7.5449108999999996</v>
      </c>
      <c r="N446">
        <v>-44.383713</v>
      </c>
      <c r="O446">
        <v>-31.599613000000002</v>
      </c>
      <c r="P446">
        <v>-37.126201999999999</v>
      </c>
    </row>
    <row r="447" spans="2:16" x14ac:dyDescent="0.25">
      <c r="B447">
        <v>3400000000</v>
      </c>
      <c r="C447">
        <v>-8.9179543999999993</v>
      </c>
      <c r="D447">
        <v>-45.515717000000002</v>
      </c>
      <c r="E447">
        <v>-37.425899999999999</v>
      </c>
      <c r="F447">
        <v>-31.748840000000001</v>
      </c>
      <c r="L447">
        <v>3400000000</v>
      </c>
      <c r="M447">
        <v>-7.9145551000000003</v>
      </c>
      <c r="N447">
        <v>-44.665379000000001</v>
      </c>
      <c r="O447">
        <v>-31.558235</v>
      </c>
      <c r="P447">
        <v>-37.192608</v>
      </c>
    </row>
    <row r="448" spans="2:16" x14ac:dyDescent="0.25">
      <c r="B448">
        <v>3470000000</v>
      </c>
      <c r="C448">
        <v>-9.5601739999999999</v>
      </c>
      <c r="D448">
        <v>-45.758178999999998</v>
      </c>
      <c r="E448">
        <v>-37.339191</v>
      </c>
      <c r="F448">
        <v>-31.742263999999999</v>
      </c>
      <c r="L448">
        <v>3470000000</v>
      </c>
      <c r="M448">
        <v>-8.2453690000000002</v>
      </c>
      <c r="N448">
        <v>-44.925297</v>
      </c>
      <c r="O448">
        <v>-31.528970999999999</v>
      </c>
      <c r="P448">
        <v>-37.222813000000002</v>
      </c>
    </row>
    <row r="449" spans="2:16" x14ac:dyDescent="0.25">
      <c r="B449">
        <v>3540000000</v>
      </c>
      <c r="C449">
        <v>-10.253449</v>
      </c>
      <c r="D449">
        <v>-46.074534999999997</v>
      </c>
      <c r="E449">
        <v>-37.285998999999997</v>
      </c>
      <c r="F449">
        <v>-31.734908999999998</v>
      </c>
      <c r="L449">
        <v>3540000000</v>
      </c>
      <c r="M449">
        <v>-8.6116113999999993</v>
      </c>
      <c r="N449">
        <v>-45.152763</v>
      </c>
      <c r="O449">
        <v>-31.576516999999999</v>
      </c>
      <c r="P449">
        <v>-37.283397999999998</v>
      </c>
    </row>
    <row r="450" spans="2:16" x14ac:dyDescent="0.25">
      <c r="B450">
        <v>3610000000</v>
      </c>
      <c r="C450">
        <v>-10.959792</v>
      </c>
      <c r="D450">
        <v>-46.454689000000002</v>
      </c>
      <c r="E450">
        <v>-37.212161999999999</v>
      </c>
      <c r="F450">
        <v>-31.752203000000002</v>
      </c>
      <c r="L450">
        <v>3610000000</v>
      </c>
      <c r="M450">
        <v>-8.9663638999999993</v>
      </c>
      <c r="N450">
        <v>-45.445984000000003</v>
      </c>
      <c r="O450">
        <v>-31.615317999999998</v>
      </c>
      <c r="P450">
        <v>-37.270812999999997</v>
      </c>
    </row>
    <row r="451" spans="2:16" x14ac:dyDescent="0.25">
      <c r="B451">
        <v>3680000000</v>
      </c>
      <c r="C451">
        <v>-11.746790000000001</v>
      </c>
      <c r="D451">
        <v>-46.791801</v>
      </c>
      <c r="E451">
        <v>-37.142848999999998</v>
      </c>
      <c r="F451">
        <v>-31.787686999999998</v>
      </c>
      <c r="L451">
        <v>3680000000</v>
      </c>
      <c r="M451">
        <v>-9.3237295000000007</v>
      </c>
      <c r="N451">
        <v>-45.808399000000001</v>
      </c>
      <c r="O451">
        <v>-31.674790999999999</v>
      </c>
      <c r="P451">
        <v>-37.286667000000001</v>
      </c>
    </row>
    <row r="452" spans="2:16" x14ac:dyDescent="0.25">
      <c r="B452">
        <v>3750000000</v>
      </c>
      <c r="C452">
        <v>-12.589344000000001</v>
      </c>
      <c r="D452">
        <v>-47.179493000000001</v>
      </c>
      <c r="E452">
        <v>-37.090401</v>
      </c>
      <c r="F452">
        <v>-31.837309000000001</v>
      </c>
      <c r="L452">
        <v>3750000000</v>
      </c>
      <c r="M452">
        <v>-9.7189016000000006</v>
      </c>
      <c r="N452">
        <v>-46.110298</v>
      </c>
      <c r="O452">
        <v>-31.771217</v>
      </c>
      <c r="P452">
        <v>-37.243248000000001</v>
      </c>
    </row>
    <row r="453" spans="2:16" x14ac:dyDescent="0.25">
      <c r="B453">
        <v>3820000000</v>
      </c>
      <c r="C453">
        <v>-13.47822</v>
      </c>
      <c r="D453">
        <v>-47.711742000000001</v>
      </c>
      <c r="E453">
        <v>-36.945006999999997</v>
      </c>
      <c r="F453">
        <v>-31.909718999999999</v>
      </c>
      <c r="L453">
        <v>3820000000</v>
      </c>
      <c r="M453">
        <v>-10.063181</v>
      </c>
      <c r="N453">
        <v>-46.504063000000002</v>
      </c>
      <c r="O453">
        <v>-31.865244000000001</v>
      </c>
      <c r="P453">
        <v>-37.162959999999998</v>
      </c>
    </row>
    <row r="454" spans="2:16" x14ac:dyDescent="0.25">
      <c r="B454">
        <v>3890000000</v>
      </c>
      <c r="C454">
        <v>-14.414944</v>
      </c>
      <c r="D454">
        <v>-48.256717999999999</v>
      </c>
      <c r="E454">
        <v>-36.726199999999999</v>
      </c>
      <c r="F454">
        <v>-31.934376</v>
      </c>
      <c r="L454">
        <v>3890000000</v>
      </c>
      <c r="M454">
        <v>-10.43211</v>
      </c>
      <c r="N454">
        <v>-46.946049000000002</v>
      </c>
      <c r="O454">
        <v>-31.930531999999999</v>
      </c>
      <c r="P454">
        <v>-36.917141000000001</v>
      </c>
    </row>
    <row r="455" spans="2:16" x14ac:dyDescent="0.25">
      <c r="B455">
        <v>3960000000</v>
      </c>
      <c r="C455">
        <v>-15.367815</v>
      </c>
      <c r="D455">
        <v>-48.624844000000003</v>
      </c>
      <c r="E455">
        <v>-36.411011000000002</v>
      </c>
      <c r="F455">
        <v>-32.03257</v>
      </c>
      <c r="L455">
        <v>3960000000</v>
      </c>
      <c r="M455">
        <v>-10.764932999999999</v>
      </c>
      <c r="N455">
        <v>-47.321269999999998</v>
      </c>
      <c r="O455">
        <v>-32.037247000000001</v>
      </c>
      <c r="P455">
        <v>-36.632922999999998</v>
      </c>
    </row>
    <row r="456" spans="2:16" x14ac:dyDescent="0.25">
      <c r="B456">
        <v>4030000000</v>
      </c>
      <c r="C456">
        <v>-16.398993999999998</v>
      </c>
      <c r="D456">
        <v>-48.861454000000002</v>
      </c>
      <c r="E456">
        <v>-36.073977999999997</v>
      </c>
      <c r="F456">
        <v>-32.129672999999997</v>
      </c>
      <c r="L456">
        <v>4030000000</v>
      </c>
      <c r="M456">
        <v>-11.165967999999999</v>
      </c>
      <c r="N456">
        <v>-47.541125999999998</v>
      </c>
      <c r="O456">
        <v>-32.132145000000001</v>
      </c>
      <c r="P456">
        <v>-36.291981</v>
      </c>
    </row>
    <row r="457" spans="2:16" x14ac:dyDescent="0.25">
      <c r="B457">
        <v>4100000000</v>
      </c>
      <c r="C457">
        <v>-17.440313</v>
      </c>
      <c r="D457">
        <v>-48.865093000000002</v>
      </c>
      <c r="E457">
        <v>-35.652714000000003</v>
      </c>
      <c r="F457">
        <v>-32.224395999999999</v>
      </c>
      <c r="L457">
        <v>4100000000</v>
      </c>
      <c r="M457">
        <v>-11.509409</v>
      </c>
      <c r="N457">
        <v>-47.633228000000003</v>
      </c>
      <c r="O457">
        <v>-32.223568</v>
      </c>
      <c r="P457">
        <v>-35.885497999999998</v>
      </c>
    </row>
    <row r="458" spans="2:16" x14ac:dyDescent="0.25">
      <c r="B458">
        <v>4170000000</v>
      </c>
      <c r="C458">
        <v>-18.490458</v>
      </c>
      <c r="D458">
        <v>-48.883521999999999</v>
      </c>
      <c r="E458">
        <v>-35.288741999999999</v>
      </c>
      <c r="F458">
        <v>-32.319626</v>
      </c>
      <c r="L458">
        <v>4170000000</v>
      </c>
      <c r="M458">
        <v>-11.878766000000001</v>
      </c>
      <c r="N458">
        <v>-47.639735999999999</v>
      </c>
      <c r="O458">
        <v>-32.346645000000002</v>
      </c>
      <c r="P458">
        <v>-35.432746999999999</v>
      </c>
    </row>
    <row r="459" spans="2:16" x14ac:dyDescent="0.25">
      <c r="B459">
        <v>4240000000</v>
      </c>
      <c r="C459">
        <v>-19.485057999999999</v>
      </c>
      <c r="D459">
        <v>-48.793895999999997</v>
      </c>
      <c r="E459">
        <v>-34.939346</v>
      </c>
      <c r="F459">
        <v>-32.449523999999997</v>
      </c>
      <c r="L459">
        <v>4240000000</v>
      </c>
      <c r="M459">
        <v>-12.230686</v>
      </c>
      <c r="N459">
        <v>-47.632496000000003</v>
      </c>
      <c r="O459">
        <v>-32.457797999999997</v>
      </c>
      <c r="P459">
        <v>-35.073726999999998</v>
      </c>
    </row>
    <row r="460" spans="2:16" x14ac:dyDescent="0.25">
      <c r="B460">
        <v>4310000000</v>
      </c>
      <c r="C460">
        <v>-20.528144999999999</v>
      </c>
      <c r="D460">
        <v>-48.731689000000003</v>
      </c>
      <c r="E460">
        <v>-34.663944000000001</v>
      </c>
      <c r="F460">
        <v>-32.579079</v>
      </c>
      <c r="L460">
        <v>4310000000</v>
      </c>
      <c r="M460">
        <v>-12.620243</v>
      </c>
      <c r="N460">
        <v>-47.797356000000001</v>
      </c>
      <c r="O460">
        <v>-32.588611999999998</v>
      </c>
      <c r="P460">
        <v>-34.744456999999997</v>
      </c>
    </row>
    <row r="461" spans="2:16" x14ac:dyDescent="0.25">
      <c r="B461">
        <v>4380000000</v>
      </c>
      <c r="C461">
        <v>-21.310912999999999</v>
      </c>
      <c r="D461">
        <v>-48.940632000000001</v>
      </c>
      <c r="E461">
        <v>-34.363106000000002</v>
      </c>
      <c r="F461">
        <v>-32.706718000000002</v>
      </c>
      <c r="L461">
        <v>4380000000</v>
      </c>
      <c r="M461">
        <v>-12.936083</v>
      </c>
      <c r="N461">
        <v>-48.035755000000002</v>
      </c>
      <c r="O461">
        <v>-32.717838</v>
      </c>
      <c r="P461">
        <v>-34.415374999999997</v>
      </c>
    </row>
    <row r="462" spans="2:16" x14ac:dyDescent="0.25">
      <c r="B462">
        <v>4450000000</v>
      </c>
      <c r="C462">
        <v>-21.907467</v>
      </c>
      <c r="D462">
        <v>-49.304001</v>
      </c>
      <c r="E462">
        <v>-34.189692999999998</v>
      </c>
      <c r="F462">
        <v>-32.858936</v>
      </c>
      <c r="L462">
        <v>4450000000</v>
      </c>
      <c r="M462">
        <v>-13.268580999999999</v>
      </c>
      <c r="N462">
        <v>-48.479388999999998</v>
      </c>
      <c r="O462">
        <v>-32.840763000000003</v>
      </c>
      <c r="P462">
        <v>-34.219287999999999</v>
      </c>
    </row>
    <row r="463" spans="2:16" x14ac:dyDescent="0.25">
      <c r="B463">
        <v>4520000000</v>
      </c>
      <c r="C463">
        <v>-22.247883000000002</v>
      </c>
      <c r="D463">
        <v>-49.753219999999999</v>
      </c>
      <c r="E463">
        <v>-33.998322000000002</v>
      </c>
      <c r="F463">
        <v>-33.012549999999997</v>
      </c>
      <c r="L463">
        <v>4520000000</v>
      </c>
      <c r="M463">
        <v>-13.637280000000001</v>
      </c>
      <c r="N463">
        <v>-49.094093000000001</v>
      </c>
      <c r="O463">
        <v>-32.987068000000001</v>
      </c>
      <c r="P463">
        <v>-34.039101000000002</v>
      </c>
    </row>
    <row r="464" spans="2:16" x14ac:dyDescent="0.25">
      <c r="B464">
        <v>4590000000</v>
      </c>
      <c r="C464">
        <v>-22.358387</v>
      </c>
      <c r="D464">
        <v>-50.407649999999997</v>
      </c>
      <c r="E464">
        <v>-33.866638000000002</v>
      </c>
      <c r="F464">
        <v>-33.176898999999999</v>
      </c>
      <c r="L464">
        <v>4590000000</v>
      </c>
      <c r="M464">
        <v>-14.018166000000001</v>
      </c>
      <c r="N464">
        <v>-49.794037000000003</v>
      </c>
      <c r="O464">
        <v>-33.144184000000003</v>
      </c>
      <c r="P464">
        <v>-33.897530000000003</v>
      </c>
    </row>
    <row r="465" spans="2:16" x14ac:dyDescent="0.25">
      <c r="B465">
        <v>4660000000</v>
      </c>
      <c r="C465">
        <v>-22.127559999999999</v>
      </c>
      <c r="D465">
        <v>-51.240299</v>
      </c>
      <c r="E465">
        <v>-33.759585999999999</v>
      </c>
      <c r="F465">
        <v>-33.327506999999997</v>
      </c>
      <c r="L465">
        <v>4660000000</v>
      </c>
      <c r="M465">
        <v>-14.384081999999999</v>
      </c>
      <c r="N465">
        <v>-50.394333000000003</v>
      </c>
      <c r="O465">
        <v>-33.310467000000003</v>
      </c>
      <c r="P465">
        <v>-33.797275999999997</v>
      </c>
    </row>
    <row r="466" spans="2:16" x14ac:dyDescent="0.25">
      <c r="B466">
        <v>4730000000</v>
      </c>
      <c r="C466">
        <v>-21.663414</v>
      </c>
      <c r="D466">
        <v>-51.979346999999997</v>
      </c>
      <c r="E466">
        <v>-33.715778</v>
      </c>
      <c r="F466">
        <v>-33.466197999999999</v>
      </c>
      <c r="L466">
        <v>4730000000</v>
      </c>
      <c r="M466">
        <v>-14.766622999999999</v>
      </c>
      <c r="N466">
        <v>-50.919570999999998</v>
      </c>
      <c r="O466">
        <v>-33.456631000000002</v>
      </c>
      <c r="P466">
        <v>-33.765464999999999</v>
      </c>
    </row>
    <row r="467" spans="2:16" x14ac:dyDescent="0.25">
      <c r="B467">
        <v>4800000000</v>
      </c>
      <c r="C467">
        <v>-21.0198</v>
      </c>
      <c r="D467">
        <v>-52.856979000000003</v>
      </c>
      <c r="E467">
        <v>-33.698886999999999</v>
      </c>
      <c r="F467">
        <v>-33.559643000000001</v>
      </c>
      <c r="L467">
        <v>4800000000</v>
      </c>
      <c r="M467">
        <v>-15.142284999999999</v>
      </c>
      <c r="N467">
        <v>-51.528514999999999</v>
      </c>
      <c r="O467">
        <v>-33.577572000000004</v>
      </c>
      <c r="P467">
        <v>-33.754069999999999</v>
      </c>
    </row>
    <row r="468" spans="2:16" x14ac:dyDescent="0.25">
      <c r="B468">
        <v>4870000000</v>
      </c>
      <c r="C468">
        <v>-20.267267</v>
      </c>
      <c r="D468">
        <v>-53.788238999999997</v>
      </c>
      <c r="E468">
        <v>-33.746994000000001</v>
      </c>
      <c r="F468">
        <v>-33.630065999999999</v>
      </c>
      <c r="L468">
        <v>4870000000</v>
      </c>
      <c r="M468">
        <v>-15.496505000000001</v>
      </c>
      <c r="N468">
        <v>-52.023262000000003</v>
      </c>
      <c r="O468">
        <v>-33.656993999999997</v>
      </c>
      <c r="P468">
        <v>-33.824688000000002</v>
      </c>
    </row>
    <row r="469" spans="2:16" x14ac:dyDescent="0.25">
      <c r="B469">
        <v>4940000000</v>
      </c>
      <c r="C469">
        <v>-19.472505999999999</v>
      </c>
      <c r="D469">
        <v>-54.798740000000002</v>
      </c>
      <c r="E469">
        <v>-33.874619000000003</v>
      </c>
      <c r="F469">
        <v>-33.657466999999997</v>
      </c>
      <c r="L469">
        <v>4940000000</v>
      </c>
      <c r="M469">
        <v>-15.769182000000001</v>
      </c>
      <c r="N469">
        <v>-52.439425999999997</v>
      </c>
      <c r="O469">
        <v>-33.699406000000003</v>
      </c>
      <c r="P469">
        <v>-33.975631999999997</v>
      </c>
    </row>
    <row r="470" spans="2:16" x14ac:dyDescent="0.25">
      <c r="B470">
        <v>5010000000</v>
      </c>
      <c r="C470">
        <v>-18.641210999999998</v>
      </c>
      <c r="D470">
        <v>-55.412143999999998</v>
      </c>
      <c r="E470">
        <v>-34.023479000000002</v>
      </c>
      <c r="F470">
        <v>-33.689388000000001</v>
      </c>
      <c r="L470">
        <v>5010000000</v>
      </c>
      <c r="M470">
        <v>-15.986636000000001</v>
      </c>
      <c r="N470">
        <v>-52.973849999999999</v>
      </c>
      <c r="O470">
        <v>-33.718620000000001</v>
      </c>
      <c r="P470">
        <v>-34.149979000000002</v>
      </c>
    </row>
    <row r="471" spans="2:16" x14ac:dyDescent="0.25">
      <c r="B471">
        <v>5080000000</v>
      </c>
      <c r="C471">
        <v>-17.937172</v>
      </c>
      <c r="D471">
        <v>-55.902316999999996</v>
      </c>
      <c r="E471">
        <v>-34.200802000000003</v>
      </c>
      <c r="F471">
        <v>-33.752338000000002</v>
      </c>
      <c r="L471">
        <v>5080000000</v>
      </c>
      <c r="M471">
        <v>-16.116942999999999</v>
      </c>
      <c r="N471">
        <v>-53.585976000000002</v>
      </c>
      <c r="O471">
        <v>-33.780914000000003</v>
      </c>
      <c r="P471">
        <v>-34.346153000000001</v>
      </c>
    </row>
    <row r="472" spans="2:16" x14ac:dyDescent="0.25">
      <c r="B472">
        <v>5150000000</v>
      </c>
      <c r="C472">
        <v>-17.254588999999999</v>
      </c>
      <c r="D472">
        <v>-56.229667999999997</v>
      </c>
      <c r="E472">
        <v>-34.385277000000002</v>
      </c>
      <c r="F472">
        <v>-33.841175</v>
      </c>
      <c r="L472">
        <v>5150000000</v>
      </c>
      <c r="M472">
        <v>-16.195592999999999</v>
      </c>
      <c r="N472">
        <v>-54.167397000000001</v>
      </c>
      <c r="O472">
        <v>-33.869072000000003</v>
      </c>
      <c r="P472">
        <v>-34.543647999999997</v>
      </c>
    </row>
    <row r="473" spans="2:16" x14ac:dyDescent="0.25">
      <c r="B473">
        <v>5220000000</v>
      </c>
      <c r="C473">
        <v>-16.634487</v>
      </c>
      <c r="D473">
        <v>-56.678471000000002</v>
      </c>
      <c r="E473">
        <v>-34.628162000000003</v>
      </c>
      <c r="F473">
        <v>-33.945411999999997</v>
      </c>
      <c r="L473">
        <v>5220000000</v>
      </c>
      <c r="M473">
        <v>-16.195408</v>
      </c>
      <c r="N473">
        <v>-54.489182</v>
      </c>
      <c r="O473">
        <v>-33.992274999999999</v>
      </c>
      <c r="P473">
        <v>-34.774898999999998</v>
      </c>
    </row>
    <row r="474" spans="2:16" x14ac:dyDescent="0.25">
      <c r="B474">
        <v>5290000000</v>
      </c>
      <c r="C474">
        <v>-16.028729999999999</v>
      </c>
      <c r="D474">
        <v>-56.777740000000001</v>
      </c>
      <c r="E474">
        <v>-34.853436000000002</v>
      </c>
      <c r="F474">
        <v>-34.084667000000003</v>
      </c>
      <c r="L474">
        <v>5290000000</v>
      </c>
      <c r="M474">
        <v>-16.179169000000002</v>
      </c>
      <c r="N474">
        <v>-54.823334000000003</v>
      </c>
      <c r="O474">
        <v>-34.156593000000001</v>
      </c>
      <c r="P474">
        <v>-34.992992000000001</v>
      </c>
    </row>
    <row r="475" spans="2:16" x14ac:dyDescent="0.25">
      <c r="B475">
        <v>5360000000</v>
      </c>
      <c r="C475">
        <v>-15.455403</v>
      </c>
      <c r="D475">
        <v>-56.986663999999998</v>
      </c>
      <c r="E475">
        <v>-35.120505999999999</v>
      </c>
      <c r="F475">
        <v>-34.213337000000003</v>
      </c>
      <c r="L475">
        <v>5360000000</v>
      </c>
      <c r="M475">
        <v>-16.126118000000002</v>
      </c>
      <c r="N475">
        <v>-55.204872000000002</v>
      </c>
      <c r="O475">
        <v>-34.299416000000001</v>
      </c>
      <c r="P475">
        <v>-35.238934</v>
      </c>
    </row>
    <row r="476" spans="2:16" x14ac:dyDescent="0.25">
      <c r="B476">
        <v>5430000000</v>
      </c>
      <c r="C476">
        <v>-14.888952</v>
      </c>
      <c r="D476">
        <v>-57.212432999999997</v>
      </c>
      <c r="E476">
        <v>-35.427424999999999</v>
      </c>
      <c r="F476">
        <v>-34.306224999999998</v>
      </c>
      <c r="L476">
        <v>5430000000</v>
      </c>
      <c r="M476">
        <v>-16.102221</v>
      </c>
      <c r="N476">
        <v>-55.468147000000002</v>
      </c>
      <c r="O476">
        <v>-34.408065999999998</v>
      </c>
      <c r="P476">
        <v>-35.535632999999997</v>
      </c>
    </row>
    <row r="477" spans="2:16" x14ac:dyDescent="0.25">
      <c r="B477">
        <v>5500000000</v>
      </c>
      <c r="C477">
        <v>-14.397047000000001</v>
      </c>
      <c r="D477">
        <v>-57.503742000000003</v>
      </c>
      <c r="E477">
        <v>-35.769416999999997</v>
      </c>
      <c r="F477">
        <v>-34.434162000000001</v>
      </c>
      <c r="L477">
        <v>5500000000</v>
      </c>
      <c r="M477">
        <v>-16.057941</v>
      </c>
      <c r="N477">
        <v>-55.425922</v>
      </c>
      <c r="O477">
        <v>-34.535350999999999</v>
      </c>
      <c r="P477">
        <v>-35.879531999999998</v>
      </c>
    </row>
    <row r="478" spans="2:16" x14ac:dyDescent="0.25">
      <c r="B478">
        <v>5570000000</v>
      </c>
      <c r="C478">
        <v>-13.909018</v>
      </c>
      <c r="D478">
        <v>-57.295090000000002</v>
      </c>
      <c r="E478">
        <v>-36.112513999999997</v>
      </c>
      <c r="F478">
        <v>-34.534584000000002</v>
      </c>
      <c r="L478">
        <v>5570000000</v>
      </c>
      <c r="M478">
        <v>-16.059844999999999</v>
      </c>
      <c r="N478">
        <v>-55.555610999999999</v>
      </c>
      <c r="O478">
        <v>-34.630127000000002</v>
      </c>
      <c r="P478">
        <v>-36.227913000000001</v>
      </c>
    </row>
    <row r="479" spans="2:16" x14ac:dyDescent="0.25">
      <c r="B479">
        <v>5640000000</v>
      </c>
      <c r="C479">
        <v>-13.478194999999999</v>
      </c>
      <c r="D479">
        <v>-56.972656000000001</v>
      </c>
      <c r="E479">
        <v>-36.500458000000002</v>
      </c>
      <c r="F479">
        <v>-34.660285999999999</v>
      </c>
      <c r="L479">
        <v>5640000000</v>
      </c>
      <c r="M479">
        <v>-16.037814999999998</v>
      </c>
      <c r="N479">
        <v>-55.565627999999997</v>
      </c>
      <c r="O479">
        <v>-34.736359</v>
      </c>
      <c r="P479">
        <v>-36.633063999999997</v>
      </c>
    </row>
    <row r="480" spans="2:16" x14ac:dyDescent="0.25">
      <c r="B480">
        <v>5710000000</v>
      </c>
      <c r="C480">
        <v>-13.092510000000001</v>
      </c>
      <c r="D480">
        <v>-56.642155000000002</v>
      </c>
      <c r="E480">
        <v>-36.898659000000002</v>
      </c>
      <c r="F480">
        <v>-34.784526999999997</v>
      </c>
      <c r="L480">
        <v>5710000000</v>
      </c>
      <c r="M480">
        <v>-16.065331</v>
      </c>
      <c r="N480">
        <v>-55.259746999999997</v>
      </c>
      <c r="O480">
        <v>-34.854785999999997</v>
      </c>
      <c r="P480">
        <v>-37.047336999999999</v>
      </c>
    </row>
    <row r="481" spans="2:16" x14ac:dyDescent="0.25">
      <c r="B481">
        <v>5780000000</v>
      </c>
      <c r="C481">
        <v>-12.744716</v>
      </c>
      <c r="D481">
        <v>-56.164085</v>
      </c>
      <c r="E481">
        <v>-37.318461999999997</v>
      </c>
      <c r="F481">
        <v>-34.932167</v>
      </c>
      <c r="L481">
        <v>5780000000</v>
      </c>
      <c r="M481">
        <v>-16.057504999999999</v>
      </c>
      <c r="N481">
        <v>-54.512058000000003</v>
      </c>
      <c r="O481">
        <v>-35.012936000000003</v>
      </c>
      <c r="P481">
        <v>-37.469836999999998</v>
      </c>
    </row>
    <row r="482" spans="2:16" x14ac:dyDescent="0.25">
      <c r="B482">
        <v>5850000000</v>
      </c>
      <c r="C482">
        <v>-12.429753</v>
      </c>
      <c r="D482">
        <v>-55.506507999999997</v>
      </c>
      <c r="E482">
        <v>-37.753650999999998</v>
      </c>
      <c r="F482">
        <v>-35.069327999999999</v>
      </c>
      <c r="L482">
        <v>5850000000</v>
      </c>
      <c r="M482">
        <v>-16.071808000000001</v>
      </c>
      <c r="N482">
        <v>-53.692898</v>
      </c>
      <c r="O482">
        <v>-35.158535000000001</v>
      </c>
      <c r="P482">
        <v>-37.903796999999997</v>
      </c>
    </row>
    <row r="483" spans="2:16" x14ac:dyDescent="0.25">
      <c r="B483">
        <v>5920000000</v>
      </c>
      <c r="C483">
        <v>-12.149573999999999</v>
      </c>
      <c r="D483">
        <v>-54.794303999999997</v>
      </c>
      <c r="E483">
        <v>-38.165188000000001</v>
      </c>
      <c r="F483">
        <v>-35.214576999999998</v>
      </c>
      <c r="L483">
        <v>5920000000</v>
      </c>
      <c r="M483">
        <v>-16.094418000000001</v>
      </c>
      <c r="N483">
        <v>-53.086070999999997</v>
      </c>
      <c r="O483">
        <v>-35.297584999999998</v>
      </c>
      <c r="P483">
        <v>-38.319175999999999</v>
      </c>
    </row>
    <row r="484" spans="2:16" x14ac:dyDescent="0.25">
      <c r="B484">
        <v>5990000000</v>
      </c>
      <c r="C484">
        <v>-11.884199000000001</v>
      </c>
      <c r="D484">
        <v>-54.386817999999998</v>
      </c>
      <c r="E484">
        <v>-38.543731999999999</v>
      </c>
      <c r="F484">
        <v>-35.374305999999997</v>
      </c>
      <c r="L484">
        <v>5990000000</v>
      </c>
      <c r="M484">
        <v>-16.096758000000001</v>
      </c>
      <c r="N484">
        <v>-52.230750999999998</v>
      </c>
      <c r="O484">
        <v>-35.438118000000003</v>
      </c>
      <c r="P484">
        <v>-38.690520999999997</v>
      </c>
    </row>
    <row r="485" spans="2:16" x14ac:dyDescent="0.25">
      <c r="B485">
        <v>6060000000</v>
      </c>
      <c r="C485">
        <v>-11.706014</v>
      </c>
      <c r="D485">
        <v>-54.050837999999999</v>
      </c>
      <c r="E485">
        <v>-38.863655000000001</v>
      </c>
      <c r="F485">
        <v>-35.54213</v>
      </c>
      <c r="L485">
        <v>6060000000</v>
      </c>
      <c r="M485">
        <v>-16.065369</v>
      </c>
      <c r="N485">
        <v>-51.589523</v>
      </c>
      <c r="O485">
        <v>-35.575606999999998</v>
      </c>
      <c r="P485">
        <v>-38.997886999999999</v>
      </c>
    </row>
    <row r="486" spans="2:16" x14ac:dyDescent="0.25">
      <c r="B486">
        <v>6130000000</v>
      </c>
      <c r="C486">
        <v>-11.544328</v>
      </c>
      <c r="D486">
        <v>-53.798972999999997</v>
      </c>
      <c r="E486">
        <v>-39.099784999999997</v>
      </c>
      <c r="F486">
        <v>-35.706608000000003</v>
      </c>
      <c r="L486">
        <v>6130000000</v>
      </c>
      <c r="M486">
        <v>-16.019103999999999</v>
      </c>
      <c r="N486">
        <v>-51.650588999999997</v>
      </c>
      <c r="O486">
        <v>-35.718918000000002</v>
      </c>
      <c r="P486">
        <v>-39.228732999999998</v>
      </c>
    </row>
    <row r="487" spans="2:16" x14ac:dyDescent="0.25">
      <c r="B487">
        <v>6200000000</v>
      </c>
      <c r="C487">
        <v>-11.431538</v>
      </c>
      <c r="D487">
        <v>-53.369770000000003</v>
      </c>
      <c r="E487">
        <v>-39.261951000000003</v>
      </c>
      <c r="F487">
        <v>-35.874119</v>
      </c>
      <c r="L487">
        <v>6200000000</v>
      </c>
      <c r="M487">
        <v>-15.943001000000001</v>
      </c>
      <c r="N487">
        <v>-52.601481999999997</v>
      </c>
      <c r="O487">
        <v>-35.872017</v>
      </c>
      <c r="P487">
        <v>-39.385002</v>
      </c>
    </row>
    <row r="488" spans="2:16" x14ac:dyDescent="0.25">
      <c r="B488">
        <v>6270000000</v>
      </c>
      <c r="C488">
        <v>-11.330793999999999</v>
      </c>
      <c r="D488">
        <v>-53.037022</v>
      </c>
      <c r="E488">
        <v>-39.352612000000001</v>
      </c>
      <c r="F488">
        <v>-36.080677000000001</v>
      </c>
      <c r="L488">
        <v>6270000000</v>
      </c>
      <c r="M488">
        <v>-15.795902</v>
      </c>
      <c r="N488">
        <v>-54.054451</v>
      </c>
      <c r="O488">
        <v>-36.078102000000001</v>
      </c>
      <c r="P488">
        <v>-39.472225000000002</v>
      </c>
    </row>
    <row r="489" spans="2:16" x14ac:dyDescent="0.25">
      <c r="B489">
        <v>6340000000</v>
      </c>
      <c r="C489">
        <v>-11.223641000000001</v>
      </c>
      <c r="D489">
        <v>-52.605904000000002</v>
      </c>
      <c r="E489">
        <v>-39.384785000000001</v>
      </c>
      <c r="F489">
        <v>-36.274349000000001</v>
      </c>
      <c r="L489">
        <v>6340000000</v>
      </c>
      <c r="M489">
        <v>-15.636818999999999</v>
      </c>
      <c r="N489">
        <v>-55.978400999999998</v>
      </c>
      <c r="O489">
        <v>-36.292248000000001</v>
      </c>
      <c r="P489">
        <v>-39.503571000000001</v>
      </c>
    </row>
    <row r="490" spans="2:16" x14ac:dyDescent="0.25">
      <c r="B490">
        <v>6410000000</v>
      </c>
      <c r="C490">
        <v>-11.076498000000001</v>
      </c>
      <c r="D490">
        <v>-52.174965</v>
      </c>
      <c r="E490">
        <v>-39.387974</v>
      </c>
      <c r="F490">
        <v>-36.498863</v>
      </c>
      <c r="L490">
        <v>6410000000</v>
      </c>
      <c r="M490">
        <v>-15.459828999999999</v>
      </c>
      <c r="N490">
        <v>-58.152000000000001</v>
      </c>
      <c r="O490">
        <v>-36.533875000000002</v>
      </c>
      <c r="P490">
        <v>-39.510044000000001</v>
      </c>
    </row>
    <row r="491" spans="2:16" x14ac:dyDescent="0.25">
      <c r="B491">
        <v>6480000000</v>
      </c>
      <c r="C491">
        <v>-10.913876999999999</v>
      </c>
      <c r="D491">
        <v>-51.873736999999998</v>
      </c>
      <c r="E491">
        <v>-39.377673999999999</v>
      </c>
      <c r="F491">
        <v>-36.754044</v>
      </c>
      <c r="L491">
        <v>6480000000</v>
      </c>
      <c r="M491">
        <v>-15.301603999999999</v>
      </c>
      <c r="N491">
        <v>-60.675624999999997</v>
      </c>
      <c r="O491">
        <v>-36.771450000000002</v>
      </c>
      <c r="P491">
        <v>-39.494895999999997</v>
      </c>
    </row>
    <row r="492" spans="2:16" x14ac:dyDescent="0.25">
      <c r="B492">
        <v>6550000000</v>
      </c>
      <c r="C492">
        <v>-10.691233</v>
      </c>
      <c r="D492">
        <v>-51.782558000000002</v>
      </c>
      <c r="E492">
        <v>-39.339095999999998</v>
      </c>
      <c r="F492">
        <v>-37.015262999999997</v>
      </c>
      <c r="L492">
        <v>6550000000</v>
      </c>
      <c r="M492">
        <v>-15.134007</v>
      </c>
      <c r="N492">
        <v>-62.008761999999997</v>
      </c>
      <c r="O492">
        <v>-37.028796999999997</v>
      </c>
      <c r="P492">
        <v>-39.452750999999999</v>
      </c>
    </row>
    <row r="493" spans="2:16" x14ac:dyDescent="0.25">
      <c r="B493">
        <v>6620000000</v>
      </c>
      <c r="C493">
        <v>-10.475102</v>
      </c>
      <c r="D493">
        <v>-51.813099000000001</v>
      </c>
      <c r="E493">
        <v>-39.291106999999997</v>
      </c>
      <c r="F493">
        <v>-37.302166</v>
      </c>
      <c r="L493">
        <v>6620000000</v>
      </c>
      <c r="M493">
        <v>-14.962735</v>
      </c>
      <c r="N493">
        <v>-61.519531000000001</v>
      </c>
      <c r="O493">
        <v>-37.296936000000002</v>
      </c>
      <c r="P493">
        <v>-39.401542999999997</v>
      </c>
    </row>
    <row r="494" spans="2:16" x14ac:dyDescent="0.25">
      <c r="B494">
        <v>6690000000</v>
      </c>
      <c r="C494">
        <v>-10.250257</v>
      </c>
      <c r="D494">
        <v>-51.718372000000002</v>
      </c>
      <c r="E494">
        <v>-39.221316999999999</v>
      </c>
      <c r="F494">
        <v>-37.607773000000002</v>
      </c>
      <c r="L494">
        <v>6690000000</v>
      </c>
      <c r="M494">
        <v>-14.812777000000001</v>
      </c>
      <c r="N494">
        <v>-61.767665999999998</v>
      </c>
      <c r="O494">
        <v>-37.588943</v>
      </c>
      <c r="P494">
        <v>-39.327292999999997</v>
      </c>
    </row>
    <row r="495" spans="2:16" x14ac:dyDescent="0.25">
      <c r="B495">
        <v>6760000000</v>
      </c>
      <c r="C495">
        <v>-10.01953</v>
      </c>
      <c r="D495">
        <v>-51.572524999999999</v>
      </c>
      <c r="E495">
        <v>-39.119430999999999</v>
      </c>
      <c r="F495">
        <v>-37.913490000000003</v>
      </c>
      <c r="L495">
        <v>6760000000</v>
      </c>
      <c r="M495">
        <v>-14.666319</v>
      </c>
      <c r="N495">
        <v>-60.780472000000003</v>
      </c>
      <c r="O495">
        <v>-37.892024999999997</v>
      </c>
      <c r="P495">
        <v>-39.243792999999997</v>
      </c>
    </row>
    <row r="496" spans="2:16" x14ac:dyDescent="0.25">
      <c r="B496">
        <v>6830000000</v>
      </c>
      <c r="C496">
        <v>-9.7897558</v>
      </c>
      <c r="D496">
        <v>-51.396380999999998</v>
      </c>
      <c r="E496">
        <v>-38.993606999999997</v>
      </c>
      <c r="F496">
        <v>-38.254902000000001</v>
      </c>
      <c r="L496">
        <v>6830000000</v>
      </c>
      <c r="M496">
        <v>-14.480027</v>
      </c>
      <c r="N496">
        <v>-58.199860000000001</v>
      </c>
      <c r="O496">
        <v>-38.251399999999997</v>
      </c>
      <c r="P496">
        <v>-39.143912999999998</v>
      </c>
    </row>
    <row r="497" spans="2:16" x14ac:dyDescent="0.25">
      <c r="B497">
        <v>6900000000</v>
      </c>
      <c r="C497">
        <v>-9.5727253000000001</v>
      </c>
      <c r="D497">
        <v>-51.229073</v>
      </c>
      <c r="E497">
        <v>-38.821007000000002</v>
      </c>
      <c r="F497">
        <v>-38.618374000000003</v>
      </c>
      <c r="L497">
        <v>6900000000</v>
      </c>
      <c r="M497">
        <v>-14.324256999999999</v>
      </c>
      <c r="N497">
        <v>-56.491076999999997</v>
      </c>
      <c r="O497">
        <v>-38.617851000000002</v>
      </c>
      <c r="P497">
        <v>-39.000667999999997</v>
      </c>
    </row>
    <row r="498" spans="2:16" x14ac:dyDescent="0.25">
      <c r="B498">
        <v>6970000000</v>
      </c>
      <c r="C498">
        <v>-9.3645878000000007</v>
      </c>
      <c r="D498">
        <v>-50.748013</v>
      </c>
      <c r="E498">
        <v>-38.663921000000002</v>
      </c>
      <c r="F498">
        <v>-39.007796999999997</v>
      </c>
      <c r="L498">
        <v>6970000000</v>
      </c>
      <c r="M498">
        <v>-14.160734</v>
      </c>
      <c r="N498">
        <v>-55.481239000000002</v>
      </c>
      <c r="O498">
        <v>-39.027301999999999</v>
      </c>
      <c r="P498">
        <v>-38.865775999999997</v>
      </c>
    </row>
    <row r="499" spans="2:16" x14ac:dyDescent="0.25">
      <c r="B499">
        <v>7040000000</v>
      </c>
      <c r="C499">
        <v>-9.1650562000000004</v>
      </c>
      <c r="D499">
        <v>-50.284129999999998</v>
      </c>
      <c r="E499">
        <v>-38.474007</v>
      </c>
      <c r="F499">
        <v>-39.421089000000002</v>
      </c>
      <c r="L499">
        <v>7040000000</v>
      </c>
      <c r="M499">
        <v>-13.978202</v>
      </c>
      <c r="N499">
        <v>-53.418422999999997</v>
      </c>
      <c r="O499">
        <v>-39.480705</v>
      </c>
      <c r="P499">
        <v>-38.683326999999998</v>
      </c>
    </row>
    <row r="500" spans="2:16" x14ac:dyDescent="0.25">
      <c r="B500">
        <v>7110000000</v>
      </c>
      <c r="C500">
        <v>-8.9938154000000008</v>
      </c>
      <c r="D500">
        <v>-49.789783</v>
      </c>
      <c r="E500">
        <v>-38.253554999999999</v>
      </c>
      <c r="F500">
        <v>-39.868724999999998</v>
      </c>
      <c r="L500">
        <v>7110000000</v>
      </c>
      <c r="M500">
        <v>-13.839993</v>
      </c>
      <c r="N500">
        <v>-52.076714000000003</v>
      </c>
      <c r="O500">
        <v>-39.956493000000002</v>
      </c>
      <c r="P500">
        <v>-38.481681999999999</v>
      </c>
    </row>
    <row r="501" spans="2:16" x14ac:dyDescent="0.25">
      <c r="B501">
        <v>7180000000</v>
      </c>
      <c r="C501">
        <v>-8.8276032999999998</v>
      </c>
      <c r="D501">
        <v>-49.254730000000002</v>
      </c>
      <c r="E501">
        <v>-37.991202999999999</v>
      </c>
      <c r="F501">
        <v>-40.35125</v>
      </c>
      <c r="L501">
        <v>7180000000</v>
      </c>
      <c r="M501">
        <v>-13.696788</v>
      </c>
      <c r="N501">
        <v>-51.307831</v>
      </c>
      <c r="O501">
        <v>-40.47316</v>
      </c>
      <c r="P501">
        <v>-38.236342999999998</v>
      </c>
    </row>
    <row r="502" spans="2:16" x14ac:dyDescent="0.25">
      <c r="B502">
        <v>7250000000</v>
      </c>
      <c r="C502">
        <v>-8.6915397999999993</v>
      </c>
      <c r="D502">
        <v>-48.443871000000001</v>
      </c>
      <c r="E502">
        <v>-37.745663</v>
      </c>
      <c r="F502">
        <v>-40.876472</v>
      </c>
      <c r="L502">
        <v>7250000000</v>
      </c>
      <c r="M502">
        <v>-13.602365000000001</v>
      </c>
      <c r="N502">
        <v>-50.514842999999999</v>
      </c>
      <c r="O502">
        <v>-41.007961000000002</v>
      </c>
      <c r="P502">
        <v>-37.947173999999997</v>
      </c>
    </row>
    <row r="503" spans="2:16" x14ac:dyDescent="0.25">
      <c r="B503">
        <v>7320000000</v>
      </c>
      <c r="C503">
        <v>-8.5666522999999994</v>
      </c>
      <c r="D503">
        <v>-47.938423</v>
      </c>
      <c r="E503">
        <v>-37.399802999999999</v>
      </c>
      <c r="F503">
        <v>-41.422344000000002</v>
      </c>
      <c r="L503">
        <v>7320000000</v>
      </c>
      <c r="M503">
        <v>-13.512352</v>
      </c>
      <c r="N503">
        <v>-49.946925999999998</v>
      </c>
      <c r="O503">
        <v>-41.573791999999997</v>
      </c>
      <c r="P503">
        <v>-37.587276000000003</v>
      </c>
    </row>
    <row r="504" spans="2:16" x14ac:dyDescent="0.25">
      <c r="B504">
        <v>7390000000</v>
      </c>
      <c r="C504">
        <v>-8.4735812999999993</v>
      </c>
      <c r="D504">
        <v>-47.371014000000002</v>
      </c>
      <c r="E504">
        <v>-37.049312999999998</v>
      </c>
      <c r="F504">
        <v>-42.027866000000003</v>
      </c>
      <c r="L504">
        <v>7390000000</v>
      </c>
      <c r="M504">
        <v>-13.439823000000001</v>
      </c>
      <c r="N504">
        <v>-49.269817000000003</v>
      </c>
      <c r="O504">
        <v>-42.165894000000002</v>
      </c>
      <c r="P504">
        <v>-37.231738999999997</v>
      </c>
    </row>
    <row r="505" spans="2:16" x14ac:dyDescent="0.25">
      <c r="B505">
        <v>7460000000</v>
      </c>
      <c r="C505">
        <v>-8.3841543000000005</v>
      </c>
      <c r="D505">
        <v>-46.976871000000003</v>
      </c>
      <c r="E505">
        <v>-36.660778000000001</v>
      </c>
      <c r="F505">
        <v>-42.663048000000003</v>
      </c>
      <c r="L505">
        <v>7460000000</v>
      </c>
      <c r="M505">
        <v>-13.337094</v>
      </c>
      <c r="N505">
        <v>-48.901359999999997</v>
      </c>
      <c r="O505">
        <v>-42.793723999999997</v>
      </c>
      <c r="P505">
        <v>-36.823864</v>
      </c>
    </row>
    <row r="506" spans="2:16" x14ac:dyDescent="0.25">
      <c r="B506">
        <v>7530000000</v>
      </c>
      <c r="C506">
        <v>-8.3329419999999992</v>
      </c>
      <c r="D506">
        <v>-46.467498999999997</v>
      </c>
      <c r="E506">
        <v>-36.230110000000003</v>
      </c>
      <c r="F506">
        <v>-43.317245</v>
      </c>
      <c r="L506">
        <v>7530000000</v>
      </c>
      <c r="M506">
        <v>-13.266859</v>
      </c>
      <c r="N506">
        <v>-48.704360999999999</v>
      </c>
      <c r="O506">
        <v>-43.451369999999997</v>
      </c>
      <c r="P506">
        <v>-36.426665999999997</v>
      </c>
    </row>
    <row r="507" spans="2:16" x14ac:dyDescent="0.25">
      <c r="B507">
        <v>7600000000</v>
      </c>
      <c r="C507">
        <v>-8.2986106999999993</v>
      </c>
      <c r="D507">
        <v>-46.340721000000002</v>
      </c>
      <c r="E507">
        <v>-35.724777000000003</v>
      </c>
      <c r="F507">
        <v>-44.016219999999997</v>
      </c>
      <c r="L507">
        <v>7600000000</v>
      </c>
      <c r="M507">
        <v>-13.088468000000001</v>
      </c>
      <c r="N507">
        <v>-48.362881000000002</v>
      </c>
      <c r="O507">
        <v>-44.169593999999996</v>
      </c>
      <c r="P507">
        <v>-36.042926999999999</v>
      </c>
    </row>
    <row r="508" spans="2:16" x14ac:dyDescent="0.25">
      <c r="B508">
        <v>7670000000</v>
      </c>
      <c r="C508">
        <v>-8.2820873000000006</v>
      </c>
      <c r="D508">
        <v>-46.099159</v>
      </c>
      <c r="E508">
        <v>-35.227161000000002</v>
      </c>
      <c r="F508">
        <v>-44.741889999999998</v>
      </c>
      <c r="L508">
        <v>7670000000</v>
      </c>
      <c r="M508">
        <v>-12.994077000000001</v>
      </c>
      <c r="N508">
        <v>-48.407741999999999</v>
      </c>
      <c r="O508">
        <v>-44.907310000000003</v>
      </c>
      <c r="P508">
        <v>-35.608207999999998</v>
      </c>
    </row>
    <row r="509" spans="2:16" x14ac:dyDescent="0.25">
      <c r="B509">
        <v>7740000000</v>
      </c>
      <c r="C509">
        <v>-8.2532338999999997</v>
      </c>
      <c r="D509">
        <v>-46.079169999999998</v>
      </c>
      <c r="E509">
        <v>-34.733406000000002</v>
      </c>
      <c r="F509">
        <v>-45.508507000000002</v>
      </c>
      <c r="L509">
        <v>7740000000</v>
      </c>
      <c r="M509">
        <v>-12.869807</v>
      </c>
      <c r="N509">
        <v>-48.687095999999997</v>
      </c>
      <c r="O509">
        <v>-45.688046</v>
      </c>
      <c r="P509">
        <v>-35.143658000000002</v>
      </c>
    </row>
    <row r="510" spans="2:16" x14ac:dyDescent="0.25">
      <c r="B510">
        <v>7810000000</v>
      </c>
      <c r="C510">
        <v>-8.2465238999999997</v>
      </c>
      <c r="D510">
        <v>-46.030701000000001</v>
      </c>
      <c r="E510">
        <v>-34.222434999999997</v>
      </c>
      <c r="F510">
        <v>-46.335467999999999</v>
      </c>
      <c r="L510">
        <v>7810000000</v>
      </c>
      <c r="M510">
        <v>-12.743383</v>
      </c>
      <c r="N510">
        <v>-48.964599999999997</v>
      </c>
      <c r="O510">
        <v>-46.523251000000002</v>
      </c>
      <c r="P510">
        <v>-34.670704000000001</v>
      </c>
    </row>
    <row r="511" spans="2:16" x14ac:dyDescent="0.25">
      <c r="B511">
        <v>7880000000</v>
      </c>
      <c r="C511">
        <v>-8.2326917999999996</v>
      </c>
      <c r="D511">
        <v>-45.895068999999999</v>
      </c>
      <c r="E511">
        <v>-33.737755</v>
      </c>
      <c r="F511">
        <v>-47.209026000000001</v>
      </c>
      <c r="L511">
        <v>7880000000</v>
      </c>
      <c r="M511">
        <v>-12.663669000000001</v>
      </c>
      <c r="N511">
        <v>-49.286442000000001</v>
      </c>
      <c r="O511">
        <v>-47.382652</v>
      </c>
      <c r="P511">
        <v>-34.161247000000003</v>
      </c>
    </row>
    <row r="512" spans="2:16" x14ac:dyDescent="0.25">
      <c r="B512">
        <v>7950000000</v>
      </c>
      <c r="C512">
        <v>-8.2381191000000005</v>
      </c>
      <c r="D512">
        <v>-45.713473999999998</v>
      </c>
      <c r="E512">
        <v>-33.245125000000002</v>
      </c>
      <c r="F512">
        <v>-48.108424999999997</v>
      </c>
      <c r="L512">
        <v>7950000000</v>
      </c>
      <c r="M512">
        <v>-12.694731000000001</v>
      </c>
      <c r="N512">
        <v>-49.133167</v>
      </c>
      <c r="O512">
        <v>-48.301074999999997</v>
      </c>
      <c r="P512">
        <v>-33.616249000000003</v>
      </c>
    </row>
    <row r="513" spans="2:16" x14ac:dyDescent="0.25">
      <c r="B513">
        <v>8020000000</v>
      </c>
      <c r="C513">
        <v>-8.2249783999999995</v>
      </c>
      <c r="D513">
        <v>-45.436610999999999</v>
      </c>
      <c r="E513">
        <v>-32.803260999999999</v>
      </c>
      <c r="F513">
        <v>-49.017113000000002</v>
      </c>
      <c r="L513">
        <v>8020000000</v>
      </c>
      <c r="M513">
        <v>-12.663827</v>
      </c>
      <c r="N513">
        <v>-48.936034999999997</v>
      </c>
      <c r="O513">
        <v>-49.185783000000001</v>
      </c>
      <c r="P513">
        <v>-33.115161999999998</v>
      </c>
    </row>
    <row r="514" spans="2:16" x14ac:dyDescent="0.25">
      <c r="B514">
        <v>8090000000</v>
      </c>
      <c r="C514">
        <v>-8.2501277999999996</v>
      </c>
      <c r="D514">
        <v>-44.989685000000001</v>
      </c>
      <c r="E514">
        <v>-32.309052000000001</v>
      </c>
      <c r="F514">
        <v>-49.917262999999998</v>
      </c>
      <c r="L514">
        <v>8090000000</v>
      </c>
      <c r="M514">
        <v>-12.656826000000001</v>
      </c>
      <c r="N514">
        <v>-48.773159</v>
      </c>
      <c r="O514">
        <v>-50.044936999999997</v>
      </c>
      <c r="P514">
        <v>-32.607159000000003</v>
      </c>
    </row>
    <row r="515" spans="2:16" x14ac:dyDescent="0.25">
      <c r="B515">
        <v>8160000000</v>
      </c>
      <c r="C515">
        <v>-8.2635956000000004</v>
      </c>
      <c r="D515">
        <v>-44.516075000000001</v>
      </c>
      <c r="E515">
        <v>-31.844286</v>
      </c>
      <c r="F515">
        <v>-50.722785999999999</v>
      </c>
      <c r="L515">
        <v>8160000000</v>
      </c>
      <c r="M515">
        <v>-12.643103</v>
      </c>
      <c r="N515">
        <v>-48.602791000000003</v>
      </c>
      <c r="O515">
        <v>-50.819775</v>
      </c>
      <c r="P515">
        <v>-32.107303999999999</v>
      </c>
    </row>
    <row r="516" spans="2:16" x14ac:dyDescent="0.25">
      <c r="B516">
        <v>8230000000</v>
      </c>
      <c r="C516">
        <v>-8.2960463000000004</v>
      </c>
      <c r="D516">
        <v>-44.186394</v>
      </c>
      <c r="E516">
        <v>-31.374357</v>
      </c>
      <c r="F516">
        <v>-51.337017000000003</v>
      </c>
      <c r="L516">
        <v>8230000000</v>
      </c>
      <c r="M516">
        <v>-12.603569999999999</v>
      </c>
      <c r="N516">
        <v>-48.705666000000001</v>
      </c>
      <c r="O516">
        <v>-51.410846999999997</v>
      </c>
      <c r="P516">
        <v>-31.59778</v>
      </c>
    </row>
    <row r="517" spans="2:16" x14ac:dyDescent="0.25">
      <c r="B517">
        <v>8300000000</v>
      </c>
      <c r="C517">
        <v>-8.3216248000000004</v>
      </c>
      <c r="D517">
        <v>-43.943634000000003</v>
      </c>
      <c r="E517">
        <v>-30.917905999999999</v>
      </c>
      <c r="F517">
        <v>-51.664096999999998</v>
      </c>
      <c r="L517">
        <v>8300000000</v>
      </c>
      <c r="M517">
        <v>-12.453765000000001</v>
      </c>
      <c r="N517">
        <v>-49.415508000000003</v>
      </c>
      <c r="O517">
        <v>-51.721722</v>
      </c>
      <c r="P517">
        <v>-31.11318</v>
      </c>
    </row>
    <row r="518" spans="2:16" x14ac:dyDescent="0.25">
      <c r="B518">
        <v>8370000000</v>
      </c>
      <c r="C518">
        <v>-8.4061613000000008</v>
      </c>
      <c r="D518">
        <v>-43.710608999999998</v>
      </c>
      <c r="E518">
        <v>-30.406500000000001</v>
      </c>
      <c r="F518">
        <v>-51.671883000000001</v>
      </c>
      <c r="L518">
        <v>8370000000</v>
      </c>
      <c r="M518">
        <v>-12.308904999999999</v>
      </c>
      <c r="N518">
        <v>-50.030749999999998</v>
      </c>
      <c r="O518">
        <v>-51.74004</v>
      </c>
      <c r="P518">
        <v>-30.622271000000001</v>
      </c>
    </row>
    <row r="519" spans="2:16" x14ac:dyDescent="0.25">
      <c r="B519">
        <v>8440000000</v>
      </c>
      <c r="C519">
        <v>-8.4660539999999997</v>
      </c>
      <c r="D519">
        <v>-43.560192000000001</v>
      </c>
      <c r="E519">
        <v>-29.936167000000001</v>
      </c>
      <c r="F519">
        <v>-51.263556999999999</v>
      </c>
      <c r="L519">
        <v>8440000000</v>
      </c>
      <c r="M519">
        <v>-12.170442</v>
      </c>
      <c r="N519">
        <v>-50.928902000000001</v>
      </c>
      <c r="O519">
        <v>-51.330520999999997</v>
      </c>
      <c r="P519">
        <v>-30.157772000000001</v>
      </c>
    </row>
    <row r="520" spans="2:16" x14ac:dyDescent="0.25">
      <c r="B520">
        <v>8510000000</v>
      </c>
      <c r="C520">
        <v>-8.5484047000000007</v>
      </c>
      <c r="D520">
        <v>-43.382129999999997</v>
      </c>
      <c r="E520">
        <v>-29.450703000000001</v>
      </c>
      <c r="F520">
        <v>-50.502372999999999</v>
      </c>
      <c r="L520">
        <v>8510000000</v>
      </c>
      <c r="M520">
        <v>-11.987719999999999</v>
      </c>
      <c r="N520">
        <v>-51.864322999999999</v>
      </c>
      <c r="O520">
        <v>-50.617553999999998</v>
      </c>
      <c r="P520">
        <v>-29.655940999999999</v>
      </c>
    </row>
    <row r="521" spans="2:16" x14ac:dyDescent="0.25">
      <c r="B521">
        <v>8580000000</v>
      </c>
      <c r="C521">
        <v>-8.6471806000000004</v>
      </c>
      <c r="D521">
        <v>-43.177700000000002</v>
      </c>
      <c r="E521">
        <v>-28.974084999999999</v>
      </c>
      <c r="F521">
        <v>-49.509833999999998</v>
      </c>
      <c r="L521">
        <v>8580000000</v>
      </c>
      <c r="M521">
        <v>-11.776854</v>
      </c>
      <c r="N521">
        <v>-52.401676000000002</v>
      </c>
      <c r="O521">
        <v>-49.638111000000002</v>
      </c>
      <c r="P521">
        <v>-29.166049999999998</v>
      </c>
    </row>
    <row r="522" spans="2:16" x14ac:dyDescent="0.25">
      <c r="B522">
        <v>8650000000</v>
      </c>
      <c r="C522">
        <v>-8.7747211000000007</v>
      </c>
      <c r="D522">
        <v>-42.931407999999998</v>
      </c>
      <c r="E522">
        <v>-28.504975999999999</v>
      </c>
      <c r="F522">
        <v>-48.410468999999999</v>
      </c>
      <c r="L522">
        <v>8650000000</v>
      </c>
      <c r="M522">
        <v>-11.559956</v>
      </c>
      <c r="N522">
        <v>-52.780707999999997</v>
      </c>
      <c r="O522">
        <v>-48.513283000000001</v>
      </c>
      <c r="P522">
        <v>-28.686896999999998</v>
      </c>
    </row>
    <row r="523" spans="2:16" x14ac:dyDescent="0.25">
      <c r="B523">
        <v>8720000000</v>
      </c>
      <c r="C523">
        <v>-8.9746331999999995</v>
      </c>
      <c r="D523">
        <v>-42.855953</v>
      </c>
      <c r="E523">
        <v>-28.02589</v>
      </c>
      <c r="F523">
        <v>-47.281334000000001</v>
      </c>
      <c r="L523">
        <v>8720000000</v>
      </c>
      <c r="M523">
        <v>-11.326162</v>
      </c>
      <c r="N523">
        <v>-52.733024999999998</v>
      </c>
      <c r="O523">
        <v>-47.337981999999997</v>
      </c>
      <c r="P523">
        <v>-28.198383</v>
      </c>
    </row>
    <row r="524" spans="2:16" x14ac:dyDescent="0.25">
      <c r="B524">
        <v>8790000000</v>
      </c>
      <c r="C524">
        <v>-9.1503420000000002</v>
      </c>
      <c r="D524">
        <v>-42.906711999999999</v>
      </c>
      <c r="E524">
        <v>-27.562798999999998</v>
      </c>
      <c r="F524">
        <v>-46.230350000000001</v>
      </c>
      <c r="L524">
        <v>8790000000</v>
      </c>
      <c r="M524">
        <v>-11.057041999999999</v>
      </c>
      <c r="N524">
        <v>-52.037478999999998</v>
      </c>
      <c r="O524">
        <v>-46.258704999999999</v>
      </c>
      <c r="P524">
        <v>-27.716349000000001</v>
      </c>
    </row>
    <row r="525" spans="2:16" x14ac:dyDescent="0.25">
      <c r="B525">
        <v>8860000000</v>
      </c>
      <c r="C525">
        <v>-9.3881949999999996</v>
      </c>
      <c r="D525">
        <v>-43.043781000000003</v>
      </c>
      <c r="E525">
        <v>-27.109870999999998</v>
      </c>
      <c r="F525">
        <v>-45.276733</v>
      </c>
      <c r="L525">
        <v>8860000000</v>
      </c>
      <c r="M525">
        <v>-10.798389</v>
      </c>
      <c r="N525">
        <v>-51.282684000000003</v>
      </c>
      <c r="O525">
        <v>-45.249690999999999</v>
      </c>
      <c r="P525">
        <v>-27.269814</v>
      </c>
    </row>
    <row r="526" spans="2:16" x14ac:dyDescent="0.25">
      <c r="B526">
        <v>8930000000</v>
      </c>
      <c r="C526">
        <v>-9.6141710000000007</v>
      </c>
      <c r="D526">
        <v>-43.274559000000004</v>
      </c>
      <c r="E526">
        <v>-26.672561999999999</v>
      </c>
      <c r="F526">
        <v>-44.402622000000001</v>
      </c>
      <c r="L526">
        <v>8930000000</v>
      </c>
      <c r="M526">
        <v>-10.524417</v>
      </c>
      <c r="N526">
        <v>-50.834774000000003</v>
      </c>
      <c r="O526">
        <v>-44.354846999999999</v>
      </c>
      <c r="P526">
        <v>-26.839562999999998</v>
      </c>
    </row>
    <row r="527" spans="2:16" x14ac:dyDescent="0.25">
      <c r="B527">
        <v>9000000000</v>
      </c>
      <c r="C527">
        <v>-9.9043436000000007</v>
      </c>
      <c r="D527">
        <v>-43.424289999999999</v>
      </c>
      <c r="E527">
        <v>-26.254197999999999</v>
      </c>
      <c r="F527">
        <v>-43.619765999999998</v>
      </c>
      <c r="L527">
        <v>9000000000</v>
      </c>
      <c r="M527">
        <v>-10.311674</v>
      </c>
      <c r="N527">
        <v>-50.024684999999998</v>
      </c>
      <c r="O527">
        <v>-43.535876999999999</v>
      </c>
      <c r="P527">
        <v>-26.417712999999999</v>
      </c>
    </row>
    <row r="528" spans="2:16" x14ac:dyDescent="0.25">
      <c r="B528">
        <v>9070000000</v>
      </c>
      <c r="C528">
        <v>-10.091187</v>
      </c>
      <c r="D528">
        <v>-43.499831999999998</v>
      </c>
      <c r="E528">
        <v>-25.887646</v>
      </c>
      <c r="F528">
        <v>-42.900696000000003</v>
      </c>
      <c r="L528">
        <v>9070000000</v>
      </c>
      <c r="M528">
        <v>-10.075378000000001</v>
      </c>
      <c r="N528">
        <v>-49.837631000000002</v>
      </c>
      <c r="O528">
        <v>-42.821559999999998</v>
      </c>
      <c r="P528">
        <v>-26.024643000000001</v>
      </c>
    </row>
    <row r="529" spans="2:16" x14ac:dyDescent="0.25">
      <c r="B529">
        <v>9140000000</v>
      </c>
      <c r="C529">
        <v>-10.407337</v>
      </c>
      <c r="D529">
        <v>-43.520439000000003</v>
      </c>
      <c r="E529">
        <v>-25.502746999999999</v>
      </c>
      <c r="F529">
        <v>-42.222408000000001</v>
      </c>
      <c r="L529">
        <v>9140000000</v>
      </c>
      <c r="M529">
        <v>-9.9017400999999996</v>
      </c>
      <c r="N529">
        <v>-49.903790000000001</v>
      </c>
      <c r="O529">
        <v>-42.163322000000001</v>
      </c>
      <c r="P529">
        <v>-25.635006000000001</v>
      </c>
    </row>
    <row r="530" spans="2:16" x14ac:dyDescent="0.25">
      <c r="B530">
        <v>9210000000</v>
      </c>
      <c r="C530">
        <v>-10.669095</v>
      </c>
      <c r="D530">
        <v>-43.465651999999999</v>
      </c>
      <c r="E530">
        <v>-25.145496000000001</v>
      </c>
      <c r="F530">
        <v>-41.610152999999997</v>
      </c>
      <c r="L530">
        <v>9210000000</v>
      </c>
      <c r="M530">
        <v>-9.7334957000000006</v>
      </c>
      <c r="N530">
        <v>-49.987060999999997</v>
      </c>
      <c r="O530">
        <v>-41.537925999999999</v>
      </c>
      <c r="P530">
        <v>-25.261944</v>
      </c>
    </row>
    <row r="531" spans="2:16" x14ac:dyDescent="0.25">
      <c r="B531">
        <v>9280000000</v>
      </c>
      <c r="C531">
        <v>-10.987484</v>
      </c>
      <c r="D531">
        <v>-43.424683000000002</v>
      </c>
      <c r="E531">
        <v>-24.791333999999999</v>
      </c>
      <c r="F531">
        <v>-41.017989999999998</v>
      </c>
      <c r="L531">
        <v>9280000000</v>
      </c>
      <c r="M531">
        <v>-9.6369562000000002</v>
      </c>
      <c r="N531">
        <v>-49.862845999999998</v>
      </c>
      <c r="O531">
        <v>-40.933070999999998</v>
      </c>
      <c r="P531">
        <v>-24.892935000000001</v>
      </c>
    </row>
    <row r="532" spans="2:16" x14ac:dyDescent="0.25">
      <c r="B532">
        <v>9350000000</v>
      </c>
      <c r="C532">
        <v>-11.219346</v>
      </c>
      <c r="D532">
        <v>-43.277237</v>
      </c>
      <c r="E532">
        <v>-24.454198999999999</v>
      </c>
      <c r="F532">
        <v>-40.444611000000002</v>
      </c>
      <c r="L532">
        <v>9350000000</v>
      </c>
      <c r="M532">
        <v>-9.5148095999999995</v>
      </c>
      <c r="N532">
        <v>-49.785136999999999</v>
      </c>
      <c r="O532">
        <v>-40.376831000000003</v>
      </c>
      <c r="P532">
        <v>-24.541879999999999</v>
      </c>
    </row>
    <row r="533" spans="2:16" x14ac:dyDescent="0.25">
      <c r="B533">
        <v>9420000000</v>
      </c>
      <c r="C533">
        <v>-11.542479999999999</v>
      </c>
      <c r="D533">
        <v>-43.317988999999997</v>
      </c>
      <c r="E533">
        <v>-24.121893</v>
      </c>
      <c r="F533">
        <v>-39.919094000000001</v>
      </c>
      <c r="L533">
        <v>9420000000</v>
      </c>
      <c r="M533">
        <v>-9.4407253000000004</v>
      </c>
      <c r="N533">
        <v>-49.206569999999999</v>
      </c>
      <c r="O533">
        <v>-39.838673</v>
      </c>
      <c r="P533">
        <v>-24.203469999999999</v>
      </c>
    </row>
    <row r="534" spans="2:16" x14ac:dyDescent="0.25">
      <c r="B534">
        <v>9490000000</v>
      </c>
      <c r="C534">
        <v>-11.953455</v>
      </c>
      <c r="D534">
        <v>-43.338650000000001</v>
      </c>
      <c r="E534">
        <v>-23.800007000000001</v>
      </c>
      <c r="F534">
        <v>-39.422885999999998</v>
      </c>
      <c r="L534">
        <v>9490000000</v>
      </c>
      <c r="M534">
        <v>-9.3471879999999992</v>
      </c>
      <c r="N534">
        <v>-48.752837999999997</v>
      </c>
      <c r="O534">
        <v>-39.33717</v>
      </c>
      <c r="P534">
        <v>-23.865559000000001</v>
      </c>
    </row>
    <row r="535" spans="2:16" x14ac:dyDescent="0.25">
      <c r="B535">
        <v>9560000000</v>
      </c>
      <c r="C535">
        <v>-12.2776</v>
      </c>
      <c r="D535">
        <v>-43.348156000000003</v>
      </c>
      <c r="E535">
        <v>-23.476178999999998</v>
      </c>
      <c r="F535">
        <v>-38.942207000000003</v>
      </c>
      <c r="L535">
        <v>9560000000</v>
      </c>
      <c r="M535">
        <v>-9.2764472999999992</v>
      </c>
      <c r="N535">
        <v>-48.257641</v>
      </c>
      <c r="O535">
        <v>-38.867007999999998</v>
      </c>
      <c r="P535">
        <v>-23.536249000000002</v>
      </c>
    </row>
    <row r="536" spans="2:16" x14ac:dyDescent="0.25">
      <c r="B536">
        <v>9630000000</v>
      </c>
      <c r="C536">
        <v>-12.609919</v>
      </c>
      <c r="D536">
        <v>-43.385742</v>
      </c>
      <c r="E536">
        <v>-23.160678999999998</v>
      </c>
      <c r="F536">
        <v>-38.516533000000003</v>
      </c>
      <c r="L536">
        <v>9630000000</v>
      </c>
      <c r="M536">
        <v>-9.1985215999999994</v>
      </c>
      <c r="N536">
        <v>-47.870899000000001</v>
      </c>
      <c r="O536">
        <v>-38.436382000000002</v>
      </c>
      <c r="P536">
        <v>-23.212365999999999</v>
      </c>
    </row>
    <row r="537" spans="2:16" x14ac:dyDescent="0.25">
      <c r="B537">
        <v>9700000000</v>
      </c>
      <c r="C537">
        <v>-12.917316</v>
      </c>
      <c r="D537">
        <v>-43.463818000000003</v>
      </c>
      <c r="E537">
        <v>-22.843938999999999</v>
      </c>
      <c r="F537">
        <v>-38.106521999999998</v>
      </c>
      <c r="L537">
        <v>9700000000</v>
      </c>
      <c r="M537">
        <v>-9.1187056999999996</v>
      </c>
      <c r="N537">
        <v>-47.796810000000001</v>
      </c>
      <c r="O537">
        <v>-38.010178000000003</v>
      </c>
      <c r="P537">
        <v>-22.884447000000002</v>
      </c>
    </row>
    <row r="538" spans="2:16" x14ac:dyDescent="0.25">
      <c r="B538">
        <v>9770000000</v>
      </c>
      <c r="C538">
        <v>-13.252473999999999</v>
      </c>
      <c r="D538">
        <v>-43.446541000000003</v>
      </c>
      <c r="E538">
        <v>-22.538477</v>
      </c>
      <c r="F538">
        <v>-37.683433999999998</v>
      </c>
      <c r="L538">
        <v>9770000000</v>
      </c>
      <c r="M538">
        <v>-9.0598402</v>
      </c>
      <c r="N538">
        <v>-48.029594000000003</v>
      </c>
      <c r="O538">
        <v>-37.606704999999998</v>
      </c>
      <c r="P538">
        <v>-22.569341999999999</v>
      </c>
    </row>
    <row r="539" spans="2:16" x14ac:dyDescent="0.25">
      <c r="B539">
        <v>9840000000</v>
      </c>
      <c r="C539">
        <v>-13.417965000000001</v>
      </c>
      <c r="D539">
        <v>-43.276935999999999</v>
      </c>
      <c r="E539">
        <v>-22.234967999999999</v>
      </c>
      <c r="F539">
        <v>-37.266387999999999</v>
      </c>
      <c r="L539">
        <v>9840000000</v>
      </c>
      <c r="M539">
        <v>-8.9968585999999995</v>
      </c>
      <c r="N539">
        <v>-48.560111999999997</v>
      </c>
      <c r="O539">
        <v>-37.185509000000003</v>
      </c>
      <c r="P539">
        <v>-22.254757000000001</v>
      </c>
    </row>
    <row r="540" spans="2:16" x14ac:dyDescent="0.25">
      <c r="B540">
        <v>9910000000</v>
      </c>
      <c r="C540">
        <v>-13.680749</v>
      </c>
      <c r="D540">
        <v>-43.197411000000002</v>
      </c>
      <c r="E540">
        <v>-21.937909999999999</v>
      </c>
      <c r="F540">
        <v>-36.817692000000001</v>
      </c>
      <c r="L540">
        <v>9910000000</v>
      </c>
      <c r="M540">
        <v>-8.9551706000000006</v>
      </c>
      <c r="N540">
        <v>-49.046936000000002</v>
      </c>
      <c r="O540">
        <v>-36.739975000000001</v>
      </c>
      <c r="P540">
        <v>-21.941675</v>
      </c>
    </row>
    <row r="541" spans="2:16" x14ac:dyDescent="0.25">
      <c r="B541">
        <v>9980000000</v>
      </c>
      <c r="C541">
        <v>-13.931571999999999</v>
      </c>
      <c r="D541">
        <v>-43.091999000000001</v>
      </c>
      <c r="E541">
        <v>-21.652647000000002</v>
      </c>
      <c r="F541">
        <v>-36.330772000000003</v>
      </c>
      <c r="L541">
        <v>9980000000</v>
      </c>
      <c r="M541">
        <v>-8.8949919000000008</v>
      </c>
      <c r="N541">
        <v>-49.577750999999999</v>
      </c>
      <c r="O541">
        <v>-36.277321000000001</v>
      </c>
      <c r="P541">
        <v>-21.653995999999999</v>
      </c>
    </row>
    <row r="542" spans="2:16" x14ac:dyDescent="0.25">
      <c r="B542">
        <v>10050000000</v>
      </c>
      <c r="C542">
        <v>-14.324217000000001</v>
      </c>
      <c r="D542">
        <v>-42.989857000000001</v>
      </c>
      <c r="E542">
        <v>-21.398001000000001</v>
      </c>
      <c r="F542">
        <v>-35.834319999999998</v>
      </c>
      <c r="L542">
        <v>10050000000</v>
      </c>
      <c r="M542">
        <v>-8.8593407000000006</v>
      </c>
      <c r="N542">
        <v>-50.082897000000003</v>
      </c>
      <c r="O542">
        <v>-35.803085000000003</v>
      </c>
      <c r="P542">
        <v>-21.387062</v>
      </c>
    </row>
    <row r="543" spans="2:16" x14ac:dyDescent="0.25">
      <c r="B543">
        <v>10120000000</v>
      </c>
      <c r="C543">
        <v>-14.681561</v>
      </c>
      <c r="D543">
        <v>-42.830879000000003</v>
      </c>
      <c r="E543">
        <v>-21.153044000000001</v>
      </c>
      <c r="F543">
        <v>-35.326110999999997</v>
      </c>
      <c r="L543">
        <v>10120000000</v>
      </c>
      <c r="M543">
        <v>-8.8153638999999995</v>
      </c>
      <c r="N543">
        <v>-50.735680000000002</v>
      </c>
      <c r="O543">
        <v>-35.292717000000003</v>
      </c>
      <c r="P543">
        <v>-21.125912</v>
      </c>
    </row>
    <row r="544" spans="2:16" x14ac:dyDescent="0.25">
      <c r="B544">
        <v>10190000000</v>
      </c>
      <c r="C544">
        <v>-15.065326000000001</v>
      </c>
      <c r="D544">
        <v>-42.761569999999999</v>
      </c>
      <c r="E544">
        <v>-20.929549999999999</v>
      </c>
      <c r="F544">
        <v>-34.800316000000002</v>
      </c>
      <c r="L544">
        <v>10190000000</v>
      </c>
      <c r="M544">
        <v>-8.7897376999999999</v>
      </c>
      <c r="N544">
        <v>-51.056477000000001</v>
      </c>
      <c r="O544">
        <v>-34.795161999999998</v>
      </c>
      <c r="P544">
        <v>-20.904211</v>
      </c>
    </row>
    <row r="545" spans="2:16" x14ac:dyDescent="0.25">
      <c r="B545">
        <v>10260000000</v>
      </c>
      <c r="C545">
        <v>-15.544257999999999</v>
      </c>
      <c r="D545">
        <v>-42.716034000000001</v>
      </c>
      <c r="E545">
        <v>-20.736359</v>
      </c>
      <c r="F545">
        <v>-34.259987000000002</v>
      </c>
      <c r="L545">
        <v>10260000000</v>
      </c>
      <c r="M545">
        <v>-8.7770863000000006</v>
      </c>
      <c r="N545">
        <v>-51.386409999999998</v>
      </c>
      <c r="O545">
        <v>-34.268776000000003</v>
      </c>
      <c r="P545">
        <v>-20.705560999999999</v>
      </c>
    </row>
    <row r="546" spans="2:16" x14ac:dyDescent="0.25">
      <c r="B546">
        <v>10330000000</v>
      </c>
      <c r="C546">
        <v>-16.010850999999999</v>
      </c>
      <c r="D546">
        <v>-42.538567</v>
      </c>
      <c r="E546">
        <v>-20.559031000000001</v>
      </c>
      <c r="F546">
        <v>-33.734653000000002</v>
      </c>
      <c r="L546">
        <v>10330000000</v>
      </c>
      <c r="M546">
        <v>-8.7780074999999993</v>
      </c>
      <c r="N546">
        <v>-51.978977</v>
      </c>
      <c r="O546">
        <v>-33.717959999999998</v>
      </c>
      <c r="P546">
        <v>-20.523752000000002</v>
      </c>
    </row>
    <row r="547" spans="2:16" x14ac:dyDescent="0.25">
      <c r="B547">
        <v>10400000000</v>
      </c>
      <c r="C547">
        <v>-16.420646999999999</v>
      </c>
      <c r="D547">
        <v>-42.452179000000001</v>
      </c>
      <c r="E547">
        <v>-20.391607</v>
      </c>
      <c r="F547">
        <v>-33.184078</v>
      </c>
      <c r="L547">
        <v>10400000000</v>
      </c>
      <c r="M547">
        <v>-8.7968664000000008</v>
      </c>
      <c r="N547">
        <v>-52.281714999999998</v>
      </c>
      <c r="O547">
        <v>-33.180819999999997</v>
      </c>
      <c r="P547">
        <v>-20.359949</v>
      </c>
    </row>
    <row r="548" spans="2:16" x14ac:dyDescent="0.25">
      <c r="B548">
        <v>10470000000</v>
      </c>
      <c r="C548">
        <v>-16.756751999999999</v>
      </c>
      <c r="D548">
        <v>-42.358131</v>
      </c>
      <c r="E548">
        <v>-20.237867000000001</v>
      </c>
      <c r="F548">
        <v>-32.599110000000003</v>
      </c>
      <c r="L548">
        <v>10470000000</v>
      </c>
      <c r="M548">
        <v>-8.8228349999999995</v>
      </c>
      <c r="N548">
        <v>-52.458281999999997</v>
      </c>
      <c r="O548">
        <v>-32.604950000000002</v>
      </c>
      <c r="P548">
        <v>-20.21331</v>
      </c>
    </row>
    <row r="549" spans="2:16" x14ac:dyDescent="0.25">
      <c r="B549">
        <v>10540000000</v>
      </c>
      <c r="C549">
        <v>-17.198912</v>
      </c>
      <c r="D549">
        <v>-42.296298999999998</v>
      </c>
      <c r="E549">
        <v>-20.106110000000001</v>
      </c>
      <c r="F549">
        <v>-32.064292999999999</v>
      </c>
      <c r="L549">
        <v>10540000000</v>
      </c>
      <c r="M549">
        <v>-8.8602409000000009</v>
      </c>
      <c r="N549">
        <v>-52.239941000000002</v>
      </c>
      <c r="O549">
        <v>-32.059353000000002</v>
      </c>
      <c r="P549">
        <v>-20.075824999999998</v>
      </c>
    </row>
    <row r="550" spans="2:16" x14ac:dyDescent="0.25">
      <c r="B550">
        <v>10610000000</v>
      </c>
      <c r="C550">
        <v>-17.469394999999999</v>
      </c>
      <c r="D550">
        <v>-42.175418999999998</v>
      </c>
      <c r="E550">
        <v>-19.983131</v>
      </c>
      <c r="F550">
        <v>-31.508092999999999</v>
      </c>
      <c r="L550">
        <v>10610000000</v>
      </c>
      <c r="M550">
        <v>-8.9195527999999999</v>
      </c>
      <c r="N550">
        <v>-51.940548</v>
      </c>
      <c r="O550">
        <v>-31.494871</v>
      </c>
      <c r="P550">
        <v>-19.958055000000002</v>
      </c>
    </row>
    <row r="551" spans="2:16" x14ac:dyDescent="0.25">
      <c r="B551">
        <v>10680000000</v>
      </c>
      <c r="C551">
        <v>-17.728731</v>
      </c>
      <c r="D551">
        <v>-42.003909999999998</v>
      </c>
      <c r="E551">
        <v>-19.868514999999999</v>
      </c>
      <c r="F551">
        <v>-30.939602000000001</v>
      </c>
      <c r="L551">
        <v>10680000000</v>
      </c>
      <c r="M551">
        <v>-8.9798632000000005</v>
      </c>
      <c r="N551">
        <v>-51.192622999999998</v>
      </c>
      <c r="O551">
        <v>-30.953624999999999</v>
      </c>
      <c r="P551">
        <v>-19.839932999999998</v>
      </c>
    </row>
    <row r="552" spans="2:16" x14ac:dyDescent="0.25">
      <c r="B552">
        <v>10750000000</v>
      </c>
      <c r="C552">
        <v>-17.862494000000002</v>
      </c>
      <c r="D552">
        <v>-41.892670000000003</v>
      </c>
      <c r="E552">
        <v>-19.763901000000001</v>
      </c>
      <c r="F552">
        <v>-30.399124</v>
      </c>
      <c r="L552">
        <v>10750000000</v>
      </c>
      <c r="M552">
        <v>-9.0520487000000003</v>
      </c>
      <c r="N552">
        <v>-50.443438999999998</v>
      </c>
      <c r="O552">
        <v>-30.386658000000001</v>
      </c>
      <c r="P552">
        <v>-19.740993</v>
      </c>
    </row>
    <row r="553" spans="2:16" x14ac:dyDescent="0.25">
      <c r="B553">
        <v>10820000000</v>
      </c>
      <c r="C553">
        <v>-18.002994999999999</v>
      </c>
      <c r="D553">
        <v>-41.798079999999999</v>
      </c>
      <c r="E553">
        <v>-19.675488000000001</v>
      </c>
      <c r="F553">
        <v>-29.905573</v>
      </c>
      <c r="L553">
        <v>10820000000</v>
      </c>
      <c r="M553">
        <v>-9.1398153000000004</v>
      </c>
      <c r="N553">
        <v>-49.634720000000002</v>
      </c>
      <c r="O553">
        <v>-29.88381</v>
      </c>
      <c r="P553">
        <v>-19.665785</v>
      </c>
    </row>
    <row r="554" spans="2:16" x14ac:dyDescent="0.25">
      <c r="B554">
        <v>10890000000</v>
      </c>
      <c r="C554">
        <v>-18.058764</v>
      </c>
      <c r="D554">
        <v>-41.740729999999999</v>
      </c>
      <c r="E554">
        <v>-19.595576999999999</v>
      </c>
      <c r="F554">
        <v>-29.36956</v>
      </c>
      <c r="L554">
        <v>10890000000</v>
      </c>
      <c r="M554">
        <v>-9.2322941000000007</v>
      </c>
      <c r="N554">
        <v>-48.938426999999997</v>
      </c>
      <c r="O554">
        <v>-29.296472999999999</v>
      </c>
      <c r="P554">
        <v>-19.598461</v>
      </c>
    </row>
    <row r="555" spans="2:16" x14ac:dyDescent="0.25">
      <c r="B555">
        <v>10960000000</v>
      </c>
      <c r="C555">
        <v>-18.029938000000001</v>
      </c>
      <c r="D555">
        <v>-41.564411</v>
      </c>
      <c r="E555">
        <v>-19.530902999999999</v>
      </c>
      <c r="F555">
        <v>-28.847296</v>
      </c>
      <c r="L555">
        <v>10960000000</v>
      </c>
      <c r="M555">
        <v>-9.3451900000000006</v>
      </c>
      <c r="N555">
        <v>-48.326984000000003</v>
      </c>
      <c r="O555">
        <v>-28.757069000000001</v>
      </c>
      <c r="P555">
        <v>-19.544281000000002</v>
      </c>
    </row>
    <row r="556" spans="2:16" x14ac:dyDescent="0.25">
      <c r="B556">
        <v>11030000000</v>
      </c>
      <c r="C556">
        <v>-17.991947</v>
      </c>
      <c r="D556">
        <v>-41.616871000000003</v>
      </c>
      <c r="E556">
        <v>-19.475072999999998</v>
      </c>
      <c r="F556">
        <v>-28.330275</v>
      </c>
      <c r="L556">
        <v>11030000000</v>
      </c>
      <c r="M556">
        <v>-9.4598016999999999</v>
      </c>
      <c r="N556">
        <v>-47.828052999999997</v>
      </c>
      <c r="O556">
        <v>-28.178834999999999</v>
      </c>
      <c r="P556">
        <v>-19.508296999999999</v>
      </c>
    </row>
    <row r="557" spans="2:16" x14ac:dyDescent="0.25">
      <c r="B557">
        <v>11100000000</v>
      </c>
      <c r="C557">
        <v>-17.844324</v>
      </c>
      <c r="D557">
        <v>-41.557304000000002</v>
      </c>
      <c r="E557">
        <v>-19.428439999999998</v>
      </c>
      <c r="F557">
        <v>-27.78706</v>
      </c>
      <c r="L557">
        <v>11100000000</v>
      </c>
      <c r="M557">
        <v>-9.6201191000000001</v>
      </c>
      <c r="N557">
        <v>-47.330395000000003</v>
      </c>
      <c r="O557">
        <v>-27.615856000000001</v>
      </c>
      <c r="P557">
        <v>-19.476991999999999</v>
      </c>
    </row>
    <row r="558" spans="2:16" x14ac:dyDescent="0.25">
      <c r="B558">
        <v>11170000000</v>
      </c>
      <c r="C558">
        <v>-17.684937000000001</v>
      </c>
      <c r="D558">
        <v>-41.421985999999997</v>
      </c>
      <c r="E558">
        <v>-19.396329999999999</v>
      </c>
      <c r="F558">
        <v>-27.244415</v>
      </c>
      <c r="L558">
        <v>11170000000</v>
      </c>
      <c r="M558">
        <v>-9.7675142000000008</v>
      </c>
      <c r="N558">
        <v>-46.845298999999997</v>
      </c>
      <c r="O558">
        <v>-27.020357000000001</v>
      </c>
      <c r="P558">
        <v>-19.464293000000001</v>
      </c>
    </row>
    <row r="559" spans="2:16" x14ac:dyDescent="0.25">
      <c r="B559">
        <v>11240000000</v>
      </c>
      <c r="C559">
        <v>-17.266911</v>
      </c>
      <c r="D559">
        <v>-41.397190000000002</v>
      </c>
      <c r="E559">
        <v>-19.361626000000001</v>
      </c>
      <c r="F559">
        <v>-26.678837000000001</v>
      </c>
      <c r="L559">
        <v>11240000000</v>
      </c>
      <c r="M559">
        <v>-9.9773083000000007</v>
      </c>
      <c r="N559">
        <v>-46.491447000000001</v>
      </c>
      <c r="O559">
        <v>-26.473044999999999</v>
      </c>
      <c r="P559">
        <v>-19.460311999999998</v>
      </c>
    </row>
    <row r="560" spans="2:16" x14ac:dyDescent="0.25">
      <c r="B560">
        <v>11310000000</v>
      </c>
      <c r="C560">
        <v>-16.985143999999998</v>
      </c>
      <c r="D560">
        <v>-41.278632999999999</v>
      </c>
      <c r="E560">
        <v>-19.347875999999999</v>
      </c>
      <c r="F560">
        <v>-26.146432999999998</v>
      </c>
      <c r="L560">
        <v>11310000000</v>
      </c>
      <c r="M560">
        <v>-10.164685</v>
      </c>
      <c r="N560">
        <v>-46.035423000000002</v>
      </c>
      <c r="O560">
        <v>-25.915444999999998</v>
      </c>
      <c r="P560">
        <v>-19.475864000000001</v>
      </c>
    </row>
    <row r="561" spans="2:16" x14ac:dyDescent="0.25">
      <c r="B561">
        <v>11380000000</v>
      </c>
      <c r="C561">
        <v>-16.589127999999999</v>
      </c>
      <c r="D561">
        <v>-41.231743000000002</v>
      </c>
      <c r="E561">
        <v>-19.363472000000002</v>
      </c>
      <c r="F561">
        <v>-25.604841</v>
      </c>
      <c r="L561">
        <v>11380000000</v>
      </c>
      <c r="M561">
        <v>-10.418479</v>
      </c>
      <c r="N561">
        <v>-45.503776999999999</v>
      </c>
      <c r="O561">
        <v>-25.395309000000001</v>
      </c>
      <c r="P561">
        <v>-19.512512000000001</v>
      </c>
    </row>
    <row r="562" spans="2:16" x14ac:dyDescent="0.25">
      <c r="B562">
        <v>11450000000</v>
      </c>
      <c r="C562">
        <v>-16.246970999999998</v>
      </c>
      <c r="D562">
        <v>-41.126700999999997</v>
      </c>
      <c r="E562">
        <v>-19.396996999999999</v>
      </c>
      <c r="F562">
        <v>-25.099879999999999</v>
      </c>
      <c r="L562">
        <v>11450000000</v>
      </c>
      <c r="M562">
        <v>-10.641607</v>
      </c>
      <c r="N562">
        <v>-44.834431000000002</v>
      </c>
      <c r="O562">
        <v>-24.900562000000001</v>
      </c>
      <c r="P562">
        <v>-19.569642999999999</v>
      </c>
    </row>
    <row r="563" spans="2:16" x14ac:dyDescent="0.25">
      <c r="B563">
        <v>11520000000</v>
      </c>
      <c r="C563">
        <v>-15.873127999999999</v>
      </c>
      <c r="D563">
        <v>-41.026938999999999</v>
      </c>
      <c r="E563">
        <v>-19.458368</v>
      </c>
      <c r="F563">
        <v>-24.598569999999999</v>
      </c>
      <c r="L563">
        <v>11520000000</v>
      </c>
      <c r="M563">
        <v>-10.928283</v>
      </c>
      <c r="N563">
        <v>-43.975636000000002</v>
      </c>
      <c r="O563">
        <v>-24.41011</v>
      </c>
      <c r="P563">
        <v>-19.642448000000002</v>
      </c>
    </row>
    <row r="564" spans="2:16" x14ac:dyDescent="0.25">
      <c r="B564">
        <v>11590000000</v>
      </c>
      <c r="C564">
        <v>-15.664479999999999</v>
      </c>
      <c r="D564">
        <v>-40.738464</v>
      </c>
      <c r="E564">
        <v>-19.565608999999998</v>
      </c>
      <c r="F564">
        <v>-24.131350000000001</v>
      </c>
      <c r="L564">
        <v>11590000000</v>
      </c>
      <c r="M564">
        <v>-11.208581000000001</v>
      </c>
      <c r="N564">
        <v>-43.179423999999997</v>
      </c>
      <c r="O564">
        <v>-23.895256</v>
      </c>
      <c r="P564">
        <v>-19.749945</v>
      </c>
    </row>
    <row r="565" spans="2:16" x14ac:dyDescent="0.25">
      <c r="B565">
        <v>11660000000</v>
      </c>
      <c r="C565">
        <v>-15.396602</v>
      </c>
      <c r="D565">
        <v>-40.520977000000002</v>
      </c>
      <c r="E565">
        <v>-19.681298999999999</v>
      </c>
      <c r="F565">
        <v>-23.679452999999999</v>
      </c>
      <c r="L565">
        <v>11660000000</v>
      </c>
      <c r="M565">
        <v>-11.517747999999999</v>
      </c>
      <c r="N565">
        <v>-42.333942</v>
      </c>
      <c r="O565">
        <v>-23.416224</v>
      </c>
      <c r="P565">
        <v>-19.873930000000001</v>
      </c>
    </row>
    <row r="566" spans="2:16" x14ac:dyDescent="0.25">
      <c r="B566">
        <v>11730000000</v>
      </c>
      <c r="C566">
        <v>-15.197137</v>
      </c>
      <c r="D566">
        <v>-40.226097000000003</v>
      </c>
      <c r="E566">
        <v>-19.820824000000002</v>
      </c>
      <c r="F566">
        <v>-23.231788999999999</v>
      </c>
      <c r="L566">
        <v>11730000000</v>
      </c>
      <c r="M566">
        <v>-11.863008000000001</v>
      </c>
      <c r="N566">
        <v>-41.584811999999999</v>
      </c>
      <c r="O566">
        <v>-22.940453999999999</v>
      </c>
      <c r="P566">
        <v>-20.008717000000001</v>
      </c>
    </row>
    <row r="567" spans="2:16" x14ac:dyDescent="0.25">
      <c r="B567">
        <v>11800000000</v>
      </c>
      <c r="C567">
        <v>-15.056044</v>
      </c>
      <c r="D567">
        <v>-39.884106000000003</v>
      </c>
      <c r="E567">
        <v>-19.980695999999998</v>
      </c>
      <c r="F567">
        <v>-22.801694999999999</v>
      </c>
      <c r="L567">
        <v>11800000000</v>
      </c>
      <c r="M567">
        <v>-12.242665000000001</v>
      </c>
      <c r="N567">
        <v>-41.045563000000001</v>
      </c>
      <c r="O567">
        <v>-22.446037</v>
      </c>
      <c r="P567">
        <v>-20.169329000000001</v>
      </c>
    </row>
    <row r="568" spans="2:16" x14ac:dyDescent="0.25">
      <c r="B568">
        <v>11870000000</v>
      </c>
      <c r="C568">
        <v>-14.932041999999999</v>
      </c>
      <c r="D568">
        <v>-39.624980999999998</v>
      </c>
      <c r="E568">
        <v>-20.136818000000002</v>
      </c>
      <c r="F568">
        <v>-22.385560999999999</v>
      </c>
      <c r="L568">
        <v>11870000000</v>
      </c>
      <c r="M568">
        <v>-12.628598</v>
      </c>
      <c r="N568">
        <v>-40.552967000000002</v>
      </c>
      <c r="O568">
        <v>-21.994976000000001</v>
      </c>
      <c r="P568">
        <v>-20.330235999999999</v>
      </c>
    </row>
    <row r="569" spans="2:16" x14ac:dyDescent="0.25">
      <c r="B569">
        <v>11940000000</v>
      </c>
      <c r="C569">
        <v>-14.811726999999999</v>
      </c>
      <c r="D569">
        <v>-39.347763</v>
      </c>
      <c r="E569">
        <v>-20.298424000000001</v>
      </c>
      <c r="F569">
        <v>-21.958185</v>
      </c>
      <c r="L569">
        <v>11940000000</v>
      </c>
      <c r="M569">
        <v>-13.08982</v>
      </c>
      <c r="N569">
        <v>-40.146523000000002</v>
      </c>
      <c r="O569">
        <v>-21.578474</v>
      </c>
      <c r="P569">
        <v>-20.488111</v>
      </c>
    </row>
    <row r="570" spans="2:16" x14ac:dyDescent="0.25">
      <c r="B570">
        <v>12010000000</v>
      </c>
      <c r="C570">
        <v>-14.801311999999999</v>
      </c>
      <c r="D570">
        <v>-39.110123000000002</v>
      </c>
      <c r="E570">
        <v>-20.450458999999999</v>
      </c>
      <c r="F570">
        <v>-21.537827</v>
      </c>
      <c r="L570">
        <v>12010000000</v>
      </c>
      <c r="M570">
        <v>-13.534794</v>
      </c>
      <c r="N570">
        <v>-39.744906999999998</v>
      </c>
      <c r="O570">
        <v>-21.153632999999999</v>
      </c>
      <c r="P570">
        <v>-20.641656999999999</v>
      </c>
    </row>
    <row r="571" spans="2:16" x14ac:dyDescent="0.25">
      <c r="B571">
        <v>12080000000</v>
      </c>
      <c r="C571">
        <v>-14.627521</v>
      </c>
      <c r="D571">
        <v>-38.707287000000001</v>
      </c>
      <c r="E571">
        <v>-20.611256000000001</v>
      </c>
      <c r="F571">
        <v>-21.143272</v>
      </c>
      <c r="L571">
        <v>12080000000</v>
      </c>
      <c r="M571">
        <v>-14.087947</v>
      </c>
      <c r="N571">
        <v>-39.44453</v>
      </c>
      <c r="O571">
        <v>-20.759357000000001</v>
      </c>
      <c r="P571">
        <v>-20.807766000000001</v>
      </c>
    </row>
    <row r="572" spans="2:16" x14ac:dyDescent="0.25">
      <c r="B572">
        <v>12150000000</v>
      </c>
      <c r="C572">
        <v>-14.605611</v>
      </c>
      <c r="D572">
        <v>-38.419159000000001</v>
      </c>
      <c r="E572">
        <v>-20.756969000000002</v>
      </c>
      <c r="F572">
        <v>-20.735026999999999</v>
      </c>
      <c r="L572">
        <v>12150000000</v>
      </c>
      <c r="M572">
        <v>-14.608953</v>
      </c>
      <c r="N572">
        <v>-39.118186999999999</v>
      </c>
      <c r="O572">
        <v>-20.380621000000001</v>
      </c>
      <c r="P572">
        <v>-20.953060000000001</v>
      </c>
    </row>
    <row r="573" spans="2:16" x14ac:dyDescent="0.25">
      <c r="B573">
        <v>12220000000</v>
      </c>
      <c r="C573">
        <v>-14.517894</v>
      </c>
      <c r="D573">
        <v>-38.064914999999999</v>
      </c>
      <c r="E573">
        <v>-20.894817</v>
      </c>
      <c r="F573">
        <v>-20.344937999999999</v>
      </c>
      <c r="L573">
        <v>12220000000</v>
      </c>
      <c r="M573">
        <v>-15.276004</v>
      </c>
      <c r="N573">
        <v>-38.793320000000001</v>
      </c>
      <c r="O573">
        <v>-20.007283999999999</v>
      </c>
      <c r="P573">
        <v>-21.096191000000001</v>
      </c>
    </row>
    <row r="574" spans="2:16" x14ac:dyDescent="0.25">
      <c r="B574">
        <v>12290000000</v>
      </c>
      <c r="C574">
        <v>-14.516662</v>
      </c>
      <c r="D574">
        <v>-37.710213000000003</v>
      </c>
      <c r="E574">
        <v>-21.018991</v>
      </c>
      <c r="F574">
        <v>-19.970806</v>
      </c>
      <c r="L574">
        <v>12290000000</v>
      </c>
      <c r="M574">
        <v>-15.881523</v>
      </c>
      <c r="N574">
        <v>-38.430655999999999</v>
      </c>
      <c r="O574">
        <v>-19.652697</v>
      </c>
      <c r="P574">
        <v>-21.232469999999999</v>
      </c>
    </row>
    <row r="575" spans="2:16" x14ac:dyDescent="0.25">
      <c r="B575">
        <v>12360000000</v>
      </c>
      <c r="C575">
        <v>-14.388227000000001</v>
      </c>
      <c r="D575">
        <v>-37.401192000000002</v>
      </c>
      <c r="E575">
        <v>-21.165575</v>
      </c>
      <c r="F575">
        <v>-19.620455</v>
      </c>
      <c r="L575">
        <v>12360000000</v>
      </c>
      <c r="M575">
        <v>-16.656775</v>
      </c>
      <c r="N575">
        <v>-38.050640000000001</v>
      </c>
      <c r="O575">
        <v>-19.301649000000001</v>
      </c>
      <c r="P575">
        <v>-21.387568999999999</v>
      </c>
    </row>
    <row r="576" spans="2:16" x14ac:dyDescent="0.25">
      <c r="B576">
        <v>12430000000</v>
      </c>
      <c r="C576">
        <v>-14.474292999999999</v>
      </c>
      <c r="D576">
        <v>-37.334617999999999</v>
      </c>
      <c r="E576">
        <v>-21.232444999999998</v>
      </c>
      <c r="F576">
        <v>-19.244066</v>
      </c>
      <c r="L576">
        <v>12430000000</v>
      </c>
      <c r="M576">
        <v>-17.420528000000001</v>
      </c>
      <c r="N576">
        <v>-37.566192999999998</v>
      </c>
      <c r="O576">
        <v>-18.915751</v>
      </c>
      <c r="P576">
        <v>-21.480801</v>
      </c>
    </row>
    <row r="577" spans="2:16" x14ac:dyDescent="0.25">
      <c r="B577">
        <v>12500000000</v>
      </c>
      <c r="C577">
        <v>-14.485738</v>
      </c>
      <c r="D577">
        <v>-37.337318000000003</v>
      </c>
      <c r="E577">
        <v>-21.305592000000001</v>
      </c>
      <c r="F577">
        <v>-18.872509000000001</v>
      </c>
      <c r="L577">
        <v>12500000000</v>
      </c>
      <c r="M577">
        <v>-18.285034</v>
      </c>
      <c r="N577">
        <v>-37.067878999999998</v>
      </c>
      <c r="O577">
        <v>-18.546866999999999</v>
      </c>
      <c r="P577">
        <v>-21.562394999999999</v>
      </c>
    </row>
    <row r="578" spans="2:16" x14ac:dyDescent="0.25">
      <c r="B578">
        <v>12570000000</v>
      </c>
      <c r="C578">
        <v>-14.578139999999999</v>
      </c>
      <c r="D578">
        <v>-37.412982999999997</v>
      </c>
      <c r="E578">
        <v>-21.379446000000002</v>
      </c>
      <c r="F578">
        <v>-18.496545999999999</v>
      </c>
      <c r="L578">
        <v>12570000000</v>
      </c>
      <c r="M578">
        <v>-19.209429</v>
      </c>
      <c r="N578">
        <v>-36.67033</v>
      </c>
      <c r="O578">
        <v>-18.171506999999998</v>
      </c>
      <c r="P578">
        <v>-21.638214000000001</v>
      </c>
    </row>
    <row r="579" spans="2:16" x14ac:dyDescent="0.25">
      <c r="B579">
        <v>12640000000</v>
      </c>
      <c r="C579">
        <v>-14.666964</v>
      </c>
      <c r="D579">
        <v>-37.594810000000003</v>
      </c>
      <c r="E579">
        <v>-21.361431</v>
      </c>
      <c r="F579">
        <v>-18.100515000000001</v>
      </c>
      <c r="L579">
        <v>12640000000</v>
      </c>
      <c r="M579">
        <v>-20.131686999999999</v>
      </c>
      <c r="N579">
        <v>-36.163787999999997</v>
      </c>
      <c r="O579">
        <v>-17.769915000000001</v>
      </c>
      <c r="P579">
        <v>-21.630495</v>
      </c>
    </row>
    <row r="580" spans="2:16" x14ac:dyDescent="0.25">
      <c r="B580">
        <v>12710000000</v>
      </c>
      <c r="C580">
        <v>-14.859019</v>
      </c>
      <c r="D580">
        <v>-37.758555999999999</v>
      </c>
      <c r="E580">
        <v>-21.328875</v>
      </c>
      <c r="F580">
        <v>-17.705254</v>
      </c>
      <c r="L580">
        <v>12710000000</v>
      </c>
      <c r="M580">
        <v>-21.053695999999999</v>
      </c>
      <c r="N580">
        <v>-35.719334000000003</v>
      </c>
      <c r="O580">
        <v>-17.395589999999999</v>
      </c>
      <c r="P580">
        <v>-21.596803999999999</v>
      </c>
    </row>
    <row r="581" spans="2:16" x14ac:dyDescent="0.25">
      <c r="B581">
        <v>12780000000</v>
      </c>
      <c r="C581">
        <v>-15.07996</v>
      </c>
      <c r="D581">
        <v>-37.616298999999998</v>
      </c>
      <c r="E581">
        <v>-21.324444</v>
      </c>
      <c r="F581">
        <v>-17.371065000000002</v>
      </c>
      <c r="L581">
        <v>12780000000</v>
      </c>
      <c r="M581">
        <v>-21.702473000000001</v>
      </c>
      <c r="N581">
        <v>-35.318866999999997</v>
      </c>
      <c r="O581">
        <v>-17.069628000000002</v>
      </c>
      <c r="P581">
        <v>-21.599312000000001</v>
      </c>
    </row>
    <row r="582" spans="2:16" x14ac:dyDescent="0.25">
      <c r="B582">
        <v>12850000000</v>
      </c>
      <c r="C582">
        <v>-15.132668000000001</v>
      </c>
      <c r="D582">
        <v>-37.318171999999997</v>
      </c>
      <c r="E582">
        <v>-21.320367999999998</v>
      </c>
      <c r="F582">
        <v>-17.029018000000001</v>
      </c>
      <c r="L582">
        <v>12850000000</v>
      </c>
      <c r="M582">
        <v>-22.369517999999999</v>
      </c>
      <c r="N582">
        <v>-34.979328000000002</v>
      </c>
      <c r="O582">
        <v>-16.750254000000002</v>
      </c>
      <c r="P582">
        <v>-21.572994000000001</v>
      </c>
    </row>
    <row r="583" spans="2:16" x14ac:dyDescent="0.25">
      <c r="B583">
        <v>12920000000</v>
      </c>
      <c r="C583">
        <v>-15.263119</v>
      </c>
      <c r="D583">
        <v>-36.866146000000001</v>
      </c>
      <c r="E583">
        <v>-21.300339000000001</v>
      </c>
      <c r="F583">
        <v>-16.689872999999999</v>
      </c>
      <c r="L583">
        <v>12920000000</v>
      </c>
      <c r="M583">
        <v>-22.648909</v>
      </c>
      <c r="N583">
        <v>-34.636158000000002</v>
      </c>
      <c r="O583">
        <v>-16.443531</v>
      </c>
      <c r="P583">
        <v>-21.544594</v>
      </c>
    </row>
    <row r="584" spans="2:16" x14ac:dyDescent="0.25">
      <c r="B584">
        <v>12990000000</v>
      </c>
      <c r="C584">
        <v>-15.330098</v>
      </c>
      <c r="D584">
        <v>-36.136898000000002</v>
      </c>
      <c r="E584">
        <v>-21.356166999999999</v>
      </c>
      <c r="F584">
        <v>-16.416622</v>
      </c>
      <c r="L584">
        <v>12990000000</v>
      </c>
      <c r="M584">
        <v>-22.591118000000002</v>
      </c>
      <c r="N584">
        <v>-34.346851000000001</v>
      </c>
      <c r="O584">
        <v>-16.174928999999999</v>
      </c>
      <c r="P584">
        <v>-21.600386</v>
      </c>
    </row>
    <row r="585" spans="2:16" x14ac:dyDescent="0.25">
      <c r="B585">
        <v>13060000000</v>
      </c>
      <c r="C585">
        <v>-15.355522000000001</v>
      </c>
      <c r="D585">
        <v>-35.369247000000001</v>
      </c>
      <c r="E585">
        <v>-21.412597999999999</v>
      </c>
      <c r="F585">
        <v>-16.121790000000001</v>
      </c>
      <c r="L585">
        <v>13060000000</v>
      </c>
      <c r="M585">
        <v>-22.379766</v>
      </c>
      <c r="N585">
        <v>-34.066982000000003</v>
      </c>
      <c r="O585">
        <v>-15.909177</v>
      </c>
      <c r="P585">
        <v>-21.634900999999999</v>
      </c>
    </row>
    <row r="586" spans="2:16" x14ac:dyDescent="0.25">
      <c r="B586">
        <v>13130000000</v>
      </c>
      <c r="C586">
        <v>-15.215728</v>
      </c>
      <c r="D586">
        <v>-34.582428</v>
      </c>
      <c r="E586">
        <v>-21.529713000000001</v>
      </c>
      <c r="F586">
        <v>-15.836831</v>
      </c>
      <c r="L586">
        <v>13130000000</v>
      </c>
      <c r="M586">
        <v>-21.993100999999999</v>
      </c>
      <c r="N586">
        <v>-33.751975999999999</v>
      </c>
      <c r="O586">
        <v>-15.650468999999999</v>
      </c>
      <c r="P586">
        <v>-21.697296000000001</v>
      </c>
    </row>
    <row r="587" spans="2:16" x14ac:dyDescent="0.25">
      <c r="B587">
        <v>13200000000</v>
      </c>
      <c r="C587">
        <v>-15.243765</v>
      </c>
      <c r="D587">
        <v>-33.801498000000002</v>
      </c>
      <c r="E587">
        <v>-21.573048</v>
      </c>
      <c r="F587">
        <v>-15.562001</v>
      </c>
      <c r="L587">
        <v>13200000000</v>
      </c>
      <c r="M587">
        <v>-21.301615000000002</v>
      </c>
      <c r="N587">
        <v>-33.381507999999997</v>
      </c>
      <c r="O587">
        <v>-15.371159</v>
      </c>
      <c r="P587">
        <v>-21.757895000000001</v>
      </c>
    </row>
    <row r="588" spans="2:16" x14ac:dyDescent="0.25">
      <c r="B588">
        <v>13270000000</v>
      </c>
      <c r="C588">
        <v>-15.147866</v>
      </c>
      <c r="D588">
        <v>-33.038006000000003</v>
      </c>
      <c r="E588">
        <v>-21.632652</v>
      </c>
      <c r="F588">
        <v>-15.302982999999999</v>
      </c>
      <c r="L588">
        <v>13270000000</v>
      </c>
      <c r="M588">
        <v>-20.552654</v>
      </c>
      <c r="N588">
        <v>-32.985785999999997</v>
      </c>
      <c r="O588">
        <v>-15.108955999999999</v>
      </c>
      <c r="P588">
        <v>-21.809111000000001</v>
      </c>
    </row>
    <row r="589" spans="2:16" x14ac:dyDescent="0.25">
      <c r="B589">
        <v>13340000000</v>
      </c>
      <c r="C589">
        <v>-14.978334</v>
      </c>
      <c r="D589">
        <v>-32.416266999999998</v>
      </c>
      <c r="E589">
        <v>-21.674731999999999</v>
      </c>
      <c r="F589">
        <v>-15.068128</v>
      </c>
      <c r="L589">
        <v>13340000000</v>
      </c>
      <c r="M589">
        <v>-19.886818000000002</v>
      </c>
      <c r="N589">
        <v>-32.598914999999998</v>
      </c>
      <c r="O589">
        <v>-14.881799000000001</v>
      </c>
      <c r="P589">
        <v>-21.828265999999999</v>
      </c>
    </row>
    <row r="590" spans="2:16" x14ac:dyDescent="0.25">
      <c r="B590">
        <v>13410000000</v>
      </c>
      <c r="C590">
        <v>-14.775823000000001</v>
      </c>
      <c r="D590">
        <v>-31.797007000000001</v>
      </c>
      <c r="E590">
        <v>-21.688248000000002</v>
      </c>
      <c r="F590">
        <v>-14.840649000000001</v>
      </c>
      <c r="L590">
        <v>13410000000</v>
      </c>
      <c r="M590">
        <v>-19.09347</v>
      </c>
      <c r="N590">
        <v>-32.162930000000003</v>
      </c>
      <c r="O590">
        <v>-14.643106</v>
      </c>
      <c r="P590">
        <v>-21.828641999999999</v>
      </c>
    </row>
    <row r="591" spans="2:16" x14ac:dyDescent="0.25">
      <c r="B591">
        <v>13480000000</v>
      </c>
      <c r="C591">
        <v>-14.598765</v>
      </c>
      <c r="D591">
        <v>-31.257007999999999</v>
      </c>
      <c r="E591">
        <v>-21.596056000000001</v>
      </c>
      <c r="F591">
        <v>-14.635370999999999</v>
      </c>
      <c r="L591">
        <v>13480000000</v>
      </c>
      <c r="M591">
        <v>-18.350429999999999</v>
      </c>
      <c r="N591">
        <v>-31.737297000000002</v>
      </c>
      <c r="O591">
        <v>-14.425606</v>
      </c>
      <c r="P591">
        <v>-21.761112000000001</v>
      </c>
    </row>
    <row r="592" spans="2:16" x14ac:dyDescent="0.25">
      <c r="B592">
        <v>13550000000</v>
      </c>
      <c r="C592">
        <v>-14.31737</v>
      </c>
      <c r="D592">
        <v>-30.724060000000001</v>
      </c>
      <c r="E592">
        <v>-21.517769000000001</v>
      </c>
      <c r="F592">
        <v>-14.475066</v>
      </c>
      <c r="L592">
        <v>13550000000</v>
      </c>
      <c r="M592">
        <v>-17.647169000000002</v>
      </c>
      <c r="N592">
        <v>-31.363792</v>
      </c>
      <c r="O592">
        <v>-14.256385999999999</v>
      </c>
      <c r="P592">
        <v>-21.663181000000002</v>
      </c>
    </row>
    <row r="593" spans="2:16" x14ac:dyDescent="0.25">
      <c r="B593">
        <v>13620000000</v>
      </c>
      <c r="C593">
        <v>-14.031298</v>
      </c>
      <c r="D593">
        <v>-30.232869999999998</v>
      </c>
      <c r="E593">
        <v>-21.366060000000001</v>
      </c>
      <c r="F593">
        <v>-14.327799000000001</v>
      </c>
      <c r="L593">
        <v>13620000000</v>
      </c>
      <c r="M593">
        <v>-16.999172000000002</v>
      </c>
      <c r="N593">
        <v>-31.009589999999999</v>
      </c>
      <c r="O593">
        <v>-14.112297999999999</v>
      </c>
      <c r="P593">
        <v>-21.529420999999999</v>
      </c>
    </row>
    <row r="594" spans="2:16" x14ac:dyDescent="0.25">
      <c r="B594">
        <v>13690000000</v>
      </c>
      <c r="C594">
        <v>-13.714604</v>
      </c>
      <c r="D594">
        <v>-29.789331000000001</v>
      </c>
      <c r="E594">
        <v>-21.139626</v>
      </c>
      <c r="F594">
        <v>-14.173038999999999</v>
      </c>
      <c r="L594">
        <v>13690000000</v>
      </c>
      <c r="M594">
        <v>-16.369305000000001</v>
      </c>
      <c r="N594">
        <v>-30.672730999999999</v>
      </c>
      <c r="O594">
        <v>-13.957084999999999</v>
      </c>
      <c r="P594">
        <v>-21.328457</v>
      </c>
    </row>
    <row r="595" spans="2:16" x14ac:dyDescent="0.25">
      <c r="B595">
        <v>13760000000</v>
      </c>
      <c r="C595">
        <v>-13.385910000000001</v>
      </c>
      <c r="D595">
        <v>-29.377268000000001</v>
      </c>
      <c r="E595">
        <v>-20.861450000000001</v>
      </c>
      <c r="F595">
        <v>-14.040422</v>
      </c>
      <c r="L595">
        <v>13760000000</v>
      </c>
      <c r="M595">
        <v>-15.752051</v>
      </c>
      <c r="N595">
        <v>-30.372513000000001</v>
      </c>
      <c r="O595">
        <v>-13.832107000000001</v>
      </c>
      <c r="P595">
        <v>-21.089265999999999</v>
      </c>
    </row>
    <row r="596" spans="2:16" x14ac:dyDescent="0.25">
      <c r="B596">
        <v>13830000000</v>
      </c>
      <c r="C596">
        <v>-13.040727</v>
      </c>
      <c r="D596">
        <v>-29.0229</v>
      </c>
      <c r="E596">
        <v>-20.562141</v>
      </c>
      <c r="F596">
        <v>-13.84652</v>
      </c>
      <c r="L596">
        <v>13830000000</v>
      </c>
      <c r="M596">
        <v>-15.240688</v>
      </c>
      <c r="N596">
        <v>-30.02347</v>
      </c>
      <c r="O596">
        <v>-13.664774</v>
      </c>
      <c r="P596">
        <v>-20.829602999999999</v>
      </c>
    </row>
    <row r="597" spans="2:16" x14ac:dyDescent="0.25">
      <c r="B597">
        <v>13900000000</v>
      </c>
      <c r="C597">
        <v>-12.656064000000001</v>
      </c>
      <c r="D597">
        <v>-28.682669000000001</v>
      </c>
      <c r="E597">
        <v>-20.206786999999998</v>
      </c>
      <c r="F597">
        <v>-13.698142000000001</v>
      </c>
      <c r="L597">
        <v>13900000000</v>
      </c>
      <c r="M597">
        <v>-14.683346</v>
      </c>
      <c r="N597">
        <v>-29.725805000000001</v>
      </c>
      <c r="O597">
        <v>-13.537766</v>
      </c>
      <c r="P597">
        <v>-20.51585</v>
      </c>
    </row>
    <row r="598" spans="2:16" x14ac:dyDescent="0.25">
      <c r="B598">
        <v>13970000000</v>
      </c>
      <c r="C598">
        <v>-12.259556999999999</v>
      </c>
      <c r="D598">
        <v>-28.388756000000001</v>
      </c>
      <c r="E598">
        <v>-19.847923000000002</v>
      </c>
      <c r="F598">
        <v>-13.524089</v>
      </c>
      <c r="L598">
        <v>13970000000</v>
      </c>
      <c r="M598">
        <v>-14.150683000000001</v>
      </c>
      <c r="N598">
        <v>-29.422059999999998</v>
      </c>
      <c r="O598">
        <v>-13.397717</v>
      </c>
      <c r="P598">
        <v>-20.154420999999999</v>
      </c>
    </row>
    <row r="599" spans="2:16" x14ac:dyDescent="0.25">
      <c r="B599">
        <v>14040000000</v>
      </c>
      <c r="C599">
        <v>-11.854723</v>
      </c>
      <c r="D599">
        <v>-28.111249999999998</v>
      </c>
      <c r="E599">
        <v>-19.477381000000001</v>
      </c>
      <c r="F599">
        <v>-13.309013999999999</v>
      </c>
      <c r="L599">
        <v>14040000000</v>
      </c>
      <c r="M599">
        <v>-13.688302</v>
      </c>
      <c r="N599">
        <v>-29.074643999999999</v>
      </c>
      <c r="O599">
        <v>-13.233722999999999</v>
      </c>
      <c r="P599">
        <v>-19.784154999999998</v>
      </c>
    </row>
    <row r="600" spans="2:16" x14ac:dyDescent="0.25">
      <c r="B600">
        <v>14110000000</v>
      </c>
      <c r="C600">
        <v>-11.459071</v>
      </c>
      <c r="D600">
        <v>-27.846851000000001</v>
      </c>
      <c r="E600">
        <v>-19.093465999999999</v>
      </c>
      <c r="F600">
        <v>-13.127803</v>
      </c>
      <c r="L600">
        <v>14110000000</v>
      </c>
      <c r="M600">
        <v>-13.194184</v>
      </c>
      <c r="N600">
        <v>-28.770771</v>
      </c>
      <c r="O600">
        <v>-13.093714</v>
      </c>
      <c r="P600">
        <v>-19.390996999999999</v>
      </c>
    </row>
    <row r="601" spans="2:16" x14ac:dyDescent="0.25">
      <c r="B601">
        <v>14180000000</v>
      </c>
      <c r="C601">
        <v>-11.091903</v>
      </c>
      <c r="D601">
        <v>-27.568928</v>
      </c>
      <c r="E601">
        <v>-18.697823</v>
      </c>
      <c r="F601">
        <v>-12.956132</v>
      </c>
      <c r="L601">
        <v>14180000000</v>
      </c>
      <c r="M601">
        <v>-12.720629000000001</v>
      </c>
      <c r="N601">
        <v>-28.488765999999998</v>
      </c>
      <c r="O601">
        <v>-12.974038</v>
      </c>
      <c r="P601">
        <v>-18.938518999999999</v>
      </c>
    </row>
    <row r="602" spans="2:16" x14ac:dyDescent="0.25">
      <c r="B602">
        <v>14250000000</v>
      </c>
      <c r="C602">
        <v>-10.772985</v>
      </c>
      <c r="D602">
        <v>-27.323402000000002</v>
      </c>
      <c r="E602">
        <v>-18.321043</v>
      </c>
      <c r="F602">
        <v>-12.753814</v>
      </c>
      <c r="L602">
        <v>14250000000</v>
      </c>
      <c r="M602">
        <v>-12.325259000000001</v>
      </c>
      <c r="N602">
        <v>-28.181622999999998</v>
      </c>
      <c r="O602">
        <v>-12.832366</v>
      </c>
      <c r="P602">
        <v>-18.525669000000001</v>
      </c>
    </row>
    <row r="603" spans="2:16" x14ac:dyDescent="0.25">
      <c r="B603">
        <v>14320000000</v>
      </c>
      <c r="C603">
        <v>-10.41939</v>
      </c>
      <c r="D603">
        <v>-27.103390000000001</v>
      </c>
      <c r="E603">
        <v>-17.959833</v>
      </c>
      <c r="F603">
        <v>-12.648293000000001</v>
      </c>
      <c r="L603">
        <v>14320000000</v>
      </c>
      <c r="M603">
        <v>-11.886011</v>
      </c>
      <c r="N603">
        <v>-27.932264</v>
      </c>
      <c r="O603">
        <v>-12.719396</v>
      </c>
      <c r="P603">
        <v>-18.141886</v>
      </c>
    </row>
    <row r="604" spans="2:16" x14ac:dyDescent="0.25">
      <c r="B604">
        <v>14390000000</v>
      </c>
      <c r="C604">
        <v>-10.175456000000001</v>
      </c>
      <c r="D604">
        <v>-26.887135000000001</v>
      </c>
      <c r="E604">
        <v>-17.605709000000001</v>
      </c>
      <c r="F604">
        <v>-12.561118</v>
      </c>
      <c r="L604">
        <v>14390000000</v>
      </c>
      <c r="M604">
        <v>-11.54523</v>
      </c>
      <c r="N604">
        <v>-27.669519000000001</v>
      </c>
      <c r="O604">
        <v>-12.598825</v>
      </c>
      <c r="P604">
        <v>-17.759986999999999</v>
      </c>
    </row>
    <row r="605" spans="2:16" x14ac:dyDescent="0.25">
      <c r="B605">
        <v>14460000000</v>
      </c>
      <c r="C605">
        <v>-9.8764714999999992</v>
      </c>
      <c r="D605">
        <v>-26.675121000000001</v>
      </c>
      <c r="E605">
        <v>-17.253231</v>
      </c>
      <c r="F605">
        <v>-12.493821000000001</v>
      </c>
      <c r="L605">
        <v>14460000000</v>
      </c>
      <c r="M605">
        <v>-11.134852</v>
      </c>
      <c r="N605">
        <v>-27.421147999999999</v>
      </c>
      <c r="O605">
        <v>-12.465745999999999</v>
      </c>
      <c r="P605">
        <v>-17.406072999999999</v>
      </c>
    </row>
    <row r="606" spans="2:16" x14ac:dyDescent="0.25">
      <c r="B606">
        <v>14530000000</v>
      </c>
      <c r="C606">
        <v>-9.5768166000000008</v>
      </c>
      <c r="D606">
        <v>-26.528245999999999</v>
      </c>
      <c r="E606">
        <v>-16.942862000000002</v>
      </c>
      <c r="F606">
        <v>-12.496136</v>
      </c>
      <c r="L606">
        <v>14530000000</v>
      </c>
      <c r="M606">
        <v>-10.784268000000001</v>
      </c>
      <c r="N606">
        <v>-27.204108999999999</v>
      </c>
      <c r="O606">
        <v>-12.365646999999999</v>
      </c>
      <c r="P606">
        <v>-17.122416000000001</v>
      </c>
    </row>
    <row r="607" spans="2:16" x14ac:dyDescent="0.25">
      <c r="B607">
        <v>14600000000</v>
      </c>
      <c r="C607">
        <v>-9.3049154000000005</v>
      </c>
      <c r="D607">
        <v>-26.341497</v>
      </c>
      <c r="E607">
        <v>-16.607572999999999</v>
      </c>
      <c r="F607">
        <v>-12.469861999999999</v>
      </c>
      <c r="L607">
        <v>14600000000</v>
      </c>
      <c r="M607">
        <v>-10.421015000000001</v>
      </c>
      <c r="N607">
        <v>-26.925684</v>
      </c>
      <c r="O607">
        <v>-12.213532000000001</v>
      </c>
      <c r="P607">
        <v>-16.821135999999999</v>
      </c>
    </row>
    <row r="608" spans="2:16" x14ac:dyDescent="0.25">
      <c r="B608">
        <v>14670000000</v>
      </c>
      <c r="C608">
        <v>-9.0229815999999996</v>
      </c>
      <c r="D608">
        <v>-26.202950999999999</v>
      </c>
      <c r="E608">
        <v>-16.318325000000002</v>
      </c>
      <c r="F608">
        <v>-12.458468999999999</v>
      </c>
      <c r="L608">
        <v>14670000000</v>
      </c>
      <c r="M608">
        <v>-10.074408999999999</v>
      </c>
      <c r="N608">
        <v>-26.762582999999999</v>
      </c>
      <c r="O608">
        <v>-12.125370999999999</v>
      </c>
      <c r="P608">
        <v>-16.569315</v>
      </c>
    </row>
    <row r="609" spans="2:16" x14ac:dyDescent="0.25">
      <c r="B609">
        <v>14740000000</v>
      </c>
      <c r="C609">
        <v>-8.7062798000000008</v>
      </c>
      <c r="D609">
        <v>-26.073639</v>
      </c>
      <c r="E609">
        <v>-16.02948</v>
      </c>
      <c r="F609">
        <v>-12.429121</v>
      </c>
      <c r="L609">
        <v>14740000000</v>
      </c>
      <c r="M609">
        <v>-9.6898192999999999</v>
      </c>
      <c r="N609">
        <v>-26.618493999999998</v>
      </c>
      <c r="O609">
        <v>-12.044991</v>
      </c>
      <c r="P609">
        <v>-16.306128000000001</v>
      </c>
    </row>
    <row r="610" spans="2:16" x14ac:dyDescent="0.25">
      <c r="B610">
        <v>14810000000</v>
      </c>
      <c r="C610">
        <v>-8.3954029000000006</v>
      </c>
      <c r="D610">
        <v>-25.971926</v>
      </c>
      <c r="E610">
        <v>-15.751873</v>
      </c>
      <c r="F610">
        <v>-12.351012000000001</v>
      </c>
      <c r="L610">
        <v>14810000000</v>
      </c>
      <c r="M610">
        <v>-9.3679953000000005</v>
      </c>
      <c r="N610">
        <v>-26.439323000000002</v>
      </c>
      <c r="O610">
        <v>-11.949097999999999</v>
      </c>
      <c r="P610">
        <v>-16.041754000000001</v>
      </c>
    </row>
    <row r="611" spans="2:16" x14ac:dyDescent="0.25">
      <c r="B611">
        <v>14880000000</v>
      </c>
      <c r="C611">
        <v>-8.1163349</v>
      </c>
      <c r="D611">
        <v>-25.86261</v>
      </c>
      <c r="E611">
        <v>-15.493102</v>
      </c>
      <c r="F611">
        <v>-12.28266</v>
      </c>
      <c r="L611">
        <v>14880000000</v>
      </c>
      <c r="M611">
        <v>-9.0228070999999996</v>
      </c>
      <c r="N611">
        <v>-26.327128999999999</v>
      </c>
      <c r="O611">
        <v>-11.870979999999999</v>
      </c>
      <c r="P611">
        <v>-15.795298000000001</v>
      </c>
    </row>
    <row r="612" spans="2:16" x14ac:dyDescent="0.25">
      <c r="B612">
        <v>14950000000</v>
      </c>
      <c r="C612">
        <v>-7.7736583000000001</v>
      </c>
      <c r="D612">
        <v>-25.800953</v>
      </c>
      <c r="E612">
        <v>-15.272299</v>
      </c>
      <c r="F612">
        <v>-12.216324999999999</v>
      </c>
      <c r="L612">
        <v>14950000000</v>
      </c>
      <c r="M612">
        <v>-8.6761350999999998</v>
      </c>
      <c r="N612">
        <v>-26.261469000000002</v>
      </c>
      <c r="O612">
        <v>-11.828279</v>
      </c>
      <c r="P612">
        <v>-15.573159</v>
      </c>
    </row>
    <row r="613" spans="2:16" x14ac:dyDescent="0.25">
      <c r="B613">
        <v>15020000000</v>
      </c>
      <c r="C613">
        <v>-7.4911880000000002</v>
      </c>
      <c r="D613">
        <v>-25.709302999999998</v>
      </c>
      <c r="E613">
        <v>-15.031559</v>
      </c>
      <c r="F613">
        <v>-12.087398</v>
      </c>
      <c r="L613">
        <v>15020000000</v>
      </c>
      <c r="M613">
        <v>-8.4133463000000006</v>
      </c>
      <c r="N613">
        <v>-26.079536000000001</v>
      </c>
      <c r="O613">
        <v>-11.720067</v>
      </c>
      <c r="P613">
        <v>-15.329185000000001</v>
      </c>
    </row>
    <row r="614" spans="2:16" x14ac:dyDescent="0.25">
      <c r="B614">
        <v>15090000000</v>
      </c>
      <c r="C614">
        <v>-7.2020311000000001</v>
      </c>
      <c r="D614">
        <v>-25.670931</v>
      </c>
      <c r="E614">
        <v>-14.860974000000001</v>
      </c>
      <c r="F614">
        <v>-12.019189000000001</v>
      </c>
      <c r="L614">
        <v>15090000000</v>
      </c>
      <c r="M614">
        <v>-8.1251830999999992</v>
      </c>
      <c r="N614">
        <v>-26.007853000000001</v>
      </c>
      <c r="O614">
        <v>-11.682135000000001</v>
      </c>
      <c r="P614">
        <v>-15.154735000000001</v>
      </c>
    </row>
    <row r="615" spans="2:16" x14ac:dyDescent="0.25">
      <c r="B615">
        <v>15160000000</v>
      </c>
      <c r="C615">
        <v>-6.9227881</v>
      </c>
      <c r="D615">
        <v>-25.626412999999999</v>
      </c>
      <c r="E615">
        <v>-14.698188999999999</v>
      </c>
      <c r="F615">
        <v>-11.981301</v>
      </c>
      <c r="L615">
        <v>15160000000</v>
      </c>
      <c r="M615">
        <v>-7.8823233000000004</v>
      </c>
      <c r="N615">
        <v>-25.899647000000002</v>
      </c>
      <c r="O615">
        <v>-11.615717999999999</v>
      </c>
      <c r="P615">
        <v>-15.002481</v>
      </c>
    </row>
    <row r="616" spans="2:16" x14ac:dyDescent="0.25">
      <c r="B616">
        <v>15230000000</v>
      </c>
      <c r="C616">
        <v>-6.6367722000000002</v>
      </c>
      <c r="D616">
        <v>-25.596325</v>
      </c>
      <c r="E616">
        <v>-14.576169999999999</v>
      </c>
      <c r="F616">
        <v>-11.93426</v>
      </c>
      <c r="L616">
        <v>15230000000</v>
      </c>
      <c r="M616">
        <v>-7.6453452000000004</v>
      </c>
      <c r="N616">
        <v>-25.807095</v>
      </c>
      <c r="O616">
        <v>-11.568502000000001</v>
      </c>
      <c r="P616">
        <v>-14.863384999999999</v>
      </c>
    </row>
    <row r="617" spans="2:16" x14ac:dyDescent="0.25">
      <c r="B617">
        <v>15300000000</v>
      </c>
      <c r="C617">
        <v>-6.3991889999999998</v>
      </c>
      <c r="D617">
        <v>-25.601012999999998</v>
      </c>
      <c r="E617">
        <v>-14.499969</v>
      </c>
      <c r="F617">
        <v>-11.941979999999999</v>
      </c>
      <c r="L617">
        <v>15300000000</v>
      </c>
      <c r="M617">
        <v>-7.4465551000000003</v>
      </c>
      <c r="N617">
        <v>-25.771761000000001</v>
      </c>
      <c r="O617">
        <v>-11.561385</v>
      </c>
      <c r="P617">
        <v>-14.77561</v>
      </c>
    </row>
    <row r="618" spans="2:16" x14ac:dyDescent="0.25">
      <c r="B618">
        <v>15370000000</v>
      </c>
      <c r="C618">
        <v>-6.1420183000000002</v>
      </c>
      <c r="D618">
        <v>-25.580245999999999</v>
      </c>
      <c r="E618">
        <v>-14.400304999999999</v>
      </c>
      <c r="F618">
        <v>-11.941406000000001</v>
      </c>
      <c r="L618">
        <v>15370000000</v>
      </c>
      <c r="M618">
        <v>-7.2255712000000001</v>
      </c>
      <c r="N618">
        <v>-25.720248999999999</v>
      </c>
      <c r="O618">
        <v>-11.534750000000001</v>
      </c>
      <c r="P618">
        <v>-14.689411</v>
      </c>
    </row>
    <row r="619" spans="2:16" x14ac:dyDescent="0.25">
      <c r="B619">
        <v>15440000000</v>
      </c>
      <c r="C619">
        <v>-5.9197797999999997</v>
      </c>
      <c r="D619">
        <v>-25.589293999999999</v>
      </c>
      <c r="E619">
        <v>-14.337752999999999</v>
      </c>
      <c r="F619">
        <v>-11.959095</v>
      </c>
      <c r="L619">
        <v>15440000000</v>
      </c>
      <c r="M619">
        <v>-7.0339394000000004</v>
      </c>
      <c r="N619">
        <v>-25.692879000000001</v>
      </c>
      <c r="O619">
        <v>-11.529164</v>
      </c>
      <c r="P619">
        <v>-14.616227</v>
      </c>
    </row>
    <row r="620" spans="2:16" x14ac:dyDescent="0.25">
      <c r="B620">
        <v>15510000000</v>
      </c>
      <c r="C620">
        <v>-5.7248615999999997</v>
      </c>
      <c r="D620">
        <v>-25.626186000000001</v>
      </c>
      <c r="E620">
        <v>-14.292873999999999</v>
      </c>
      <c r="F620">
        <v>-11.989936999999999</v>
      </c>
      <c r="L620">
        <v>15510000000</v>
      </c>
      <c r="M620">
        <v>-6.8471656000000003</v>
      </c>
      <c r="N620">
        <v>-25.736263000000001</v>
      </c>
      <c r="O620">
        <v>-11.577711000000001</v>
      </c>
      <c r="P620">
        <v>-14.566564</v>
      </c>
    </row>
    <row r="621" spans="2:16" x14ac:dyDescent="0.25">
      <c r="B621">
        <v>15580000000</v>
      </c>
      <c r="C621">
        <v>-5.5284738999999998</v>
      </c>
      <c r="D621">
        <v>-25.654356</v>
      </c>
      <c r="E621">
        <v>-14.217692</v>
      </c>
      <c r="F621">
        <v>-12.027990000000001</v>
      </c>
      <c r="L621">
        <v>15580000000</v>
      </c>
      <c r="M621">
        <v>-6.6539425999999997</v>
      </c>
      <c r="N621">
        <v>-25.761353</v>
      </c>
      <c r="O621">
        <v>-11.615071</v>
      </c>
      <c r="P621">
        <v>-14.516686999999999</v>
      </c>
    </row>
    <row r="622" spans="2:16" x14ac:dyDescent="0.25">
      <c r="B622">
        <v>15650000000</v>
      </c>
      <c r="C622">
        <v>-5.3635960000000003</v>
      </c>
      <c r="D622">
        <v>-25.704111000000001</v>
      </c>
      <c r="E622">
        <v>-14.165392000000001</v>
      </c>
      <c r="F622">
        <v>-12.059296</v>
      </c>
      <c r="L622">
        <v>15650000000</v>
      </c>
      <c r="M622">
        <v>-6.4817948000000003</v>
      </c>
      <c r="N622">
        <v>-25.798286000000001</v>
      </c>
      <c r="O622">
        <v>-11.660524000000001</v>
      </c>
      <c r="P622">
        <v>-14.463093000000001</v>
      </c>
    </row>
    <row r="623" spans="2:16" x14ac:dyDescent="0.25">
      <c r="B623">
        <v>15720000000</v>
      </c>
      <c r="C623">
        <v>-5.2167548999999998</v>
      </c>
      <c r="D623">
        <v>-25.760936999999998</v>
      </c>
      <c r="E623">
        <v>-14.116163999999999</v>
      </c>
      <c r="F623">
        <v>-12.116137999999999</v>
      </c>
      <c r="L623">
        <v>15720000000</v>
      </c>
      <c r="M623">
        <v>-6.3299726999999999</v>
      </c>
      <c r="N623">
        <v>-25.853552000000001</v>
      </c>
      <c r="O623">
        <v>-11.720675</v>
      </c>
      <c r="P623">
        <v>-14.418616999999999</v>
      </c>
    </row>
    <row r="624" spans="2:16" x14ac:dyDescent="0.25">
      <c r="B624">
        <v>15790000000</v>
      </c>
      <c r="C624">
        <v>-5.0574307000000003</v>
      </c>
      <c r="D624">
        <v>-25.800218999999998</v>
      </c>
      <c r="E624">
        <v>-14.053119000000001</v>
      </c>
      <c r="F624">
        <v>-12.165661</v>
      </c>
      <c r="L624">
        <v>15790000000</v>
      </c>
      <c r="M624">
        <v>-6.1503104999999998</v>
      </c>
      <c r="N624">
        <v>-25.886391</v>
      </c>
      <c r="O624">
        <v>-11.765427000000001</v>
      </c>
      <c r="P624">
        <v>-14.379227999999999</v>
      </c>
    </row>
    <row r="625" spans="2:16" x14ac:dyDescent="0.25">
      <c r="B625">
        <v>15860000000</v>
      </c>
      <c r="C625">
        <v>-4.9359593000000004</v>
      </c>
      <c r="D625">
        <v>-25.844141</v>
      </c>
      <c r="E625">
        <v>-14.004104</v>
      </c>
      <c r="F625">
        <v>-12.221636999999999</v>
      </c>
      <c r="L625">
        <v>15860000000</v>
      </c>
      <c r="M625">
        <v>-6.0135455000000002</v>
      </c>
      <c r="N625">
        <v>-25.924299000000001</v>
      </c>
      <c r="O625">
        <v>-11.817023000000001</v>
      </c>
      <c r="P625">
        <v>-14.346971</v>
      </c>
    </row>
    <row r="626" spans="2:16" x14ac:dyDescent="0.25">
      <c r="B626">
        <v>15930000000</v>
      </c>
      <c r="C626">
        <v>-4.8464441000000003</v>
      </c>
      <c r="D626">
        <v>-25.881305999999999</v>
      </c>
      <c r="E626">
        <v>-13.96664</v>
      </c>
      <c r="F626">
        <v>-12.268848</v>
      </c>
      <c r="L626">
        <v>15930000000</v>
      </c>
      <c r="M626">
        <v>-5.9067540000000003</v>
      </c>
      <c r="N626">
        <v>-25.960318000000001</v>
      </c>
      <c r="O626">
        <v>-11.859518</v>
      </c>
      <c r="P626">
        <v>-14.321391999999999</v>
      </c>
    </row>
    <row r="627" spans="2:16" x14ac:dyDescent="0.25">
      <c r="B627">
        <v>16000000000</v>
      </c>
      <c r="C627">
        <v>-4.7740903000000001</v>
      </c>
      <c r="D627">
        <v>-25.887692999999999</v>
      </c>
      <c r="E627">
        <v>-13.920870000000001</v>
      </c>
      <c r="F627">
        <v>-12.303872</v>
      </c>
      <c r="L627">
        <v>16000000000</v>
      </c>
      <c r="M627">
        <v>-5.8275408999999998</v>
      </c>
      <c r="N627">
        <v>-25.969774000000001</v>
      </c>
      <c r="O627">
        <v>-11.877637</v>
      </c>
      <c r="P627">
        <v>-14.306504</v>
      </c>
    </row>
    <row r="628" spans="2:16" x14ac:dyDescent="0.25">
      <c r="B628" t="s">
        <v>21</v>
      </c>
      <c r="L628" t="s">
        <v>21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05"/>
  <sheetViews>
    <sheetView workbookViewId="0">
      <selection activeCell="D3" sqref="D3"/>
    </sheetView>
  </sheetViews>
  <sheetFormatPr defaultRowHeight="15" x14ac:dyDescent="0.25"/>
  <cols>
    <col min="1" max="1" width="13.7109375" style="40" customWidth="1"/>
    <col min="2" max="2" width="11" style="25" bestFit="1" customWidth="1"/>
    <col min="3" max="3" width="2" style="26" customWidth="1"/>
    <col min="4" max="4" width="12.7109375" style="28" bestFit="1" customWidth="1"/>
    <col min="5" max="5" width="2" style="26" customWidth="1"/>
    <col min="6" max="6" width="8.28515625" style="25" bestFit="1" customWidth="1"/>
    <col min="7" max="7" width="2" style="26" customWidth="1"/>
    <col min="8" max="8" width="7.7109375" style="27" bestFit="1" customWidth="1"/>
    <col min="9" max="9" width="2" style="26" customWidth="1"/>
    <col min="10" max="10" width="7.5703125" style="25" bestFit="1" customWidth="1"/>
    <col min="11" max="11" width="13.7109375" style="40" customWidth="1"/>
    <col min="12" max="12" width="11" style="25" bestFit="1" customWidth="1"/>
    <col min="13" max="13" width="2" style="26" customWidth="1"/>
    <col min="14" max="14" width="7.28515625" style="25" bestFit="1" customWidth="1"/>
    <col min="15" max="15" width="2" style="26" customWidth="1"/>
    <col min="16" max="16" width="8.28515625" style="25" bestFit="1" customWidth="1"/>
    <col min="17" max="17" width="2" style="26" customWidth="1"/>
    <col min="18" max="18" width="7.5703125" style="27" bestFit="1" customWidth="1"/>
    <col min="19" max="19" width="2" style="26" customWidth="1"/>
    <col min="20" max="20" width="7.42578125" style="25" bestFit="1" customWidth="1"/>
    <col min="21" max="21" width="2" style="26" customWidth="1"/>
    <col min="23" max="16384" width="9.140625" style="3"/>
  </cols>
  <sheetData>
    <row r="1" spans="1:23" x14ac:dyDescent="0.25">
      <c r="B1" s="25" t="s">
        <v>0</v>
      </c>
      <c r="D1" s="42" t="str">
        <f>'CL &amp; Data'!C426</f>
        <v>LO Return Loss Log Mag(dB)</v>
      </c>
      <c r="E1" s="45"/>
      <c r="F1" s="42" t="str">
        <f>'CL &amp; Data'!D426</f>
        <v>LO-RF Isolation Log Mag(dB)</v>
      </c>
      <c r="G1" s="45"/>
      <c r="H1" s="42" t="str">
        <f>'CL &amp; Data'!E426</f>
        <v>LO-IF Isolation Log Mag(dB)</v>
      </c>
      <c r="I1" s="45"/>
      <c r="J1" s="42" t="str">
        <f>'CL &amp; Data'!F426</f>
        <v>RF-IF Isolation Log Mag(dB)</v>
      </c>
      <c r="L1" s="25" t="s">
        <v>0</v>
      </c>
      <c r="N1" s="44" t="str">
        <f>'CL &amp; Data'!M426</f>
        <v>LO Return Loss Log Mag(dB)</v>
      </c>
      <c r="O1" s="46"/>
      <c r="P1" s="44" t="str">
        <f>'CL &amp; Data'!N426</f>
        <v>LO-RF Isolation Log Mag(dB)</v>
      </c>
      <c r="Q1" s="46"/>
      <c r="R1" s="44" t="str">
        <f>'CL &amp; Data'!O426</f>
        <v>LO-IF Isolation Log Mag(dB)</v>
      </c>
      <c r="S1" s="46"/>
      <c r="T1" s="44" t="str">
        <f>'CL &amp; Data'!P426</f>
        <v>RF-IF Isolation Log Mag(dB)</v>
      </c>
    </row>
    <row r="2" spans="1:23" x14ac:dyDescent="0.25">
      <c r="A2" s="39" t="s">
        <v>106</v>
      </c>
      <c r="H2" s="25"/>
      <c r="K2" s="39" t="s">
        <v>107</v>
      </c>
      <c r="R2" s="25"/>
    </row>
    <row r="3" spans="1:23" s="22" customFormat="1" x14ac:dyDescent="0.25">
      <c r="A3" s="40"/>
      <c r="B3" s="29" t="s">
        <v>13</v>
      </c>
      <c r="C3" s="30"/>
      <c r="D3" s="29">
        <f>AVERAGE(D21:D178)</f>
        <v>-13.389814655696199</v>
      </c>
      <c r="E3" s="30"/>
      <c r="F3" s="29">
        <f>AVERAGE(F21:F178)</f>
        <v>-44.520434196202544</v>
      </c>
      <c r="G3" s="30"/>
      <c r="H3" s="29">
        <f>AVERAGE(H21:H178)</f>
        <v>-28.758625151898748</v>
      </c>
      <c r="I3" s="30"/>
      <c r="J3" s="29">
        <f>AVERAGE(J21:J178)</f>
        <v>-32.380608436708862</v>
      </c>
      <c r="K3" s="40"/>
      <c r="L3" s="29" t="s">
        <v>13</v>
      </c>
      <c r="M3" s="30"/>
      <c r="N3" s="29">
        <f>AVERAGE(N21:N178)</f>
        <v>-13.192184448734178</v>
      </c>
      <c r="O3" s="30"/>
      <c r="P3" s="29">
        <f>AVERAGE(P21:P178)</f>
        <v>-47.017747113924045</v>
      </c>
      <c r="Q3" s="30"/>
      <c r="R3" s="29">
        <f>AVERAGE(R21:R178)</f>
        <v>-32.314860221518984</v>
      </c>
      <c r="S3" s="30"/>
      <c r="T3" s="29">
        <f>AVERAGE(T21:T178)</f>
        <v>-28.891592930379762</v>
      </c>
      <c r="U3" s="30"/>
    </row>
    <row r="4" spans="1:23" x14ac:dyDescent="0.25">
      <c r="A4" s="51" t="s">
        <v>115</v>
      </c>
      <c r="H4" s="25"/>
      <c r="K4" s="51" t="s">
        <v>115</v>
      </c>
      <c r="R4" s="25"/>
    </row>
    <row r="5" spans="1:23" x14ac:dyDescent="0.25">
      <c r="A5" s="51" t="s">
        <v>202</v>
      </c>
      <c r="B5" s="6">
        <f>'CL &amp; Data'!B427/1000000000</f>
        <v>2</v>
      </c>
      <c r="D5" s="6">
        <f>'CL &amp; Data'!C427</f>
        <v>-1.0488333999999999</v>
      </c>
      <c r="F5" s="6">
        <f>'CL &amp; Data'!D427</f>
        <v>-62.245514</v>
      </c>
      <c r="H5" s="6">
        <f>'CL &amp; Data'!E427</f>
        <v>-40.980559999999997</v>
      </c>
      <c r="J5" s="6">
        <f>'CL &amp; Data'!F427</f>
        <v>-38.117576999999997</v>
      </c>
      <c r="K5" s="51" t="s">
        <v>202</v>
      </c>
      <c r="L5" s="6">
        <f>'CL &amp; Data'!L427/1000000000</f>
        <v>2</v>
      </c>
      <c r="N5" s="6">
        <f>'CL &amp; Data'!M427</f>
        <v>-1.7150928999999999</v>
      </c>
      <c r="P5" s="6">
        <f>'CL &amp; Data'!N427</f>
        <v>-65.051993999999993</v>
      </c>
      <c r="R5" s="6">
        <f>'CL &amp; Data'!O427</f>
        <v>-36.128506000000002</v>
      </c>
      <c r="T5" s="6">
        <f>'CL &amp; Data'!P427</f>
        <v>-41.046284</v>
      </c>
    </row>
    <row r="6" spans="1:23" x14ac:dyDescent="0.25">
      <c r="A6" s="51" t="s">
        <v>203</v>
      </c>
      <c r="B6" s="6">
        <f>'CL &amp; Data'!B428/1000000000</f>
        <v>2.0699999999999998</v>
      </c>
      <c r="D6" s="6">
        <f>'CL &amp; Data'!C428</f>
        <v>-1.1401089</v>
      </c>
      <c r="F6" s="6">
        <f>'CL &amp; Data'!D428</f>
        <v>-61.135173999999999</v>
      </c>
      <c r="H6" s="6">
        <f>'CL &amp; Data'!E428</f>
        <v>-40.511631000000001</v>
      </c>
      <c r="J6" s="6">
        <f>'CL &amp; Data'!F428</f>
        <v>-37.076141</v>
      </c>
      <c r="K6" s="51" t="s">
        <v>203</v>
      </c>
      <c r="L6" s="6">
        <f>'CL &amp; Data'!L428/1000000000</f>
        <v>2.0699999999999998</v>
      </c>
      <c r="N6" s="6">
        <f>'CL &amp; Data'!M428</f>
        <v>-1.9304467000000001</v>
      </c>
      <c r="P6" s="6">
        <f>'CL &amp; Data'!N428</f>
        <v>-64.225059999999999</v>
      </c>
      <c r="R6" s="6">
        <f>'CL &amp; Data'!O428</f>
        <v>-35.547328999999998</v>
      </c>
      <c r="T6" s="6">
        <f>'CL &amp; Data'!P428</f>
        <v>-40.639408000000003</v>
      </c>
    </row>
    <row r="7" spans="1:23" x14ac:dyDescent="0.25">
      <c r="B7" s="6">
        <f>'CL &amp; Data'!B429/1000000000</f>
        <v>2.14</v>
      </c>
      <c r="D7" s="6">
        <f>'CL &amp; Data'!C429</f>
        <v>-1.2789984999999999</v>
      </c>
      <c r="F7" s="6">
        <f>'CL &amp; Data'!D429</f>
        <v>-59.709789000000001</v>
      </c>
      <c r="H7" s="6">
        <f>'CL &amp; Data'!E429</f>
        <v>-39.928547000000002</v>
      </c>
      <c r="J7" s="6">
        <f>'CL &amp; Data'!F429</f>
        <v>-35.926735000000001</v>
      </c>
      <c r="L7" s="6">
        <f>'CL &amp; Data'!L429/1000000000</f>
        <v>2.14</v>
      </c>
      <c r="N7" s="6">
        <f>'CL &amp; Data'!M429</f>
        <v>-2.2067933000000002</v>
      </c>
      <c r="P7" s="6">
        <f>'CL &amp; Data'!N429</f>
        <v>-63.216805000000001</v>
      </c>
      <c r="R7" s="6">
        <f>'CL &amp; Data'!O429</f>
        <v>-34.866165000000002</v>
      </c>
      <c r="T7" s="6">
        <f>'CL &amp; Data'!P429</f>
        <v>-40.127547999999997</v>
      </c>
    </row>
    <row r="8" spans="1:23" x14ac:dyDescent="0.25">
      <c r="B8" s="6">
        <f>'CL &amp; Data'!B430/1000000000</f>
        <v>2.21</v>
      </c>
      <c r="D8" s="6">
        <f>'CL &amp; Data'!C430</f>
        <v>-1.489876</v>
      </c>
      <c r="F8" s="6">
        <f>'CL &amp; Data'!D430</f>
        <v>-58.009911000000002</v>
      </c>
      <c r="H8" s="6">
        <f>'CL &amp; Data'!E430</f>
        <v>-39.269257000000003</v>
      </c>
      <c r="J8" s="6">
        <f>'CL &amp; Data'!F430</f>
        <v>-34.665478</v>
      </c>
      <c r="L8" s="6">
        <f>'CL &amp; Data'!L430/1000000000</f>
        <v>2.21</v>
      </c>
      <c r="N8" s="6">
        <f>'CL &amp; Data'!M430</f>
        <v>-2.5497293000000001</v>
      </c>
      <c r="P8" s="6">
        <f>'CL &amp; Data'!N430</f>
        <v>-61.75264</v>
      </c>
      <c r="R8" s="6">
        <f>'CL &amp; Data'!O430</f>
        <v>-34.113148000000002</v>
      </c>
      <c r="T8" s="6">
        <f>'CL &amp; Data'!P430</f>
        <v>-39.526862999999999</v>
      </c>
      <c r="W8" s="32"/>
    </row>
    <row r="9" spans="1:23" x14ac:dyDescent="0.25">
      <c r="B9" s="6">
        <f>'CL &amp; Data'!B431/1000000000</f>
        <v>2.2799999999999998</v>
      </c>
      <c r="D9" s="6">
        <f>'CL &amp; Data'!C431</f>
        <v>-1.7587218</v>
      </c>
      <c r="F9" s="6">
        <f>'CL &amp; Data'!D431</f>
        <v>-56.345863000000001</v>
      </c>
      <c r="H9" s="6">
        <f>'CL &amp; Data'!E431</f>
        <v>-38.631084000000001</v>
      </c>
      <c r="J9" s="6">
        <f>'CL &amp; Data'!F431</f>
        <v>-34.115443999999997</v>
      </c>
      <c r="L9" s="6">
        <f>'CL &amp; Data'!L431/1000000000</f>
        <v>2.2799999999999998</v>
      </c>
      <c r="N9" s="6">
        <f>'CL &amp; Data'!M431</f>
        <v>-2.8520159999999999</v>
      </c>
      <c r="P9" s="6">
        <f>'CL &amp; Data'!N431</f>
        <v>-60.334769999999999</v>
      </c>
      <c r="R9" s="6">
        <f>'CL &amp; Data'!O431</f>
        <v>-33.649788000000001</v>
      </c>
      <c r="T9" s="6">
        <f>'CL &amp; Data'!P431</f>
        <v>-38.912776999999998</v>
      </c>
    </row>
    <row r="10" spans="1:23" x14ac:dyDescent="0.25">
      <c r="B10" s="6">
        <f>'CL &amp; Data'!B432/1000000000</f>
        <v>2.35</v>
      </c>
      <c r="D10" s="6">
        <f>'CL &amp; Data'!C432</f>
        <v>-2.0924678000000001</v>
      </c>
      <c r="F10" s="6">
        <f>'CL &amp; Data'!D432</f>
        <v>-54.844765000000002</v>
      </c>
      <c r="H10" s="6">
        <f>'CL &amp; Data'!E432</f>
        <v>-37.963963</v>
      </c>
      <c r="J10" s="6">
        <f>'CL &amp; Data'!F432</f>
        <v>-33.690125000000002</v>
      </c>
      <c r="L10" s="6">
        <f>'CL &amp; Data'!L432/1000000000</f>
        <v>2.35</v>
      </c>
      <c r="N10" s="6">
        <f>'CL &amp; Data'!M432</f>
        <v>-3.1757602999999999</v>
      </c>
      <c r="P10" s="6">
        <f>'CL &amp; Data'!N432</f>
        <v>-58.899048000000001</v>
      </c>
      <c r="R10" s="6">
        <f>'CL &amp; Data'!O432</f>
        <v>-33.319096000000002</v>
      </c>
      <c r="T10" s="6">
        <f>'CL &amp; Data'!P432</f>
        <v>-38.213881999999998</v>
      </c>
    </row>
    <row r="11" spans="1:23" x14ac:dyDescent="0.25">
      <c r="B11" s="6">
        <f>'CL &amp; Data'!B433/1000000000</f>
        <v>2.42</v>
      </c>
      <c r="D11" s="6">
        <f>'CL &amp; Data'!C433</f>
        <v>-2.4697914000000001</v>
      </c>
      <c r="F11" s="6">
        <f>'CL &amp; Data'!D433</f>
        <v>-53.420760999999999</v>
      </c>
      <c r="H11" s="6">
        <f>'CL &amp; Data'!E433</f>
        <v>-37.623748999999997</v>
      </c>
      <c r="J11" s="6">
        <f>'CL &amp; Data'!F433</f>
        <v>-33.334808000000002</v>
      </c>
      <c r="L11" s="6">
        <f>'CL &amp; Data'!L433/1000000000</f>
        <v>2.42</v>
      </c>
      <c r="N11" s="6">
        <f>'CL &amp; Data'!M433</f>
        <v>-3.4683695000000001</v>
      </c>
      <c r="P11" s="6">
        <f>'CL &amp; Data'!N433</f>
        <v>-57.352127000000003</v>
      </c>
      <c r="R11" s="6">
        <f>'CL &amp; Data'!O433</f>
        <v>-33.053592999999999</v>
      </c>
      <c r="T11" s="6">
        <f>'CL &amp; Data'!P433</f>
        <v>-37.717255000000002</v>
      </c>
    </row>
    <row r="12" spans="1:23" x14ac:dyDescent="0.25">
      <c r="B12" s="6">
        <f>'CL &amp; Data'!B434/1000000000</f>
        <v>2.4900000000000002</v>
      </c>
      <c r="D12" s="6">
        <f>'CL &amp; Data'!C434</f>
        <v>-2.8972600000000002</v>
      </c>
      <c r="F12" s="6">
        <f>'CL &amp; Data'!D434</f>
        <v>-52.040806000000003</v>
      </c>
      <c r="H12" s="6">
        <f>'CL &amp; Data'!E434</f>
        <v>-37.335518</v>
      </c>
      <c r="J12" s="6">
        <f>'CL &amp; Data'!F434</f>
        <v>-33.082034999999998</v>
      </c>
      <c r="L12" s="6">
        <f>'CL &amp; Data'!L434/1000000000</f>
        <v>2.4900000000000002</v>
      </c>
      <c r="N12" s="6">
        <f>'CL &amp; Data'!M434</f>
        <v>-3.8030624</v>
      </c>
      <c r="P12" s="6">
        <f>'CL &amp; Data'!N434</f>
        <v>-55.545237999999998</v>
      </c>
      <c r="R12" s="6">
        <f>'CL &amp; Data'!O434</f>
        <v>-32.868828000000001</v>
      </c>
      <c r="T12" s="6">
        <f>'CL &amp; Data'!P434</f>
        <v>-37.268386999999997</v>
      </c>
    </row>
    <row r="13" spans="1:23" x14ac:dyDescent="0.25">
      <c r="B13" s="6">
        <f>'CL &amp; Data'!B435/1000000000</f>
        <v>2.56</v>
      </c>
      <c r="D13" s="6">
        <f>'CL &amp; Data'!C435</f>
        <v>-3.3125225999999999</v>
      </c>
      <c r="F13" s="6">
        <f>'CL &amp; Data'!D435</f>
        <v>-50.811863000000002</v>
      </c>
      <c r="H13" s="6">
        <f>'CL &amp; Data'!E435</f>
        <v>-37.087336999999998</v>
      </c>
      <c r="J13" s="6">
        <f>'CL &amp; Data'!F435</f>
        <v>-32.903469000000001</v>
      </c>
      <c r="L13" s="6">
        <f>'CL &amp; Data'!L435/1000000000</f>
        <v>2.56</v>
      </c>
      <c r="N13" s="6">
        <f>'CL &amp; Data'!M435</f>
        <v>-4.0921196999999996</v>
      </c>
      <c r="P13" s="6">
        <f>'CL &amp; Data'!N435</f>
        <v>-54.003825999999997</v>
      </c>
      <c r="R13" s="6">
        <f>'CL &amp; Data'!O435</f>
        <v>-32.737312000000003</v>
      </c>
      <c r="T13" s="6">
        <f>'CL &amp; Data'!P435</f>
        <v>-36.844486000000003</v>
      </c>
    </row>
    <row r="14" spans="1:23" x14ac:dyDescent="0.25">
      <c r="B14" s="6">
        <f>'CL &amp; Data'!B436/1000000000</f>
        <v>2.63</v>
      </c>
      <c r="D14" s="6">
        <f>'CL &amp; Data'!C436</f>
        <v>-3.7405013999999999</v>
      </c>
      <c r="F14" s="6">
        <f>'CL &amp; Data'!D436</f>
        <v>-49.664470999999999</v>
      </c>
      <c r="H14" s="6">
        <f>'CL &amp; Data'!E436</f>
        <v>-36.968578000000001</v>
      </c>
      <c r="J14" s="6">
        <f>'CL &amp; Data'!F436</f>
        <v>-32.746375999999998</v>
      </c>
      <c r="L14" s="6">
        <f>'CL &amp; Data'!L436/1000000000</f>
        <v>2.63</v>
      </c>
      <c r="N14" s="6">
        <f>'CL &amp; Data'!M436</f>
        <v>-4.4296708000000002</v>
      </c>
      <c r="P14" s="6">
        <f>'CL &amp; Data'!N436</f>
        <v>-52.315238999999998</v>
      </c>
      <c r="R14" s="6">
        <f>'CL &amp; Data'!O436</f>
        <v>-32.629078</v>
      </c>
      <c r="T14" s="6">
        <f>'CL &amp; Data'!P436</f>
        <v>-36.539470999999999</v>
      </c>
    </row>
    <row r="15" spans="1:23" x14ac:dyDescent="0.25">
      <c r="B15" s="6">
        <f>'CL &amp; Data'!B437/1000000000</f>
        <v>2.7</v>
      </c>
      <c r="D15" s="6">
        <f>'CL &amp; Data'!C437</f>
        <v>-4.1517986999999996</v>
      </c>
      <c r="F15" s="6">
        <f>'CL &amp; Data'!D437</f>
        <v>-48.616982</v>
      </c>
      <c r="H15" s="6">
        <f>'CL &amp; Data'!E437</f>
        <v>-37.010094000000002</v>
      </c>
      <c r="J15" s="6">
        <f>'CL &amp; Data'!F437</f>
        <v>-32.587505</v>
      </c>
      <c r="L15" s="6">
        <f>'CL &amp; Data'!L437/1000000000</f>
        <v>2.7</v>
      </c>
      <c r="N15" s="6">
        <f>'CL &amp; Data'!M437</f>
        <v>-4.7314844000000003</v>
      </c>
      <c r="P15" s="6">
        <f>'CL &amp; Data'!N437</f>
        <v>-50.772841999999997</v>
      </c>
      <c r="R15" s="6">
        <f>'CL &amp; Data'!O437</f>
        <v>-32.461185</v>
      </c>
      <c r="T15" s="6">
        <f>'CL &amp; Data'!P437</f>
        <v>-36.480567999999998</v>
      </c>
    </row>
    <row r="16" spans="1:23" x14ac:dyDescent="0.25">
      <c r="B16" s="6">
        <f>'CL &amp; Data'!B438/1000000000</f>
        <v>2.77</v>
      </c>
      <c r="D16" s="6">
        <f>'CL &amp; Data'!C438</f>
        <v>-4.5775404000000002</v>
      </c>
      <c r="F16" s="6">
        <f>'CL &amp; Data'!D438</f>
        <v>-47.737461000000003</v>
      </c>
      <c r="H16" s="6">
        <f>'CL &amp; Data'!E438</f>
        <v>-36.871848999999997</v>
      </c>
      <c r="J16" s="6">
        <f>'CL &amp; Data'!F438</f>
        <v>-32.474552000000003</v>
      </c>
      <c r="L16" s="6">
        <f>'CL &amp; Data'!L438/1000000000</f>
        <v>2.77</v>
      </c>
      <c r="N16" s="6">
        <f>'CL &amp; Data'!M438</f>
        <v>-5.0803976000000004</v>
      </c>
      <c r="P16" s="6">
        <f>'CL &amp; Data'!N438</f>
        <v>-49.235191</v>
      </c>
      <c r="R16" s="6">
        <f>'CL &amp; Data'!O438</f>
        <v>-32.321938000000003</v>
      </c>
      <c r="T16" s="6">
        <f>'CL &amp; Data'!P438</f>
        <v>-36.343563000000003</v>
      </c>
    </row>
    <row r="17" spans="2:20" x14ac:dyDescent="0.25">
      <c r="B17" s="6">
        <f>'CL &amp; Data'!B439/1000000000</f>
        <v>2.84</v>
      </c>
      <c r="D17" s="6">
        <f>'CL &amp; Data'!C439</f>
        <v>-4.9810075999999999</v>
      </c>
      <c r="F17" s="6">
        <f>'CL &amp; Data'!D439</f>
        <v>-47.044238999999997</v>
      </c>
      <c r="H17" s="6">
        <f>'CL &amp; Data'!E439</f>
        <v>-36.840584</v>
      </c>
      <c r="J17" s="6">
        <f>'CL &amp; Data'!F439</f>
        <v>-32.358383000000003</v>
      </c>
      <c r="L17" s="6">
        <f>'CL &amp; Data'!L439/1000000000</f>
        <v>2.84</v>
      </c>
      <c r="N17" s="6">
        <f>'CL &amp; Data'!M439</f>
        <v>-5.3579930999999998</v>
      </c>
      <c r="P17" s="6">
        <f>'CL &amp; Data'!N439</f>
        <v>-47.954352999999998</v>
      </c>
      <c r="R17" s="6">
        <f>'CL &amp; Data'!O439</f>
        <v>-32.167968999999999</v>
      </c>
      <c r="T17" s="6">
        <f>'CL &amp; Data'!P439</f>
        <v>-36.305129999999998</v>
      </c>
    </row>
    <row r="18" spans="2:20" x14ac:dyDescent="0.25">
      <c r="B18" s="6">
        <f>'CL &amp; Data'!B440/1000000000</f>
        <v>2.91</v>
      </c>
      <c r="D18" s="6">
        <f>'CL &amp; Data'!C440</f>
        <v>-5.4210948999999999</v>
      </c>
      <c r="F18" s="6">
        <f>'CL &amp; Data'!D440</f>
        <v>-46.472008000000002</v>
      </c>
      <c r="H18" s="6">
        <f>'CL &amp; Data'!E440</f>
        <v>-36.924053000000001</v>
      </c>
      <c r="J18" s="6">
        <f>'CL &amp; Data'!F440</f>
        <v>-32.236420000000003</v>
      </c>
      <c r="L18" s="6">
        <f>'CL &amp; Data'!L440/1000000000</f>
        <v>2.91</v>
      </c>
      <c r="N18" s="6">
        <f>'CL &amp; Data'!M440</f>
        <v>-5.6817522</v>
      </c>
      <c r="P18" s="6">
        <f>'CL &amp; Data'!N440</f>
        <v>-46.772137000000001</v>
      </c>
      <c r="R18" s="6">
        <f>'CL &amp; Data'!O440</f>
        <v>-32.018313999999997</v>
      </c>
      <c r="T18" s="6">
        <f>'CL &amp; Data'!P440</f>
        <v>-36.444018999999997</v>
      </c>
    </row>
    <row r="19" spans="2:20" x14ac:dyDescent="0.25">
      <c r="B19" s="6">
        <f>'CL &amp; Data'!B441/1000000000</f>
        <v>2.98</v>
      </c>
      <c r="D19" s="6">
        <f>'CL &amp; Data'!C441</f>
        <v>-5.8315901999999999</v>
      </c>
      <c r="F19" s="6">
        <f>'CL &amp; Data'!D441</f>
        <v>-46.105595000000001</v>
      </c>
      <c r="H19" s="6">
        <f>'CL &amp; Data'!E441</f>
        <v>-37.032265000000002</v>
      </c>
      <c r="J19" s="6">
        <f>'CL &amp; Data'!F441</f>
        <v>-32.147972000000003</v>
      </c>
      <c r="L19" s="6">
        <f>'CL &amp; Data'!L441/1000000000</f>
        <v>2.98</v>
      </c>
      <c r="N19" s="6">
        <f>'CL &amp; Data'!M441</f>
        <v>-5.9540743999999997</v>
      </c>
      <c r="P19" s="6">
        <f>'CL &amp; Data'!N441</f>
        <v>-45.809856000000003</v>
      </c>
      <c r="R19" s="6">
        <f>'CL &amp; Data'!O441</f>
        <v>-31.869305000000001</v>
      </c>
      <c r="T19" s="6">
        <f>'CL &amp; Data'!P441</f>
        <v>-36.603999999999999</v>
      </c>
    </row>
    <row r="20" spans="2:20" x14ac:dyDescent="0.25">
      <c r="B20" s="6">
        <f>'CL &amp; Data'!B442/1000000000</f>
        <v>3.05</v>
      </c>
      <c r="D20" s="6">
        <f>'CL &amp; Data'!C442</f>
        <v>-6.2825885000000001</v>
      </c>
      <c r="F20" s="6">
        <f>'CL &amp; Data'!D442</f>
        <v>-45.886532000000003</v>
      </c>
      <c r="H20" s="6">
        <f>'CL &amp; Data'!E442</f>
        <v>-37.078045000000003</v>
      </c>
      <c r="J20" s="6">
        <f>'CL &amp; Data'!F442</f>
        <v>-32.120719999999999</v>
      </c>
      <c r="L20" s="6">
        <f>'CL &amp; Data'!L442/1000000000</f>
        <v>3.05</v>
      </c>
      <c r="N20" s="6">
        <f>'CL &amp; Data'!M442</f>
        <v>-6.2380566999999996</v>
      </c>
      <c r="P20" s="6">
        <f>'CL &amp; Data'!N442</f>
        <v>-45.045192999999998</v>
      </c>
      <c r="R20" s="6">
        <f>'CL &amp; Data'!O442</f>
        <v>-31.802790000000002</v>
      </c>
      <c r="T20" s="6">
        <f>'CL &amp; Data'!P442</f>
        <v>-36.659858999999997</v>
      </c>
    </row>
    <row r="21" spans="2:20" x14ac:dyDescent="0.25">
      <c r="B21" s="6">
        <f>'CL &amp; Data'!B443/1000000000</f>
        <v>3.12</v>
      </c>
      <c r="D21" s="6">
        <f>'CL &amp; Data'!C443</f>
        <v>-6.7358317000000003</v>
      </c>
      <c r="F21" s="6">
        <f>'CL &amp; Data'!D443</f>
        <v>-45.589058000000001</v>
      </c>
      <c r="H21" s="6">
        <f>'CL &amp; Data'!E443</f>
        <v>-37.278492</v>
      </c>
      <c r="J21" s="6">
        <f>'CL &amp; Data'!F443</f>
        <v>-32.031063000000003</v>
      </c>
      <c r="L21" s="6">
        <f>'CL &amp; Data'!L443/1000000000</f>
        <v>3.12</v>
      </c>
      <c r="N21" s="6">
        <f>'CL &amp; Data'!M443</f>
        <v>-6.5366292000000001</v>
      </c>
      <c r="P21" s="6">
        <f>'CL &amp; Data'!N443</f>
        <v>-44.597343000000002</v>
      </c>
      <c r="R21" s="6">
        <f>'CL &amp; Data'!O443</f>
        <v>-31.729668</v>
      </c>
      <c r="T21" s="6">
        <f>'CL &amp; Data'!P443</f>
        <v>-36.853394000000002</v>
      </c>
    </row>
    <row r="22" spans="2:20" x14ac:dyDescent="0.25">
      <c r="B22" s="6">
        <f>'CL &amp; Data'!B444/1000000000</f>
        <v>3.19</v>
      </c>
      <c r="D22" s="6">
        <f>'CL &amp; Data'!C444</f>
        <v>-7.2214146000000001</v>
      </c>
      <c r="F22" s="6">
        <f>'CL &amp; Data'!D444</f>
        <v>-45.384025999999999</v>
      </c>
      <c r="H22" s="6">
        <f>'CL &amp; Data'!E444</f>
        <v>-37.381408999999998</v>
      </c>
      <c r="J22" s="6">
        <f>'CL &amp; Data'!F444</f>
        <v>-31.975838</v>
      </c>
      <c r="L22" s="6">
        <f>'CL &amp; Data'!L444/1000000000</f>
        <v>3.19</v>
      </c>
      <c r="N22" s="6">
        <f>'CL &amp; Data'!M444</f>
        <v>-6.8571258000000004</v>
      </c>
      <c r="P22" s="6">
        <f>'CL &amp; Data'!N444</f>
        <v>-44.383853999999999</v>
      </c>
      <c r="R22" s="6">
        <f>'CL &amp; Data'!O444</f>
        <v>-31.663844999999998</v>
      </c>
      <c r="T22" s="6">
        <f>'CL &amp; Data'!P444</f>
        <v>-36.985157000000001</v>
      </c>
    </row>
    <row r="23" spans="2:20" x14ac:dyDescent="0.25">
      <c r="B23" s="6">
        <f>'CL &amp; Data'!B445/1000000000</f>
        <v>3.26</v>
      </c>
      <c r="D23" s="6">
        <f>'CL &amp; Data'!C445</f>
        <v>-7.7513918999999998</v>
      </c>
      <c r="F23" s="6">
        <f>'CL &amp; Data'!D445</f>
        <v>-45.281089999999999</v>
      </c>
      <c r="H23" s="6">
        <f>'CL &amp; Data'!E445</f>
        <v>-37.438496000000001</v>
      </c>
      <c r="J23" s="6">
        <f>'CL &amp; Data'!F445</f>
        <v>-31.913855000000002</v>
      </c>
      <c r="L23" s="6">
        <f>'CL &amp; Data'!L445/1000000000</f>
        <v>3.26</v>
      </c>
      <c r="N23" s="6">
        <f>'CL &amp; Data'!M445</f>
        <v>-7.1971768999999997</v>
      </c>
      <c r="P23" s="6">
        <f>'CL &amp; Data'!N445</f>
        <v>-44.248652999999997</v>
      </c>
      <c r="R23" s="6">
        <f>'CL &amp; Data'!O445</f>
        <v>-31.611145</v>
      </c>
      <c r="T23" s="6">
        <f>'CL &amp; Data'!P445</f>
        <v>-37.064342000000003</v>
      </c>
    </row>
    <row r="24" spans="2:20" x14ac:dyDescent="0.25">
      <c r="B24" s="6">
        <f>'CL &amp; Data'!B446/1000000000</f>
        <v>3.33</v>
      </c>
      <c r="D24" s="6">
        <f>'CL &amp; Data'!C446</f>
        <v>-8.3271073999999992</v>
      </c>
      <c r="F24" s="6">
        <f>'CL &amp; Data'!D446</f>
        <v>-45.341895999999998</v>
      </c>
      <c r="H24" s="6">
        <f>'CL &amp; Data'!E446</f>
        <v>-37.456634999999999</v>
      </c>
      <c r="J24" s="6">
        <f>'CL &amp; Data'!F446</f>
        <v>-31.836126</v>
      </c>
      <c r="L24" s="6">
        <f>'CL &amp; Data'!L446/1000000000</f>
        <v>3.33</v>
      </c>
      <c r="N24" s="6">
        <f>'CL &amp; Data'!M446</f>
        <v>-7.5449108999999996</v>
      </c>
      <c r="P24" s="6">
        <f>'CL &amp; Data'!N446</f>
        <v>-44.383713</v>
      </c>
      <c r="R24" s="6">
        <f>'CL &amp; Data'!O446</f>
        <v>-31.599613000000002</v>
      </c>
      <c r="T24" s="6">
        <f>'CL &amp; Data'!P446</f>
        <v>-37.126201999999999</v>
      </c>
    </row>
    <row r="25" spans="2:20" x14ac:dyDescent="0.25">
      <c r="B25" s="6">
        <f>'CL &amp; Data'!B447/1000000000</f>
        <v>3.4</v>
      </c>
      <c r="D25" s="6">
        <f>'CL &amp; Data'!C447</f>
        <v>-8.9179543999999993</v>
      </c>
      <c r="F25" s="6">
        <f>'CL &amp; Data'!D447</f>
        <v>-45.515717000000002</v>
      </c>
      <c r="H25" s="6">
        <f>'CL &amp; Data'!E447</f>
        <v>-37.425899999999999</v>
      </c>
      <c r="J25" s="6">
        <f>'CL &amp; Data'!F447</f>
        <v>-31.748840000000001</v>
      </c>
      <c r="L25" s="6">
        <f>'CL &amp; Data'!L447/1000000000</f>
        <v>3.4</v>
      </c>
      <c r="N25" s="6">
        <f>'CL &amp; Data'!M447</f>
        <v>-7.9145551000000003</v>
      </c>
      <c r="P25" s="6">
        <f>'CL &amp; Data'!N447</f>
        <v>-44.665379000000001</v>
      </c>
      <c r="R25" s="6">
        <f>'CL &amp; Data'!O447</f>
        <v>-31.558235</v>
      </c>
      <c r="T25" s="6">
        <f>'CL &amp; Data'!P447</f>
        <v>-37.192608</v>
      </c>
    </row>
    <row r="26" spans="2:20" x14ac:dyDescent="0.25">
      <c r="B26" s="6">
        <f>'CL &amp; Data'!B448/1000000000</f>
        <v>3.47</v>
      </c>
      <c r="D26" s="6">
        <f>'CL &amp; Data'!C448</f>
        <v>-9.5601739999999999</v>
      </c>
      <c r="F26" s="6">
        <f>'CL &amp; Data'!D448</f>
        <v>-45.758178999999998</v>
      </c>
      <c r="H26" s="6">
        <f>'CL &amp; Data'!E448</f>
        <v>-37.339191</v>
      </c>
      <c r="J26" s="6">
        <f>'CL &amp; Data'!F448</f>
        <v>-31.742263999999999</v>
      </c>
      <c r="L26" s="6">
        <f>'CL &amp; Data'!L448/1000000000</f>
        <v>3.47</v>
      </c>
      <c r="N26" s="6">
        <f>'CL &amp; Data'!M448</f>
        <v>-8.2453690000000002</v>
      </c>
      <c r="P26" s="6">
        <f>'CL &amp; Data'!N448</f>
        <v>-44.925297</v>
      </c>
      <c r="R26" s="6">
        <f>'CL &amp; Data'!O448</f>
        <v>-31.528970999999999</v>
      </c>
      <c r="T26" s="6">
        <f>'CL &amp; Data'!P448</f>
        <v>-37.222813000000002</v>
      </c>
    </row>
    <row r="27" spans="2:20" x14ac:dyDescent="0.25">
      <c r="B27" s="6">
        <f>'CL &amp; Data'!B449/1000000000</f>
        <v>3.54</v>
      </c>
      <c r="D27" s="6">
        <f>'CL &amp; Data'!C449</f>
        <v>-10.253449</v>
      </c>
      <c r="F27" s="6">
        <f>'CL &amp; Data'!D449</f>
        <v>-46.074534999999997</v>
      </c>
      <c r="H27" s="6">
        <f>'CL &amp; Data'!E449</f>
        <v>-37.285998999999997</v>
      </c>
      <c r="J27" s="6">
        <f>'CL &amp; Data'!F449</f>
        <v>-31.734908999999998</v>
      </c>
      <c r="L27" s="6">
        <f>'CL &amp; Data'!L449/1000000000</f>
        <v>3.54</v>
      </c>
      <c r="N27" s="6">
        <f>'CL &amp; Data'!M449</f>
        <v>-8.6116113999999993</v>
      </c>
      <c r="P27" s="6">
        <f>'CL &amp; Data'!N449</f>
        <v>-45.152763</v>
      </c>
      <c r="R27" s="6">
        <f>'CL &amp; Data'!O449</f>
        <v>-31.576516999999999</v>
      </c>
      <c r="T27" s="6">
        <f>'CL &amp; Data'!P449</f>
        <v>-37.283397999999998</v>
      </c>
    </row>
    <row r="28" spans="2:20" x14ac:dyDescent="0.25">
      <c r="B28" s="6">
        <f>'CL &amp; Data'!B450/1000000000</f>
        <v>3.61</v>
      </c>
      <c r="D28" s="6">
        <f>'CL &amp; Data'!C450</f>
        <v>-10.959792</v>
      </c>
      <c r="F28" s="6">
        <f>'CL &amp; Data'!D450</f>
        <v>-46.454689000000002</v>
      </c>
      <c r="H28" s="6">
        <f>'CL &amp; Data'!E450</f>
        <v>-37.212161999999999</v>
      </c>
      <c r="J28" s="6">
        <f>'CL &amp; Data'!F450</f>
        <v>-31.752203000000002</v>
      </c>
      <c r="L28" s="6">
        <f>'CL &amp; Data'!L450/1000000000</f>
        <v>3.61</v>
      </c>
      <c r="N28" s="6">
        <f>'CL &amp; Data'!M450</f>
        <v>-8.9663638999999993</v>
      </c>
      <c r="P28" s="6">
        <f>'CL &amp; Data'!N450</f>
        <v>-45.445984000000003</v>
      </c>
      <c r="R28" s="6">
        <f>'CL &amp; Data'!O450</f>
        <v>-31.615317999999998</v>
      </c>
      <c r="T28" s="6">
        <f>'CL &amp; Data'!P450</f>
        <v>-37.270812999999997</v>
      </c>
    </row>
    <row r="29" spans="2:20" x14ac:dyDescent="0.25">
      <c r="B29" s="6">
        <f>'CL &amp; Data'!B451/1000000000</f>
        <v>3.68</v>
      </c>
      <c r="D29" s="6">
        <f>'CL &amp; Data'!C451</f>
        <v>-11.746790000000001</v>
      </c>
      <c r="F29" s="6">
        <f>'CL &amp; Data'!D451</f>
        <v>-46.791801</v>
      </c>
      <c r="H29" s="6">
        <f>'CL &amp; Data'!E451</f>
        <v>-37.142848999999998</v>
      </c>
      <c r="J29" s="6">
        <f>'CL &amp; Data'!F451</f>
        <v>-31.787686999999998</v>
      </c>
      <c r="L29" s="6">
        <f>'CL &amp; Data'!L451/1000000000</f>
        <v>3.68</v>
      </c>
      <c r="N29" s="6">
        <f>'CL &amp; Data'!M451</f>
        <v>-9.3237295000000007</v>
      </c>
      <c r="P29" s="6">
        <f>'CL &amp; Data'!N451</f>
        <v>-45.808399000000001</v>
      </c>
      <c r="R29" s="6">
        <f>'CL &amp; Data'!O451</f>
        <v>-31.674790999999999</v>
      </c>
      <c r="T29" s="6">
        <f>'CL &amp; Data'!P451</f>
        <v>-37.286667000000001</v>
      </c>
    </row>
    <row r="30" spans="2:20" x14ac:dyDescent="0.25">
      <c r="B30" s="6">
        <f>'CL &amp; Data'!B452/1000000000</f>
        <v>3.75</v>
      </c>
      <c r="D30" s="6">
        <f>'CL &amp; Data'!C452</f>
        <v>-12.589344000000001</v>
      </c>
      <c r="F30" s="6">
        <f>'CL &amp; Data'!D452</f>
        <v>-47.179493000000001</v>
      </c>
      <c r="H30" s="6">
        <f>'CL &amp; Data'!E452</f>
        <v>-37.090401</v>
      </c>
      <c r="J30" s="6">
        <f>'CL &amp; Data'!F452</f>
        <v>-31.837309000000001</v>
      </c>
      <c r="L30" s="6">
        <f>'CL &amp; Data'!L452/1000000000</f>
        <v>3.75</v>
      </c>
      <c r="N30" s="6">
        <f>'CL &amp; Data'!M452</f>
        <v>-9.7189016000000006</v>
      </c>
      <c r="P30" s="6">
        <f>'CL &amp; Data'!N452</f>
        <v>-46.110298</v>
      </c>
      <c r="R30" s="6">
        <f>'CL &amp; Data'!O452</f>
        <v>-31.771217</v>
      </c>
      <c r="T30" s="6">
        <f>'CL &amp; Data'!P452</f>
        <v>-37.243248000000001</v>
      </c>
    </row>
    <row r="31" spans="2:20" x14ac:dyDescent="0.25">
      <c r="B31" s="6">
        <f>'CL &amp; Data'!B453/1000000000</f>
        <v>3.82</v>
      </c>
      <c r="D31" s="6">
        <f>'CL &amp; Data'!C453</f>
        <v>-13.47822</v>
      </c>
      <c r="F31" s="6">
        <f>'CL &amp; Data'!D453</f>
        <v>-47.711742000000001</v>
      </c>
      <c r="H31" s="6">
        <f>'CL &amp; Data'!E453</f>
        <v>-36.945006999999997</v>
      </c>
      <c r="J31" s="6">
        <f>'CL &amp; Data'!F453</f>
        <v>-31.909718999999999</v>
      </c>
      <c r="L31" s="6">
        <f>'CL &amp; Data'!L453/1000000000</f>
        <v>3.82</v>
      </c>
      <c r="N31" s="6">
        <f>'CL &amp; Data'!M453</f>
        <v>-10.063181</v>
      </c>
      <c r="P31" s="6">
        <f>'CL &amp; Data'!N453</f>
        <v>-46.504063000000002</v>
      </c>
      <c r="R31" s="6">
        <f>'CL &amp; Data'!O453</f>
        <v>-31.865244000000001</v>
      </c>
      <c r="T31" s="6">
        <f>'CL &amp; Data'!P453</f>
        <v>-37.162959999999998</v>
      </c>
    </row>
    <row r="32" spans="2:20" x14ac:dyDescent="0.25">
      <c r="B32" s="6">
        <f>'CL &amp; Data'!B454/1000000000</f>
        <v>3.89</v>
      </c>
      <c r="D32" s="6">
        <f>'CL &amp; Data'!C454</f>
        <v>-14.414944</v>
      </c>
      <c r="F32" s="6">
        <f>'CL &amp; Data'!D454</f>
        <v>-48.256717999999999</v>
      </c>
      <c r="H32" s="6">
        <f>'CL &amp; Data'!E454</f>
        <v>-36.726199999999999</v>
      </c>
      <c r="J32" s="6">
        <f>'CL &amp; Data'!F454</f>
        <v>-31.934376</v>
      </c>
      <c r="L32" s="6">
        <f>'CL &amp; Data'!L454/1000000000</f>
        <v>3.89</v>
      </c>
      <c r="N32" s="6">
        <f>'CL &amp; Data'!M454</f>
        <v>-10.43211</v>
      </c>
      <c r="P32" s="6">
        <f>'CL &amp; Data'!N454</f>
        <v>-46.946049000000002</v>
      </c>
      <c r="R32" s="6">
        <f>'CL &amp; Data'!O454</f>
        <v>-31.930531999999999</v>
      </c>
      <c r="T32" s="6">
        <f>'CL &amp; Data'!P454</f>
        <v>-36.917141000000001</v>
      </c>
    </row>
    <row r="33" spans="2:20" x14ac:dyDescent="0.25">
      <c r="B33" s="6">
        <f>'CL &amp; Data'!B455/1000000000</f>
        <v>3.96</v>
      </c>
      <c r="D33" s="6">
        <f>'CL &amp; Data'!C455</f>
        <v>-15.367815</v>
      </c>
      <c r="F33" s="6">
        <f>'CL &amp; Data'!D455</f>
        <v>-48.624844000000003</v>
      </c>
      <c r="H33" s="6">
        <f>'CL &amp; Data'!E455</f>
        <v>-36.411011000000002</v>
      </c>
      <c r="J33" s="6">
        <f>'CL &amp; Data'!F455</f>
        <v>-32.03257</v>
      </c>
      <c r="L33" s="6">
        <f>'CL &amp; Data'!L455/1000000000</f>
        <v>3.96</v>
      </c>
      <c r="N33" s="6">
        <f>'CL &amp; Data'!M455</f>
        <v>-10.764932999999999</v>
      </c>
      <c r="P33" s="6">
        <f>'CL &amp; Data'!N455</f>
        <v>-47.321269999999998</v>
      </c>
      <c r="R33" s="6">
        <f>'CL &amp; Data'!O455</f>
        <v>-32.037247000000001</v>
      </c>
      <c r="T33" s="6">
        <f>'CL &amp; Data'!P455</f>
        <v>-36.632922999999998</v>
      </c>
    </row>
    <row r="34" spans="2:20" x14ac:dyDescent="0.25">
      <c r="B34" s="6">
        <f>'CL &amp; Data'!B456/1000000000</f>
        <v>4.03</v>
      </c>
      <c r="D34" s="6">
        <f>'CL &amp; Data'!C456</f>
        <v>-16.398993999999998</v>
      </c>
      <c r="F34" s="6">
        <f>'CL &amp; Data'!D456</f>
        <v>-48.861454000000002</v>
      </c>
      <c r="H34" s="6">
        <f>'CL &amp; Data'!E456</f>
        <v>-36.073977999999997</v>
      </c>
      <c r="J34" s="6">
        <f>'CL &amp; Data'!F456</f>
        <v>-32.129672999999997</v>
      </c>
      <c r="L34" s="6">
        <f>'CL &amp; Data'!L456/1000000000</f>
        <v>4.03</v>
      </c>
      <c r="N34" s="6">
        <f>'CL &amp; Data'!M456</f>
        <v>-11.165967999999999</v>
      </c>
      <c r="P34" s="6">
        <f>'CL &amp; Data'!N456</f>
        <v>-47.541125999999998</v>
      </c>
      <c r="R34" s="6">
        <f>'CL &amp; Data'!O456</f>
        <v>-32.132145000000001</v>
      </c>
      <c r="T34" s="6">
        <f>'CL &amp; Data'!P456</f>
        <v>-36.291981</v>
      </c>
    </row>
    <row r="35" spans="2:20" x14ac:dyDescent="0.25">
      <c r="B35" s="6">
        <f>'CL &amp; Data'!B457/1000000000</f>
        <v>4.0999999999999996</v>
      </c>
      <c r="D35" s="6">
        <f>'CL &amp; Data'!C457</f>
        <v>-17.440313</v>
      </c>
      <c r="F35" s="6">
        <f>'CL &amp; Data'!D457</f>
        <v>-48.865093000000002</v>
      </c>
      <c r="H35" s="6">
        <f>'CL &amp; Data'!E457</f>
        <v>-35.652714000000003</v>
      </c>
      <c r="J35" s="6">
        <f>'CL &amp; Data'!F457</f>
        <v>-32.224395999999999</v>
      </c>
      <c r="L35" s="6">
        <f>'CL &amp; Data'!L457/1000000000</f>
        <v>4.0999999999999996</v>
      </c>
      <c r="N35" s="6">
        <f>'CL &amp; Data'!M457</f>
        <v>-11.509409</v>
      </c>
      <c r="P35" s="6">
        <f>'CL &amp; Data'!N457</f>
        <v>-47.633228000000003</v>
      </c>
      <c r="R35" s="6">
        <f>'CL &amp; Data'!O457</f>
        <v>-32.223568</v>
      </c>
      <c r="T35" s="6">
        <f>'CL &amp; Data'!P457</f>
        <v>-35.885497999999998</v>
      </c>
    </row>
    <row r="36" spans="2:20" x14ac:dyDescent="0.25">
      <c r="B36" s="6">
        <f>'CL &amp; Data'!B458/1000000000</f>
        <v>4.17</v>
      </c>
      <c r="D36" s="6">
        <f>'CL &amp; Data'!C458</f>
        <v>-18.490458</v>
      </c>
      <c r="F36" s="6">
        <f>'CL &amp; Data'!D458</f>
        <v>-48.883521999999999</v>
      </c>
      <c r="H36" s="6">
        <f>'CL &amp; Data'!E458</f>
        <v>-35.288741999999999</v>
      </c>
      <c r="J36" s="6">
        <f>'CL &amp; Data'!F458</f>
        <v>-32.319626</v>
      </c>
      <c r="L36" s="6">
        <f>'CL &amp; Data'!L458/1000000000</f>
        <v>4.17</v>
      </c>
      <c r="N36" s="6">
        <f>'CL &amp; Data'!M458</f>
        <v>-11.878766000000001</v>
      </c>
      <c r="P36" s="6">
        <f>'CL &amp; Data'!N458</f>
        <v>-47.639735999999999</v>
      </c>
      <c r="R36" s="6">
        <f>'CL &amp; Data'!O458</f>
        <v>-32.346645000000002</v>
      </c>
      <c r="T36" s="6">
        <f>'CL &amp; Data'!P458</f>
        <v>-35.432746999999999</v>
      </c>
    </row>
    <row r="37" spans="2:20" x14ac:dyDescent="0.25">
      <c r="B37" s="6">
        <f>'CL &amp; Data'!B459/1000000000</f>
        <v>4.24</v>
      </c>
      <c r="D37" s="6">
        <f>'CL &amp; Data'!C459</f>
        <v>-19.485057999999999</v>
      </c>
      <c r="F37" s="6">
        <f>'CL &amp; Data'!D459</f>
        <v>-48.793895999999997</v>
      </c>
      <c r="H37" s="6">
        <f>'CL &amp; Data'!E459</f>
        <v>-34.939346</v>
      </c>
      <c r="J37" s="6">
        <f>'CL &amp; Data'!F459</f>
        <v>-32.449523999999997</v>
      </c>
      <c r="L37" s="6">
        <f>'CL &amp; Data'!L459/1000000000</f>
        <v>4.24</v>
      </c>
      <c r="N37" s="6">
        <f>'CL &amp; Data'!M459</f>
        <v>-12.230686</v>
      </c>
      <c r="P37" s="6">
        <f>'CL &amp; Data'!N459</f>
        <v>-47.632496000000003</v>
      </c>
      <c r="R37" s="6">
        <f>'CL &amp; Data'!O459</f>
        <v>-32.457797999999997</v>
      </c>
      <c r="T37" s="6">
        <f>'CL &amp; Data'!P459</f>
        <v>-35.073726999999998</v>
      </c>
    </row>
    <row r="38" spans="2:20" x14ac:dyDescent="0.25">
      <c r="B38" s="6">
        <f>'CL &amp; Data'!B460/1000000000</f>
        <v>4.3099999999999996</v>
      </c>
      <c r="D38" s="6">
        <f>'CL &amp; Data'!C460</f>
        <v>-20.528144999999999</v>
      </c>
      <c r="F38" s="6">
        <f>'CL &amp; Data'!D460</f>
        <v>-48.731689000000003</v>
      </c>
      <c r="H38" s="6">
        <f>'CL &amp; Data'!E460</f>
        <v>-34.663944000000001</v>
      </c>
      <c r="J38" s="6">
        <f>'CL &amp; Data'!F460</f>
        <v>-32.579079</v>
      </c>
      <c r="L38" s="6">
        <f>'CL &amp; Data'!L460/1000000000</f>
        <v>4.3099999999999996</v>
      </c>
      <c r="N38" s="6">
        <f>'CL &amp; Data'!M460</f>
        <v>-12.620243</v>
      </c>
      <c r="P38" s="6">
        <f>'CL &amp; Data'!N460</f>
        <v>-47.797356000000001</v>
      </c>
      <c r="R38" s="6">
        <f>'CL &amp; Data'!O460</f>
        <v>-32.588611999999998</v>
      </c>
      <c r="T38" s="6">
        <f>'CL &amp; Data'!P460</f>
        <v>-34.744456999999997</v>
      </c>
    </row>
    <row r="39" spans="2:20" x14ac:dyDescent="0.25">
      <c r="B39" s="6">
        <f>'CL &amp; Data'!B461/1000000000</f>
        <v>4.38</v>
      </c>
      <c r="D39" s="6">
        <f>'CL &amp; Data'!C461</f>
        <v>-21.310912999999999</v>
      </c>
      <c r="F39" s="6">
        <f>'CL &amp; Data'!D461</f>
        <v>-48.940632000000001</v>
      </c>
      <c r="H39" s="6">
        <f>'CL &amp; Data'!E461</f>
        <v>-34.363106000000002</v>
      </c>
      <c r="J39" s="6">
        <f>'CL &amp; Data'!F461</f>
        <v>-32.706718000000002</v>
      </c>
      <c r="L39" s="6">
        <f>'CL &amp; Data'!L461/1000000000</f>
        <v>4.38</v>
      </c>
      <c r="N39" s="6">
        <f>'CL &amp; Data'!M461</f>
        <v>-12.936083</v>
      </c>
      <c r="P39" s="6">
        <f>'CL &amp; Data'!N461</f>
        <v>-48.035755000000002</v>
      </c>
      <c r="R39" s="6">
        <f>'CL &amp; Data'!O461</f>
        <v>-32.717838</v>
      </c>
      <c r="T39" s="6">
        <f>'CL &amp; Data'!P461</f>
        <v>-34.415374999999997</v>
      </c>
    </row>
    <row r="40" spans="2:20" x14ac:dyDescent="0.25">
      <c r="B40" s="6">
        <f>'CL &amp; Data'!B462/1000000000</f>
        <v>4.45</v>
      </c>
      <c r="D40" s="6">
        <f>'CL &amp; Data'!C462</f>
        <v>-21.907467</v>
      </c>
      <c r="F40" s="6">
        <f>'CL &amp; Data'!D462</f>
        <v>-49.304001</v>
      </c>
      <c r="H40" s="6">
        <f>'CL &amp; Data'!E462</f>
        <v>-34.189692999999998</v>
      </c>
      <c r="J40" s="6">
        <f>'CL &amp; Data'!F462</f>
        <v>-32.858936</v>
      </c>
      <c r="L40" s="6">
        <f>'CL &amp; Data'!L462/1000000000</f>
        <v>4.45</v>
      </c>
      <c r="N40" s="6">
        <f>'CL &amp; Data'!M462</f>
        <v>-13.268580999999999</v>
      </c>
      <c r="P40" s="6">
        <f>'CL &amp; Data'!N462</f>
        <v>-48.479388999999998</v>
      </c>
      <c r="R40" s="6">
        <f>'CL &amp; Data'!O462</f>
        <v>-32.840763000000003</v>
      </c>
      <c r="T40" s="6">
        <f>'CL &amp; Data'!P462</f>
        <v>-34.219287999999999</v>
      </c>
    </row>
    <row r="41" spans="2:20" x14ac:dyDescent="0.25">
      <c r="B41" s="6">
        <f>'CL &amp; Data'!B463/1000000000</f>
        <v>4.5199999999999996</v>
      </c>
      <c r="D41" s="6">
        <f>'CL &amp; Data'!C463</f>
        <v>-22.247883000000002</v>
      </c>
      <c r="F41" s="6">
        <f>'CL &amp; Data'!D463</f>
        <v>-49.753219999999999</v>
      </c>
      <c r="H41" s="6">
        <f>'CL &amp; Data'!E463</f>
        <v>-33.998322000000002</v>
      </c>
      <c r="J41" s="6">
        <f>'CL &amp; Data'!F463</f>
        <v>-33.012549999999997</v>
      </c>
      <c r="L41" s="6">
        <f>'CL &amp; Data'!L463/1000000000</f>
        <v>4.5199999999999996</v>
      </c>
      <c r="N41" s="6">
        <f>'CL &amp; Data'!M463</f>
        <v>-13.637280000000001</v>
      </c>
      <c r="P41" s="6">
        <f>'CL &amp; Data'!N463</f>
        <v>-49.094093000000001</v>
      </c>
      <c r="R41" s="6">
        <f>'CL &amp; Data'!O463</f>
        <v>-32.987068000000001</v>
      </c>
      <c r="T41" s="6">
        <f>'CL &amp; Data'!P463</f>
        <v>-34.039101000000002</v>
      </c>
    </row>
    <row r="42" spans="2:20" x14ac:dyDescent="0.25">
      <c r="B42" s="6">
        <f>'CL &amp; Data'!B464/1000000000</f>
        <v>4.59</v>
      </c>
      <c r="D42" s="6">
        <f>'CL &amp; Data'!C464</f>
        <v>-22.358387</v>
      </c>
      <c r="F42" s="6">
        <f>'CL &amp; Data'!D464</f>
        <v>-50.407649999999997</v>
      </c>
      <c r="H42" s="6">
        <f>'CL &amp; Data'!E464</f>
        <v>-33.866638000000002</v>
      </c>
      <c r="J42" s="6">
        <f>'CL &amp; Data'!F464</f>
        <v>-33.176898999999999</v>
      </c>
      <c r="L42" s="6">
        <f>'CL &amp; Data'!L464/1000000000</f>
        <v>4.59</v>
      </c>
      <c r="N42" s="6">
        <f>'CL &amp; Data'!M464</f>
        <v>-14.018166000000001</v>
      </c>
      <c r="P42" s="6">
        <f>'CL &amp; Data'!N464</f>
        <v>-49.794037000000003</v>
      </c>
      <c r="R42" s="6">
        <f>'CL &amp; Data'!O464</f>
        <v>-33.144184000000003</v>
      </c>
      <c r="T42" s="6">
        <f>'CL &amp; Data'!P464</f>
        <v>-33.897530000000003</v>
      </c>
    </row>
    <row r="43" spans="2:20" x14ac:dyDescent="0.25">
      <c r="B43" s="6">
        <f>'CL &amp; Data'!B465/1000000000</f>
        <v>4.66</v>
      </c>
      <c r="D43" s="6">
        <f>'CL &amp; Data'!C465</f>
        <v>-22.127559999999999</v>
      </c>
      <c r="F43" s="6">
        <f>'CL &amp; Data'!D465</f>
        <v>-51.240299</v>
      </c>
      <c r="H43" s="6">
        <f>'CL &amp; Data'!E465</f>
        <v>-33.759585999999999</v>
      </c>
      <c r="J43" s="6">
        <f>'CL &amp; Data'!F465</f>
        <v>-33.327506999999997</v>
      </c>
      <c r="L43" s="6">
        <f>'CL &amp; Data'!L465/1000000000</f>
        <v>4.66</v>
      </c>
      <c r="N43" s="6">
        <f>'CL &amp; Data'!M465</f>
        <v>-14.384081999999999</v>
      </c>
      <c r="P43" s="6">
        <f>'CL &amp; Data'!N465</f>
        <v>-50.394333000000003</v>
      </c>
      <c r="R43" s="6">
        <f>'CL &amp; Data'!O465</f>
        <v>-33.310467000000003</v>
      </c>
      <c r="T43" s="6">
        <f>'CL &amp; Data'!P465</f>
        <v>-33.797275999999997</v>
      </c>
    </row>
    <row r="44" spans="2:20" x14ac:dyDescent="0.25">
      <c r="B44" s="6">
        <f>'CL &amp; Data'!B466/1000000000</f>
        <v>4.7300000000000004</v>
      </c>
      <c r="D44" s="6">
        <f>'CL &amp; Data'!C466</f>
        <v>-21.663414</v>
      </c>
      <c r="F44" s="6">
        <f>'CL &amp; Data'!D466</f>
        <v>-51.979346999999997</v>
      </c>
      <c r="H44" s="6">
        <f>'CL &amp; Data'!E466</f>
        <v>-33.715778</v>
      </c>
      <c r="J44" s="6">
        <f>'CL &amp; Data'!F466</f>
        <v>-33.466197999999999</v>
      </c>
      <c r="L44" s="6">
        <f>'CL &amp; Data'!L466/1000000000</f>
        <v>4.7300000000000004</v>
      </c>
      <c r="N44" s="6">
        <f>'CL &amp; Data'!M466</f>
        <v>-14.766622999999999</v>
      </c>
      <c r="P44" s="6">
        <f>'CL &amp; Data'!N466</f>
        <v>-50.919570999999998</v>
      </c>
      <c r="R44" s="6">
        <f>'CL &amp; Data'!O466</f>
        <v>-33.456631000000002</v>
      </c>
      <c r="T44" s="6">
        <f>'CL &amp; Data'!P466</f>
        <v>-33.765464999999999</v>
      </c>
    </row>
    <row r="45" spans="2:20" x14ac:dyDescent="0.25">
      <c r="B45" s="6">
        <f>'CL &amp; Data'!B467/1000000000</f>
        <v>4.8</v>
      </c>
      <c r="D45" s="6">
        <f>'CL &amp; Data'!C467</f>
        <v>-21.0198</v>
      </c>
      <c r="F45" s="6">
        <f>'CL &amp; Data'!D467</f>
        <v>-52.856979000000003</v>
      </c>
      <c r="H45" s="6">
        <f>'CL &amp; Data'!E467</f>
        <v>-33.698886999999999</v>
      </c>
      <c r="J45" s="6">
        <f>'CL &amp; Data'!F467</f>
        <v>-33.559643000000001</v>
      </c>
      <c r="L45" s="6">
        <f>'CL &amp; Data'!L467/1000000000</f>
        <v>4.8</v>
      </c>
      <c r="N45" s="6">
        <f>'CL &amp; Data'!M467</f>
        <v>-15.142284999999999</v>
      </c>
      <c r="P45" s="6">
        <f>'CL &amp; Data'!N467</f>
        <v>-51.528514999999999</v>
      </c>
      <c r="R45" s="6">
        <f>'CL &amp; Data'!O467</f>
        <v>-33.577572000000004</v>
      </c>
      <c r="T45" s="6">
        <f>'CL &amp; Data'!P467</f>
        <v>-33.754069999999999</v>
      </c>
    </row>
    <row r="46" spans="2:20" x14ac:dyDescent="0.25">
      <c r="B46" s="6">
        <f>'CL &amp; Data'!B468/1000000000</f>
        <v>4.87</v>
      </c>
      <c r="D46" s="6">
        <f>'CL &amp; Data'!C468</f>
        <v>-20.267267</v>
      </c>
      <c r="F46" s="6">
        <f>'CL &amp; Data'!D468</f>
        <v>-53.788238999999997</v>
      </c>
      <c r="H46" s="6">
        <f>'CL &amp; Data'!E468</f>
        <v>-33.746994000000001</v>
      </c>
      <c r="J46" s="6">
        <f>'CL &amp; Data'!F468</f>
        <v>-33.630065999999999</v>
      </c>
      <c r="L46" s="6">
        <f>'CL &amp; Data'!L468/1000000000</f>
        <v>4.87</v>
      </c>
      <c r="N46" s="6">
        <f>'CL &amp; Data'!M468</f>
        <v>-15.496505000000001</v>
      </c>
      <c r="P46" s="6">
        <f>'CL &amp; Data'!N468</f>
        <v>-52.023262000000003</v>
      </c>
      <c r="R46" s="6">
        <f>'CL &amp; Data'!O468</f>
        <v>-33.656993999999997</v>
      </c>
      <c r="T46" s="6">
        <f>'CL &amp; Data'!P468</f>
        <v>-33.824688000000002</v>
      </c>
    </row>
    <row r="47" spans="2:20" x14ac:dyDescent="0.25">
      <c r="B47" s="6">
        <f>'CL &amp; Data'!B469/1000000000</f>
        <v>4.9400000000000004</v>
      </c>
      <c r="D47" s="6">
        <f>'CL &amp; Data'!C469</f>
        <v>-19.472505999999999</v>
      </c>
      <c r="F47" s="6">
        <f>'CL &amp; Data'!D469</f>
        <v>-54.798740000000002</v>
      </c>
      <c r="H47" s="6">
        <f>'CL &amp; Data'!E469</f>
        <v>-33.874619000000003</v>
      </c>
      <c r="J47" s="6">
        <f>'CL &amp; Data'!F469</f>
        <v>-33.657466999999997</v>
      </c>
      <c r="L47" s="6">
        <f>'CL &amp; Data'!L469/1000000000</f>
        <v>4.9400000000000004</v>
      </c>
      <c r="N47" s="6">
        <f>'CL &amp; Data'!M469</f>
        <v>-15.769182000000001</v>
      </c>
      <c r="P47" s="6">
        <f>'CL &amp; Data'!N469</f>
        <v>-52.439425999999997</v>
      </c>
      <c r="R47" s="6">
        <f>'CL &amp; Data'!O469</f>
        <v>-33.699406000000003</v>
      </c>
      <c r="T47" s="6">
        <f>'CL &amp; Data'!P469</f>
        <v>-33.975631999999997</v>
      </c>
    </row>
    <row r="48" spans="2:20" x14ac:dyDescent="0.25">
      <c r="B48" s="6">
        <f>'CL &amp; Data'!B470/1000000000</f>
        <v>5.01</v>
      </c>
      <c r="D48" s="6">
        <f>'CL &amp; Data'!C470</f>
        <v>-18.641210999999998</v>
      </c>
      <c r="F48" s="6">
        <f>'CL &amp; Data'!D470</f>
        <v>-55.412143999999998</v>
      </c>
      <c r="H48" s="6">
        <f>'CL &amp; Data'!E470</f>
        <v>-34.023479000000002</v>
      </c>
      <c r="J48" s="6">
        <f>'CL &amp; Data'!F470</f>
        <v>-33.689388000000001</v>
      </c>
      <c r="L48" s="6">
        <f>'CL &amp; Data'!L470/1000000000</f>
        <v>5.01</v>
      </c>
      <c r="N48" s="6">
        <f>'CL &amp; Data'!M470</f>
        <v>-15.986636000000001</v>
      </c>
      <c r="P48" s="6">
        <f>'CL &amp; Data'!N470</f>
        <v>-52.973849999999999</v>
      </c>
      <c r="R48" s="6">
        <f>'CL &amp; Data'!O470</f>
        <v>-33.718620000000001</v>
      </c>
      <c r="T48" s="6">
        <f>'CL &amp; Data'!P470</f>
        <v>-34.149979000000002</v>
      </c>
    </row>
    <row r="49" spans="2:20" x14ac:dyDescent="0.25">
      <c r="B49" s="6">
        <f>'CL &amp; Data'!B471/1000000000</f>
        <v>5.08</v>
      </c>
      <c r="D49" s="6">
        <f>'CL &amp; Data'!C471</f>
        <v>-17.937172</v>
      </c>
      <c r="F49" s="6">
        <f>'CL &amp; Data'!D471</f>
        <v>-55.902316999999996</v>
      </c>
      <c r="H49" s="6">
        <f>'CL &amp; Data'!E471</f>
        <v>-34.200802000000003</v>
      </c>
      <c r="J49" s="6">
        <f>'CL &amp; Data'!F471</f>
        <v>-33.752338000000002</v>
      </c>
      <c r="L49" s="6">
        <f>'CL &amp; Data'!L471/1000000000</f>
        <v>5.08</v>
      </c>
      <c r="N49" s="6">
        <f>'CL &amp; Data'!M471</f>
        <v>-16.116942999999999</v>
      </c>
      <c r="P49" s="6">
        <f>'CL &amp; Data'!N471</f>
        <v>-53.585976000000002</v>
      </c>
      <c r="R49" s="6">
        <f>'CL &amp; Data'!O471</f>
        <v>-33.780914000000003</v>
      </c>
      <c r="T49" s="6">
        <f>'CL &amp; Data'!P471</f>
        <v>-34.346153000000001</v>
      </c>
    </row>
    <row r="50" spans="2:20" x14ac:dyDescent="0.25">
      <c r="B50" s="6">
        <f>'CL &amp; Data'!B472/1000000000</f>
        <v>5.15</v>
      </c>
      <c r="D50" s="6">
        <f>'CL &amp; Data'!C472</f>
        <v>-17.254588999999999</v>
      </c>
      <c r="F50" s="6">
        <f>'CL &amp; Data'!D472</f>
        <v>-56.229667999999997</v>
      </c>
      <c r="H50" s="6">
        <f>'CL &amp; Data'!E472</f>
        <v>-34.385277000000002</v>
      </c>
      <c r="J50" s="6">
        <f>'CL &amp; Data'!F472</f>
        <v>-33.841175</v>
      </c>
      <c r="L50" s="6">
        <f>'CL &amp; Data'!L472/1000000000</f>
        <v>5.15</v>
      </c>
      <c r="N50" s="6">
        <f>'CL &amp; Data'!M472</f>
        <v>-16.195592999999999</v>
      </c>
      <c r="P50" s="6">
        <f>'CL &amp; Data'!N472</f>
        <v>-54.167397000000001</v>
      </c>
      <c r="R50" s="6">
        <f>'CL &amp; Data'!O472</f>
        <v>-33.869072000000003</v>
      </c>
      <c r="T50" s="6">
        <f>'CL &amp; Data'!P472</f>
        <v>-34.543647999999997</v>
      </c>
    </row>
    <row r="51" spans="2:20" x14ac:dyDescent="0.25">
      <c r="B51" s="6">
        <f>'CL &amp; Data'!B473/1000000000</f>
        <v>5.22</v>
      </c>
      <c r="D51" s="6">
        <f>'CL &amp; Data'!C473</f>
        <v>-16.634487</v>
      </c>
      <c r="F51" s="6">
        <f>'CL &amp; Data'!D473</f>
        <v>-56.678471000000002</v>
      </c>
      <c r="H51" s="6">
        <f>'CL &amp; Data'!E473</f>
        <v>-34.628162000000003</v>
      </c>
      <c r="J51" s="6">
        <f>'CL &amp; Data'!F473</f>
        <v>-33.945411999999997</v>
      </c>
      <c r="L51" s="6">
        <f>'CL &amp; Data'!L473/1000000000</f>
        <v>5.22</v>
      </c>
      <c r="N51" s="6">
        <f>'CL &amp; Data'!M473</f>
        <v>-16.195408</v>
      </c>
      <c r="P51" s="6">
        <f>'CL &amp; Data'!N473</f>
        <v>-54.489182</v>
      </c>
      <c r="R51" s="6">
        <f>'CL &amp; Data'!O473</f>
        <v>-33.992274999999999</v>
      </c>
      <c r="T51" s="6">
        <f>'CL &amp; Data'!P473</f>
        <v>-34.774898999999998</v>
      </c>
    </row>
    <row r="52" spans="2:20" x14ac:dyDescent="0.25">
      <c r="B52" s="6">
        <f>'CL &amp; Data'!B474/1000000000</f>
        <v>5.29</v>
      </c>
      <c r="D52" s="6">
        <f>'CL &amp; Data'!C474</f>
        <v>-16.028729999999999</v>
      </c>
      <c r="F52" s="6">
        <f>'CL &amp; Data'!D474</f>
        <v>-56.777740000000001</v>
      </c>
      <c r="H52" s="6">
        <f>'CL &amp; Data'!E474</f>
        <v>-34.853436000000002</v>
      </c>
      <c r="J52" s="6">
        <f>'CL &amp; Data'!F474</f>
        <v>-34.084667000000003</v>
      </c>
      <c r="L52" s="6">
        <f>'CL &amp; Data'!L474/1000000000</f>
        <v>5.29</v>
      </c>
      <c r="N52" s="6">
        <f>'CL &amp; Data'!M474</f>
        <v>-16.179169000000002</v>
      </c>
      <c r="P52" s="6">
        <f>'CL &amp; Data'!N474</f>
        <v>-54.823334000000003</v>
      </c>
      <c r="R52" s="6">
        <f>'CL &amp; Data'!O474</f>
        <v>-34.156593000000001</v>
      </c>
      <c r="T52" s="6">
        <f>'CL &amp; Data'!P474</f>
        <v>-34.992992000000001</v>
      </c>
    </row>
    <row r="53" spans="2:20" x14ac:dyDescent="0.25">
      <c r="B53" s="6">
        <f>'CL &amp; Data'!B475/1000000000</f>
        <v>5.36</v>
      </c>
      <c r="D53" s="6">
        <f>'CL &amp; Data'!C475</f>
        <v>-15.455403</v>
      </c>
      <c r="F53" s="6">
        <f>'CL &amp; Data'!D475</f>
        <v>-56.986663999999998</v>
      </c>
      <c r="H53" s="6">
        <f>'CL &amp; Data'!E475</f>
        <v>-35.120505999999999</v>
      </c>
      <c r="J53" s="6">
        <f>'CL &amp; Data'!F475</f>
        <v>-34.213337000000003</v>
      </c>
      <c r="L53" s="6">
        <f>'CL &amp; Data'!L475/1000000000</f>
        <v>5.36</v>
      </c>
      <c r="N53" s="6">
        <f>'CL &amp; Data'!M475</f>
        <v>-16.126118000000002</v>
      </c>
      <c r="P53" s="6">
        <f>'CL &amp; Data'!N475</f>
        <v>-55.204872000000002</v>
      </c>
      <c r="R53" s="6">
        <f>'CL &amp; Data'!O475</f>
        <v>-34.299416000000001</v>
      </c>
      <c r="T53" s="6">
        <f>'CL &amp; Data'!P475</f>
        <v>-35.238934</v>
      </c>
    </row>
    <row r="54" spans="2:20" x14ac:dyDescent="0.25">
      <c r="B54" s="6">
        <f>'CL &amp; Data'!B476/1000000000</f>
        <v>5.43</v>
      </c>
      <c r="D54" s="6">
        <f>'CL &amp; Data'!C476</f>
        <v>-14.888952</v>
      </c>
      <c r="F54" s="6">
        <f>'CL &amp; Data'!D476</f>
        <v>-57.212432999999997</v>
      </c>
      <c r="H54" s="6">
        <f>'CL &amp; Data'!E476</f>
        <v>-35.427424999999999</v>
      </c>
      <c r="J54" s="6">
        <f>'CL &amp; Data'!F476</f>
        <v>-34.306224999999998</v>
      </c>
      <c r="L54" s="6">
        <f>'CL &amp; Data'!L476/1000000000</f>
        <v>5.43</v>
      </c>
      <c r="N54" s="6">
        <f>'CL &amp; Data'!M476</f>
        <v>-16.102221</v>
      </c>
      <c r="P54" s="6">
        <f>'CL &amp; Data'!N476</f>
        <v>-55.468147000000002</v>
      </c>
      <c r="R54" s="6">
        <f>'CL &amp; Data'!O476</f>
        <v>-34.408065999999998</v>
      </c>
      <c r="T54" s="6">
        <f>'CL &amp; Data'!P476</f>
        <v>-35.535632999999997</v>
      </c>
    </row>
    <row r="55" spans="2:20" x14ac:dyDescent="0.25">
      <c r="B55" s="6">
        <f>'CL &amp; Data'!B477/1000000000</f>
        <v>5.5</v>
      </c>
      <c r="D55" s="6">
        <f>'CL &amp; Data'!C477</f>
        <v>-14.397047000000001</v>
      </c>
      <c r="F55" s="6">
        <f>'CL &amp; Data'!D477</f>
        <v>-57.503742000000003</v>
      </c>
      <c r="H55" s="6">
        <f>'CL &amp; Data'!E477</f>
        <v>-35.769416999999997</v>
      </c>
      <c r="J55" s="6">
        <f>'CL &amp; Data'!F477</f>
        <v>-34.434162000000001</v>
      </c>
      <c r="L55" s="6">
        <f>'CL &amp; Data'!L477/1000000000</f>
        <v>5.5</v>
      </c>
      <c r="N55" s="6">
        <f>'CL &amp; Data'!M477</f>
        <v>-16.057941</v>
      </c>
      <c r="P55" s="6">
        <f>'CL &amp; Data'!N477</f>
        <v>-55.425922</v>
      </c>
      <c r="R55" s="6">
        <f>'CL &amp; Data'!O477</f>
        <v>-34.535350999999999</v>
      </c>
      <c r="T55" s="6">
        <f>'CL &amp; Data'!P477</f>
        <v>-35.879531999999998</v>
      </c>
    </row>
    <row r="56" spans="2:20" x14ac:dyDescent="0.25">
      <c r="B56" s="6">
        <f>'CL &amp; Data'!B478/1000000000</f>
        <v>5.57</v>
      </c>
      <c r="D56" s="6">
        <f>'CL &amp; Data'!C478</f>
        <v>-13.909018</v>
      </c>
      <c r="F56" s="6">
        <f>'CL &amp; Data'!D478</f>
        <v>-57.295090000000002</v>
      </c>
      <c r="H56" s="6">
        <f>'CL &amp; Data'!E478</f>
        <v>-36.112513999999997</v>
      </c>
      <c r="J56" s="6">
        <f>'CL &amp; Data'!F478</f>
        <v>-34.534584000000002</v>
      </c>
      <c r="L56" s="6">
        <f>'CL &amp; Data'!L478/1000000000</f>
        <v>5.57</v>
      </c>
      <c r="N56" s="6">
        <f>'CL &amp; Data'!M478</f>
        <v>-16.059844999999999</v>
      </c>
      <c r="P56" s="6">
        <f>'CL &amp; Data'!N478</f>
        <v>-55.555610999999999</v>
      </c>
      <c r="R56" s="6">
        <f>'CL &amp; Data'!O478</f>
        <v>-34.630127000000002</v>
      </c>
      <c r="T56" s="6">
        <f>'CL &amp; Data'!P478</f>
        <v>-36.227913000000001</v>
      </c>
    </row>
    <row r="57" spans="2:20" x14ac:dyDescent="0.25">
      <c r="B57" s="6">
        <f>'CL &amp; Data'!B479/1000000000</f>
        <v>5.64</v>
      </c>
      <c r="D57" s="6">
        <f>'CL &amp; Data'!C479</f>
        <v>-13.478194999999999</v>
      </c>
      <c r="F57" s="6">
        <f>'CL &amp; Data'!D479</f>
        <v>-56.972656000000001</v>
      </c>
      <c r="H57" s="6">
        <f>'CL &amp; Data'!E479</f>
        <v>-36.500458000000002</v>
      </c>
      <c r="J57" s="6">
        <f>'CL &amp; Data'!F479</f>
        <v>-34.660285999999999</v>
      </c>
      <c r="L57" s="6">
        <f>'CL &amp; Data'!L479/1000000000</f>
        <v>5.64</v>
      </c>
      <c r="N57" s="6">
        <f>'CL &amp; Data'!M479</f>
        <v>-16.037814999999998</v>
      </c>
      <c r="P57" s="6">
        <f>'CL &amp; Data'!N479</f>
        <v>-55.565627999999997</v>
      </c>
      <c r="R57" s="6">
        <f>'CL &amp; Data'!O479</f>
        <v>-34.736359</v>
      </c>
      <c r="T57" s="6">
        <f>'CL &amp; Data'!P479</f>
        <v>-36.633063999999997</v>
      </c>
    </row>
    <row r="58" spans="2:20" x14ac:dyDescent="0.25">
      <c r="B58" s="6">
        <f>'CL &amp; Data'!B480/1000000000</f>
        <v>5.71</v>
      </c>
      <c r="D58" s="6">
        <f>'CL &amp; Data'!C480</f>
        <v>-13.092510000000001</v>
      </c>
      <c r="F58" s="6">
        <f>'CL &amp; Data'!D480</f>
        <v>-56.642155000000002</v>
      </c>
      <c r="H58" s="6">
        <f>'CL &amp; Data'!E480</f>
        <v>-36.898659000000002</v>
      </c>
      <c r="J58" s="6">
        <f>'CL &amp; Data'!F480</f>
        <v>-34.784526999999997</v>
      </c>
      <c r="L58" s="6">
        <f>'CL &amp; Data'!L480/1000000000</f>
        <v>5.71</v>
      </c>
      <c r="N58" s="6">
        <f>'CL &amp; Data'!M480</f>
        <v>-16.065331</v>
      </c>
      <c r="P58" s="6">
        <f>'CL &amp; Data'!N480</f>
        <v>-55.259746999999997</v>
      </c>
      <c r="R58" s="6">
        <f>'CL &amp; Data'!O480</f>
        <v>-34.854785999999997</v>
      </c>
      <c r="T58" s="6">
        <f>'CL &amp; Data'!P480</f>
        <v>-37.047336999999999</v>
      </c>
    </row>
    <row r="59" spans="2:20" x14ac:dyDescent="0.25">
      <c r="B59" s="6">
        <f>'CL &amp; Data'!B481/1000000000</f>
        <v>5.78</v>
      </c>
      <c r="D59" s="6">
        <f>'CL &amp; Data'!C481</f>
        <v>-12.744716</v>
      </c>
      <c r="F59" s="6">
        <f>'CL &amp; Data'!D481</f>
        <v>-56.164085</v>
      </c>
      <c r="H59" s="6">
        <f>'CL &amp; Data'!E481</f>
        <v>-37.318461999999997</v>
      </c>
      <c r="J59" s="6">
        <f>'CL &amp; Data'!F481</f>
        <v>-34.932167</v>
      </c>
      <c r="L59" s="6">
        <f>'CL &amp; Data'!L481/1000000000</f>
        <v>5.78</v>
      </c>
      <c r="N59" s="6">
        <f>'CL &amp; Data'!M481</f>
        <v>-16.057504999999999</v>
      </c>
      <c r="P59" s="6">
        <f>'CL &amp; Data'!N481</f>
        <v>-54.512058000000003</v>
      </c>
      <c r="R59" s="6">
        <f>'CL &amp; Data'!O481</f>
        <v>-35.012936000000003</v>
      </c>
      <c r="T59" s="6">
        <f>'CL &amp; Data'!P481</f>
        <v>-37.469836999999998</v>
      </c>
    </row>
    <row r="60" spans="2:20" x14ac:dyDescent="0.25">
      <c r="B60" s="6">
        <f>'CL &amp; Data'!B482/1000000000</f>
        <v>5.85</v>
      </c>
      <c r="D60" s="6">
        <f>'CL &amp; Data'!C482</f>
        <v>-12.429753</v>
      </c>
      <c r="F60" s="6">
        <f>'CL &amp; Data'!D482</f>
        <v>-55.506507999999997</v>
      </c>
      <c r="H60" s="6">
        <f>'CL &amp; Data'!E482</f>
        <v>-37.753650999999998</v>
      </c>
      <c r="J60" s="6">
        <f>'CL &amp; Data'!F482</f>
        <v>-35.069327999999999</v>
      </c>
      <c r="L60" s="6">
        <f>'CL &amp; Data'!L482/1000000000</f>
        <v>5.85</v>
      </c>
      <c r="N60" s="6">
        <f>'CL &amp; Data'!M482</f>
        <v>-16.071808000000001</v>
      </c>
      <c r="P60" s="6">
        <f>'CL &amp; Data'!N482</f>
        <v>-53.692898</v>
      </c>
      <c r="R60" s="6">
        <f>'CL &amp; Data'!O482</f>
        <v>-35.158535000000001</v>
      </c>
      <c r="T60" s="6">
        <f>'CL &amp; Data'!P482</f>
        <v>-37.903796999999997</v>
      </c>
    </row>
    <row r="61" spans="2:20" x14ac:dyDescent="0.25">
      <c r="B61" s="6">
        <f>'CL &amp; Data'!B483/1000000000</f>
        <v>5.92</v>
      </c>
      <c r="D61" s="6">
        <f>'CL &amp; Data'!C483</f>
        <v>-12.149573999999999</v>
      </c>
      <c r="F61" s="6">
        <f>'CL &amp; Data'!D483</f>
        <v>-54.794303999999997</v>
      </c>
      <c r="H61" s="6">
        <f>'CL &amp; Data'!E483</f>
        <v>-38.165188000000001</v>
      </c>
      <c r="J61" s="6">
        <f>'CL &amp; Data'!F483</f>
        <v>-35.214576999999998</v>
      </c>
      <c r="L61" s="6">
        <f>'CL &amp; Data'!L483/1000000000</f>
        <v>5.92</v>
      </c>
      <c r="N61" s="6">
        <f>'CL &amp; Data'!M483</f>
        <v>-16.094418000000001</v>
      </c>
      <c r="P61" s="6">
        <f>'CL &amp; Data'!N483</f>
        <v>-53.086070999999997</v>
      </c>
      <c r="R61" s="6">
        <f>'CL &amp; Data'!O483</f>
        <v>-35.297584999999998</v>
      </c>
      <c r="T61" s="6">
        <f>'CL &amp; Data'!P483</f>
        <v>-38.319175999999999</v>
      </c>
    </row>
    <row r="62" spans="2:20" x14ac:dyDescent="0.25">
      <c r="B62" s="6">
        <f>'CL &amp; Data'!B484/1000000000</f>
        <v>5.99</v>
      </c>
      <c r="D62" s="6">
        <f>'CL &amp; Data'!C484</f>
        <v>-11.884199000000001</v>
      </c>
      <c r="F62" s="6">
        <f>'CL &amp; Data'!D484</f>
        <v>-54.386817999999998</v>
      </c>
      <c r="H62" s="6">
        <f>'CL &amp; Data'!E484</f>
        <v>-38.543731999999999</v>
      </c>
      <c r="J62" s="6">
        <f>'CL &amp; Data'!F484</f>
        <v>-35.374305999999997</v>
      </c>
      <c r="L62" s="6">
        <f>'CL &amp; Data'!L484/1000000000</f>
        <v>5.99</v>
      </c>
      <c r="N62" s="6">
        <f>'CL &amp; Data'!M484</f>
        <v>-16.096758000000001</v>
      </c>
      <c r="P62" s="6">
        <f>'CL &amp; Data'!N484</f>
        <v>-52.230750999999998</v>
      </c>
      <c r="R62" s="6">
        <f>'CL &amp; Data'!O484</f>
        <v>-35.438118000000003</v>
      </c>
      <c r="T62" s="6">
        <f>'CL &amp; Data'!P484</f>
        <v>-38.690520999999997</v>
      </c>
    </row>
    <row r="63" spans="2:20" x14ac:dyDescent="0.25">
      <c r="B63" s="6">
        <f>'CL &amp; Data'!B485/1000000000</f>
        <v>6.06</v>
      </c>
      <c r="D63" s="6">
        <f>'CL &amp; Data'!C485</f>
        <v>-11.706014</v>
      </c>
      <c r="F63" s="6">
        <f>'CL &amp; Data'!D485</f>
        <v>-54.050837999999999</v>
      </c>
      <c r="H63" s="6">
        <f>'CL &amp; Data'!E485</f>
        <v>-38.863655000000001</v>
      </c>
      <c r="J63" s="6">
        <f>'CL &amp; Data'!F485</f>
        <v>-35.54213</v>
      </c>
      <c r="L63" s="6">
        <f>'CL &amp; Data'!L485/1000000000</f>
        <v>6.06</v>
      </c>
      <c r="N63" s="6">
        <f>'CL &amp; Data'!M485</f>
        <v>-16.065369</v>
      </c>
      <c r="P63" s="6">
        <f>'CL &amp; Data'!N485</f>
        <v>-51.589523</v>
      </c>
      <c r="R63" s="6">
        <f>'CL &amp; Data'!O485</f>
        <v>-35.575606999999998</v>
      </c>
      <c r="T63" s="6">
        <f>'CL &amp; Data'!P485</f>
        <v>-38.997886999999999</v>
      </c>
    </row>
    <row r="64" spans="2:20" x14ac:dyDescent="0.25">
      <c r="B64" s="6">
        <f>'CL &amp; Data'!B486/1000000000</f>
        <v>6.13</v>
      </c>
      <c r="D64" s="6">
        <f>'CL &amp; Data'!C486</f>
        <v>-11.544328</v>
      </c>
      <c r="F64" s="6">
        <f>'CL &amp; Data'!D486</f>
        <v>-53.798972999999997</v>
      </c>
      <c r="H64" s="6">
        <f>'CL &amp; Data'!E486</f>
        <v>-39.099784999999997</v>
      </c>
      <c r="J64" s="6">
        <f>'CL &amp; Data'!F486</f>
        <v>-35.706608000000003</v>
      </c>
      <c r="L64" s="6">
        <f>'CL &amp; Data'!L486/1000000000</f>
        <v>6.13</v>
      </c>
      <c r="N64" s="6">
        <f>'CL &amp; Data'!M486</f>
        <v>-16.019103999999999</v>
      </c>
      <c r="P64" s="6">
        <f>'CL &amp; Data'!N486</f>
        <v>-51.650588999999997</v>
      </c>
      <c r="R64" s="6">
        <f>'CL &amp; Data'!O486</f>
        <v>-35.718918000000002</v>
      </c>
      <c r="T64" s="6">
        <f>'CL &amp; Data'!P486</f>
        <v>-39.228732999999998</v>
      </c>
    </row>
    <row r="65" spans="2:20" x14ac:dyDescent="0.25">
      <c r="B65" s="6">
        <f>'CL &amp; Data'!B487/1000000000</f>
        <v>6.2</v>
      </c>
      <c r="D65" s="6">
        <f>'CL &amp; Data'!C487</f>
        <v>-11.431538</v>
      </c>
      <c r="F65" s="6">
        <f>'CL &amp; Data'!D487</f>
        <v>-53.369770000000003</v>
      </c>
      <c r="H65" s="6">
        <f>'CL &amp; Data'!E487</f>
        <v>-39.261951000000003</v>
      </c>
      <c r="J65" s="6">
        <f>'CL &amp; Data'!F487</f>
        <v>-35.874119</v>
      </c>
      <c r="L65" s="6">
        <f>'CL &amp; Data'!L487/1000000000</f>
        <v>6.2</v>
      </c>
      <c r="N65" s="6">
        <f>'CL &amp; Data'!M487</f>
        <v>-15.943001000000001</v>
      </c>
      <c r="P65" s="6">
        <f>'CL &amp; Data'!N487</f>
        <v>-52.601481999999997</v>
      </c>
      <c r="R65" s="6">
        <f>'CL &amp; Data'!O487</f>
        <v>-35.872017</v>
      </c>
      <c r="T65" s="6">
        <f>'CL &amp; Data'!P487</f>
        <v>-39.385002</v>
      </c>
    </row>
    <row r="66" spans="2:20" x14ac:dyDescent="0.25">
      <c r="B66" s="6">
        <f>'CL &amp; Data'!B488/1000000000</f>
        <v>6.27</v>
      </c>
      <c r="D66" s="6">
        <f>'CL &amp; Data'!C488</f>
        <v>-11.330793999999999</v>
      </c>
      <c r="F66" s="6">
        <f>'CL &amp; Data'!D488</f>
        <v>-53.037022</v>
      </c>
      <c r="H66" s="6">
        <f>'CL &amp; Data'!E488</f>
        <v>-39.352612000000001</v>
      </c>
      <c r="J66" s="6">
        <f>'CL &amp; Data'!F488</f>
        <v>-36.080677000000001</v>
      </c>
      <c r="L66" s="6">
        <f>'CL &amp; Data'!L488/1000000000</f>
        <v>6.27</v>
      </c>
      <c r="N66" s="6">
        <f>'CL &amp; Data'!M488</f>
        <v>-15.795902</v>
      </c>
      <c r="P66" s="6">
        <f>'CL &amp; Data'!N488</f>
        <v>-54.054451</v>
      </c>
      <c r="R66" s="6">
        <f>'CL &amp; Data'!O488</f>
        <v>-36.078102000000001</v>
      </c>
      <c r="T66" s="6">
        <f>'CL &amp; Data'!P488</f>
        <v>-39.472225000000002</v>
      </c>
    </row>
    <row r="67" spans="2:20" x14ac:dyDescent="0.25">
      <c r="B67" s="6">
        <f>'CL &amp; Data'!B489/1000000000</f>
        <v>6.34</v>
      </c>
      <c r="D67" s="6">
        <f>'CL &amp; Data'!C489</f>
        <v>-11.223641000000001</v>
      </c>
      <c r="F67" s="6">
        <f>'CL &amp; Data'!D489</f>
        <v>-52.605904000000002</v>
      </c>
      <c r="H67" s="6">
        <f>'CL &amp; Data'!E489</f>
        <v>-39.384785000000001</v>
      </c>
      <c r="J67" s="6">
        <f>'CL &amp; Data'!F489</f>
        <v>-36.274349000000001</v>
      </c>
      <c r="L67" s="6">
        <f>'CL &amp; Data'!L489/1000000000</f>
        <v>6.34</v>
      </c>
      <c r="N67" s="6">
        <f>'CL &amp; Data'!M489</f>
        <v>-15.636818999999999</v>
      </c>
      <c r="P67" s="6">
        <f>'CL &amp; Data'!N489</f>
        <v>-55.978400999999998</v>
      </c>
      <c r="R67" s="6">
        <f>'CL &amp; Data'!O489</f>
        <v>-36.292248000000001</v>
      </c>
      <c r="T67" s="6">
        <f>'CL &amp; Data'!P489</f>
        <v>-39.503571000000001</v>
      </c>
    </row>
    <row r="68" spans="2:20" x14ac:dyDescent="0.25">
      <c r="B68" s="6">
        <f>'CL &amp; Data'!B490/1000000000</f>
        <v>6.41</v>
      </c>
      <c r="D68" s="6">
        <f>'CL &amp; Data'!C490</f>
        <v>-11.076498000000001</v>
      </c>
      <c r="F68" s="6">
        <f>'CL &amp; Data'!D490</f>
        <v>-52.174965</v>
      </c>
      <c r="H68" s="6">
        <f>'CL &amp; Data'!E490</f>
        <v>-39.387974</v>
      </c>
      <c r="J68" s="6">
        <f>'CL &amp; Data'!F490</f>
        <v>-36.498863</v>
      </c>
      <c r="L68" s="6">
        <f>'CL &amp; Data'!L490/1000000000</f>
        <v>6.41</v>
      </c>
      <c r="N68" s="6">
        <f>'CL &amp; Data'!M490</f>
        <v>-15.459828999999999</v>
      </c>
      <c r="P68" s="6">
        <f>'CL &amp; Data'!N490</f>
        <v>-58.152000000000001</v>
      </c>
      <c r="R68" s="6">
        <f>'CL &amp; Data'!O490</f>
        <v>-36.533875000000002</v>
      </c>
      <c r="T68" s="6">
        <f>'CL &amp; Data'!P490</f>
        <v>-39.510044000000001</v>
      </c>
    </row>
    <row r="69" spans="2:20" x14ac:dyDescent="0.25">
      <c r="B69" s="6">
        <f>'CL &amp; Data'!B491/1000000000</f>
        <v>6.48</v>
      </c>
      <c r="D69" s="6">
        <f>'CL &amp; Data'!C491</f>
        <v>-10.913876999999999</v>
      </c>
      <c r="F69" s="6">
        <f>'CL &amp; Data'!D491</f>
        <v>-51.873736999999998</v>
      </c>
      <c r="H69" s="6">
        <f>'CL &amp; Data'!E491</f>
        <v>-39.377673999999999</v>
      </c>
      <c r="J69" s="6">
        <f>'CL &amp; Data'!F491</f>
        <v>-36.754044</v>
      </c>
      <c r="L69" s="6">
        <f>'CL &amp; Data'!L491/1000000000</f>
        <v>6.48</v>
      </c>
      <c r="N69" s="6">
        <f>'CL &amp; Data'!M491</f>
        <v>-15.301603999999999</v>
      </c>
      <c r="P69" s="6">
        <f>'CL &amp; Data'!N491</f>
        <v>-60.675624999999997</v>
      </c>
      <c r="R69" s="6">
        <f>'CL &amp; Data'!O491</f>
        <v>-36.771450000000002</v>
      </c>
      <c r="T69" s="6">
        <f>'CL &amp; Data'!P491</f>
        <v>-39.494895999999997</v>
      </c>
    </row>
    <row r="70" spans="2:20" x14ac:dyDescent="0.25">
      <c r="B70" s="6">
        <f>'CL &amp; Data'!B492/1000000000</f>
        <v>6.55</v>
      </c>
      <c r="D70" s="6">
        <f>'CL &amp; Data'!C492</f>
        <v>-10.691233</v>
      </c>
      <c r="F70" s="6">
        <f>'CL &amp; Data'!D492</f>
        <v>-51.782558000000002</v>
      </c>
      <c r="H70" s="6">
        <f>'CL &amp; Data'!E492</f>
        <v>-39.339095999999998</v>
      </c>
      <c r="J70" s="6">
        <f>'CL &amp; Data'!F492</f>
        <v>-37.015262999999997</v>
      </c>
      <c r="L70" s="6">
        <f>'CL &amp; Data'!L492/1000000000</f>
        <v>6.55</v>
      </c>
      <c r="N70" s="6">
        <f>'CL &amp; Data'!M492</f>
        <v>-15.134007</v>
      </c>
      <c r="P70" s="6">
        <f>'CL &amp; Data'!N492</f>
        <v>-62.008761999999997</v>
      </c>
      <c r="R70" s="6">
        <f>'CL &amp; Data'!O492</f>
        <v>-37.028796999999997</v>
      </c>
      <c r="T70" s="6">
        <f>'CL &amp; Data'!P492</f>
        <v>-39.452750999999999</v>
      </c>
    </row>
    <row r="71" spans="2:20" x14ac:dyDescent="0.25">
      <c r="B71" s="6">
        <f>'CL &amp; Data'!B493/1000000000</f>
        <v>6.62</v>
      </c>
      <c r="D71" s="6">
        <f>'CL &amp; Data'!C493</f>
        <v>-10.475102</v>
      </c>
      <c r="F71" s="6">
        <f>'CL &amp; Data'!D493</f>
        <v>-51.813099000000001</v>
      </c>
      <c r="H71" s="6">
        <f>'CL &amp; Data'!E493</f>
        <v>-39.291106999999997</v>
      </c>
      <c r="J71" s="6">
        <f>'CL &amp; Data'!F493</f>
        <v>-37.302166</v>
      </c>
      <c r="L71" s="6">
        <f>'CL &amp; Data'!L493/1000000000</f>
        <v>6.62</v>
      </c>
      <c r="N71" s="6">
        <f>'CL &amp; Data'!M493</f>
        <v>-14.962735</v>
      </c>
      <c r="P71" s="6">
        <f>'CL &amp; Data'!N493</f>
        <v>-61.519531000000001</v>
      </c>
      <c r="R71" s="6">
        <f>'CL &amp; Data'!O493</f>
        <v>-37.296936000000002</v>
      </c>
      <c r="T71" s="6">
        <f>'CL &amp; Data'!P493</f>
        <v>-39.401542999999997</v>
      </c>
    </row>
    <row r="72" spans="2:20" x14ac:dyDescent="0.25">
      <c r="B72" s="6">
        <f>'CL &amp; Data'!B494/1000000000</f>
        <v>6.69</v>
      </c>
      <c r="D72" s="6">
        <f>'CL &amp; Data'!C494</f>
        <v>-10.250257</v>
      </c>
      <c r="F72" s="6">
        <f>'CL &amp; Data'!D494</f>
        <v>-51.718372000000002</v>
      </c>
      <c r="H72" s="6">
        <f>'CL &amp; Data'!E494</f>
        <v>-39.221316999999999</v>
      </c>
      <c r="J72" s="6">
        <f>'CL &amp; Data'!F494</f>
        <v>-37.607773000000002</v>
      </c>
      <c r="L72" s="6">
        <f>'CL &amp; Data'!L494/1000000000</f>
        <v>6.69</v>
      </c>
      <c r="N72" s="6">
        <f>'CL &amp; Data'!M494</f>
        <v>-14.812777000000001</v>
      </c>
      <c r="P72" s="6">
        <f>'CL &amp; Data'!N494</f>
        <v>-61.767665999999998</v>
      </c>
      <c r="R72" s="6">
        <f>'CL &amp; Data'!O494</f>
        <v>-37.588943</v>
      </c>
      <c r="T72" s="6">
        <f>'CL &amp; Data'!P494</f>
        <v>-39.327292999999997</v>
      </c>
    </row>
    <row r="73" spans="2:20" x14ac:dyDescent="0.25">
      <c r="B73" s="6">
        <f>'CL &amp; Data'!B495/1000000000</f>
        <v>6.76</v>
      </c>
      <c r="D73" s="6">
        <f>'CL &amp; Data'!C495</f>
        <v>-10.01953</v>
      </c>
      <c r="F73" s="6">
        <f>'CL &amp; Data'!D495</f>
        <v>-51.572524999999999</v>
      </c>
      <c r="H73" s="6">
        <f>'CL &amp; Data'!E495</f>
        <v>-39.119430999999999</v>
      </c>
      <c r="J73" s="6">
        <f>'CL &amp; Data'!F495</f>
        <v>-37.913490000000003</v>
      </c>
      <c r="L73" s="6">
        <f>'CL &amp; Data'!L495/1000000000</f>
        <v>6.76</v>
      </c>
      <c r="N73" s="6">
        <f>'CL &amp; Data'!M495</f>
        <v>-14.666319</v>
      </c>
      <c r="P73" s="6">
        <f>'CL &amp; Data'!N495</f>
        <v>-60.780472000000003</v>
      </c>
      <c r="R73" s="6">
        <f>'CL &amp; Data'!O495</f>
        <v>-37.892024999999997</v>
      </c>
      <c r="T73" s="6">
        <f>'CL &amp; Data'!P495</f>
        <v>-39.243792999999997</v>
      </c>
    </row>
    <row r="74" spans="2:20" x14ac:dyDescent="0.25">
      <c r="B74" s="6">
        <f>'CL &amp; Data'!B496/1000000000</f>
        <v>6.83</v>
      </c>
      <c r="D74" s="6">
        <f>'CL &amp; Data'!C496</f>
        <v>-9.7897558</v>
      </c>
      <c r="F74" s="6">
        <f>'CL &amp; Data'!D496</f>
        <v>-51.396380999999998</v>
      </c>
      <c r="H74" s="6">
        <f>'CL &amp; Data'!E496</f>
        <v>-38.993606999999997</v>
      </c>
      <c r="J74" s="6">
        <f>'CL &amp; Data'!F496</f>
        <v>-38.254902000000001</v>
      </c>
      <c r="L74" s="6">
        <f>'CL &amp; Data'!L496/1000000000</f>
        <v>6.83</v>
      </c>
      <c r="N74" s="6">
        <f>'CL &amp; Data'!M496</f>
        <v>-14.480027</v>
      </c>
      <c r="P74" s="6">
        <f>'CL &amp; Data'!N496</f>
        <v>-58.199860000000001</v>
      </c>
      <c r="R74" s="6">
        <f>'CL &amp; Data'!O496</f>
        <v>-38.251399999999997</v>
      </c>
      <c r="T74" s="6">
        <f>'CL &amp; Data'!P496</f>
        <v>-39.143912999999998</v>
      </c>
    </row>
    <row r="75" spans="2:20" x14ac:dyDescent="0.25">
      <c r="B75" s="6">
        <f>'CL &amp; Data'!B497/1000000000</f>
        <v>6.9</v>
      </c>
      <c r="D75" s="6">
        <f>'CL &amp; Data'!C497</f>
        <v>-9.5727253000000001</v>
      </c>
      <c r="F75" s="6">
        <f>'CL &amp; Data'!D497</f>
        <v>-51.229073</v>
      </c>
      <c r="H75" s="6">
        <f>'CL &amp; Data'!E497</f>
        <v>-38.821007000000002</v>
      </c>
      <c r="J75" s="6">
        <f>'CL &amp; Data'!F497</f>
        <v>-38.618374000000003</v>
      </c>
      <c r="L75" s="6">
        <f>'CL &amp; Data'!L497/1000000000</f>
        <v>6.9</v>
      </c>
      <c r="N75" s="6">
        <f>'CL &amp; Data'!M497</f>
        <v>-14.324256999999999</v>
      </c>
      <c r="P75" s="6">
        <f>'CL &amp; Data'!N497</f>
        <v>-56.491076999999997</v>
      </c>
      <c r="R75" s="6">
        <f>'CL &amp; Data'!O497</f>
        <v>-38.617851000000002</v>
      </c>
      <c r="T75" s="6">
        <f>'CL &amp; Data'!P497</f>
        <v>-39.000667999999997</v>
      </c>
    </row>
    <row r="76" spans="2:20" x14ac:dyDescent="0.25">
      <c r="B76" s="6">
        <f>'CL &amp; Data'!B498/1000000000</f>
        <v>6.97</v>
      </c>
      <c r="D76" s="6">
        <f>'CL &amp; Data'!C498</f>
        <v>-9.3645878000000007</v>
      </c>
      <c r="F76" s="6">
        <f>'CL &amp; Data'!D498</f>
        <v>-50.748013</v>
      </c>
      <c r="H76" s="6">
        <f>'CL &amp; Data'!E498</f>
        <v>-38.663921000000002</v>
      </c>
      <c r="J76" s="6">
        <f>'CL &amp; Data'!F498</f>
        <v>-39.007796999999997</v>
      </c>
      <c r="L76" s="6">
        <f>'CL &amp; Data'!L498/1000000000</f>
        <v>6.97</v>
      </c>
      <c r="N76" s="6">
        <f>'CL &amp; Data'!M498</f>
        <v>-14.160734</v>
      </c>
      <c r="P76" s="6">
        <f>'CL &amp; Data'!N498</f>
        <v>-55.481239000000002</v>
      </c>
      <c r="R76" s="6">
        <f>'CL &amp; Data'!O498</f>
        <v>-39.027301999999999</v>
      </c>
      <c r="T76" s="6">
        <f>'CL &amp; Data'!P498</f>
        <v>-38.865775999999997</v>
      </c>
    </row>
    <row r="77" spans="2:20" x14ac:dyDescent="0.25">
      <c r="B77" s="6">
        <f>'CL &amp; Data'!B499/1000000000</f>
        <v>7.04</v>
      </c>
      <c r="D77" s="6">
        <f>'CL &amp; Data'!C499</f>
        <v>-9.1650562000000004</v>
      </c>
      <c r="F77" s="6">
        <f>'CL &amp; Data'!D499</f>
        <v>-50.284129999999998</v>
      </c>
      <c r="H77" s="6">
        <f>'CL &amp; Data'!E499</f>
        <v>-38.474007</v>
      </c>
      <c r="J77" s="6">
        <f>'CL &amp; Data'!F499</f>
        <v>-39.421089000000002</v>
      </c>
      <c r="L77" s="6">
        <f>'CL &amp; Data'!L499/1000000000</f>
        <v>7.04</v>
      </c>
      <c r="N77" s="6">
        <f>'CL &amp; Data'!M499</f>
        <v>-13.978202</v>
      </c>
      <c r="P77" s="6">
        <f>'CL &amp; Data'!N499</f>
        <v>-53.418422999999997</v>
      </c>
      <c r="R77" s="6">
        <f>'CL &amp; Data'!O499</f>
        <v>-39.480705</v>
      </c>
      <c r="T77" s="6">
        <f>'CL &amp; Data'!P499</f>
        <v>-38.683326999999998</v>
      </c>
    </row>
    <row r="78" spans="2:20" x14ac:dyDescent="0.25">
      <c r="B78" s="6">
        <f>'CL &amp; Data'!B500/1000000000</f>
        <v>7.11</v>
      </c>
      <c r="D78" s="6">
        <f>'CL &amp; Data'!C500</f>
        <v>-8.9938154000000008</v>
      </c>
      <c r="F78" s="6">
        <f>'CL &amp; Data'!D500</f>
        <v>-49.789783</v>
      </c>
      <c r="H78" s="6">
        <f>'CL &amp; Data'!E500</f>
        <v>-38.253554999999999</v>
      </c>
      <c r="J78" s="6">
        <f>'CL &amp; Data'!F500</f>
        <v>-39.868724999999998</v>
      </c>
      <c r="L78" s="6">
        <f>'CL &amp; Data'!L500/1000000000</f>
        <v>7.11</v>
      </c>
      <c r="N78" s="6">
        <f>'CL &amp; Data'!M500</f>
        <v>-13.839993</v>
      </c>
      <c r="P78" s="6">
        <f>'CL &amp; Data'!N500</f>
        <v>-52.076714000000003</v>
      </c>
      <c r="R78" s="6">
        <f>'CL &amp; Data'!O500</f>
        <v>-39.956493000000002</v>
      </c>
      <c r="T78" s="6">
        <f>'CL &amp; Data'!P500</f>
        <v>-38.481681999999999</v>
      </c>
    </row>
    <row r="79" spans="2:20" x14ac:dyDescent="0.25">
      <c r="B79" s="6">
        <f>'CL &amp; Data'!B501/1000000000</f>
        <v>7.18</v>
      </c>
      <c r="D79" s="6">
        <f>'CL &amp; Data'!C501</f>
        <v>-8.8276032999999998</v>
      </c>
      <c r="F79" s="6">
        <f>'CL &amp; Data'!D501</f>
        <v>-49.254730000000002</v>
      </c>
      <c r="H79" s="6">
        <f>'CL &amp; Data'!E501</f>
        <v>-37.991202999999999</v>
      </c>
      <c r="J79" s="6">
        <f>'CL &amp; Data'!F501</f>
        <v>-40.35125</v>
      </c>
      <c r="L79" s="6">
        <f>'CL &amp; Data'!L501/1000000000</f>
        <v>7.18</v>
      </c>
      <c r="N79" s="6">
        <f>'CL &amp; Data'!M501</f>
        <v>-13.696788</v>
      </c>
      <c r="P79" s="6">
        <f>'CL &amp; Data'!N501</f>
        <v>-51.307831</v>
      </c>
      <c r="R79" s="6">
        <f>'CL &amp; Data'!O501</f>
        <v>-40.47316</v>
      </c>
      <c r="T79" s="6">
        <f>'CL &amp; Data'!P501</f>
        <v>-38.236342999999998</v>
      </c>
    </row>
    <row r="80" spans="2:20" x14ac:dyDescent="0.25">
      <c r="B80" s="6">
        <f>'CL &amp; Data'!B502/1000000000</f>
        <v>7.25</v>
      </c>
      <c r="D80" s="6">
        <f>'CL &amp; Data'!C502</f>
        <v>-8.6915397999999993</v>
      </c>
      <c r="F80" s="6">
        <f>'CL &amp; Data'!D502</f>
        <v>-48.443871000000001</v>
      </c>
      <c r="H80" s="6">
        <f>'CL &amp; Data'!E502</f>
        <v>-37.745663</v>
      </c>
      <c r="J80" s="6">
        <f>'CL &amp; Data'!F502</f>
        <v>-40.876472</v>
      </c>
      <c r="L80" s="6">
        <f>'CL &amp; Data'!L502/1000000000</f>
        <v>7.25</v>
      </c>
      <c r="N80" s="6">
        <f>'CL &amp; Data'!M502</f>
        <v>-13.602365000000001</v>
      </c>
      <c r="P80" s="6">
        <f>'CL &amp; Data'!N502</f>
        <v>-50.514842999999999</v>
      </c>
      <c r="R80" s="6">
        <f>'CL &amp; Data'!O502</f>
        <v>-41.007961000000002</v>
      </c>
      <c r="T80" s="6">
        <f>'CL &amp; Data'!P502</f>
        <v>-37.947173999999997</v>
      </c>
    </row>
    <row r="81" spans="2:20" x14ac:dyDescent="0.25">
      <c r="B81" s="6">
        <f>'CL &amp; Data'!B503/1000000000</f>
        <v>7.32</v>
      </c>
      <c r="D81" s="6">
        <f>'CL &amp; Data'!C503</f>
        <v>-8.5666522999999994</v>
      </c>
      <c r="F81" s="6">
        <f>'CL &amp; Data'!D503</f>
        <v>-47.938423</v>
      </c>
      <c r="H81" s="6">
        <f>'CL &amp; Data'!E503</f>
        <v>-37.399802999999999</v>
      </c>
      <c r="J81" s="6">
        <f>'CL &amp; Data'!F503</f>
        <v>-41.422344000000002</v>
      </c>
      <c r="L81" s="6">
        <f>'CL &amp; Data'!L503/1000000000</f>
        <v>7.32</v>
      </c>
      <c r="N81" s="6">
        <f>'CL &amp; Data'!M503</f>
        <v>-13.512352</v>
      </c>
      <c r="P81" s="6">
        <f>'CL &amp; Data'!N503</f>
        <v>-49.946925999999998</v>
      </c>
      <c r="R81" s="6">
        <f>'CL &amp; Data'!O503</f>
        <v>-41.573791999999997</v>
      </c>
      <c r="T81" s="6">
        <f>'CL &amp; Data'!P503</f>
        <v>-37.587276000000003</v>
      </c>
    </row>
    <row r="82" spans="2:20" x14ac:dyDescent="0.25">
      <c r="B82" s="6">
        <f>'CL &amp; Data'!B504/1000000000</f>
        <v>7.39</v>
      </c>
      <c r="D82" s="6">
        <f>'CL &amp; Data'!C504</f>
        <v>-8.4735812999999993</v>
      </c>
      <c r="F82" s="6">
        <f>'CL &amp; Data'!D504</f>
        <v>-47.371014000000002</v>
      </c>
      <c r="H82" s="6">
        <f>'CL &amp; Data'!E504</f>
        <v>-37.049312999999998</v>
      </c>
      <c r="J82" s="6">
        <f>'CL &amp; Data'!F504</f>
        <v>-42.027866000000003</v>
      </c>
      <c r="L82" s="6">
        <f>'CL &amp; Data'!L504/1000000000</f>
        <v>7.39</v>
      </c>
      <c r="N82" s="6">
        <f>'CL &amp; Data'!M504</f>
        <v>-13.439823000000001</v>
      </c>
      <c r="P82" s="6">
        <f>'CL &amp; Data'!N504</f>
        <v>-49.269817000000003</v>
      </c>
      <c r="R82" s="6">
        <f>'CL &amp; Data'!O504</f>
        <v>-42.165894000000002</v>
      </c>
      <c r="T82" s="6">
        <f>'CL &amp; Data'!P504</f>
        <v>-37.231738999999997</v>
      </c>
    </row>
    <row r="83" spans="2:20" x14ac:dyDescent="0.25">
      <c r="B83" s="6">
        <f>'CL &amp; Data'!B505/1000000000</f>
        <v>7.46</v>
      </c>
      <c r="D83" s="6">
        <f>'CL &amp; Data'!C505</f>
        <v>-8.3841543000000005</v>
      </c>
      <c r="F83" s="6">
        <f>'CL &amp; Data'!D505</f>
        <v>-46.976871000000003</v>
      </c>
      <c r="H83" s="6">
        <f>'CL &amp; Data'!E505</f>
        <v>-36.660778000000001</v>
      </c>
      <c r="J83" s="6">
        <f>'CL &amp; Data'!F505</f>
        <v>-42.663048000000003</v>
      </c>
      <c r="L83" s="6">
        <f>'CL &amp; Data'!L505/1000000000</f>
        <v>7.46</v>
      </c>
      <c r="N83" s="6">
        <f>'CL &amp; Data'!M505</f>
        <v>-13.337094</v>
      </c>
      <c r="P83" s="6">
        <f>'CL &amp; Data'!N505</f>
        <v>-48.901359999999997</v>
      </c>
      <c r="R83" s="6">
        <f>'CL &amp; Data'!O505</f>
        <v>-42.793723999999997</v>
      </c>
      <c r="T83" s="6">
        <f>'CL &amp; Data'!P505</f>
        <v>-36.823864</v>
      </c>
    </row>
    <row r="84" spans="2:20" x14ac:dyDescent="0.25">
      <c r="B84" s="6">
        <f>'CL &amp; Data'!B506/1000000000</f>
        <v>7.53</v>
      </c>
      <c r="D84" s="6">
        <f>'CL &amp; Data'!C506</f>
        <v>-8.3329419999999992</v>
      </c>
      <c r="F84" s="6">
        <f>'CL &amp; Data'!D506</f>
        <v>-46.467498999999997</v>
      </c>
      <c r="H84" s="6">
        <f>'CL &amp; Data'!E506</f>
        <v>-36.230110000000003</v>
      </c>
      <c r="J84" s="6">
        <f>'CL &amp; Data'!F506</f>
        <v>-43.317245</v>
      </c>
      <c r="L84" s="6">
        <f>'CL &amp; Data'!L506/1000000000</f>
        <v>7.53</v>
      </c>
      <c r="N84" s="6">
        <f>'CL &amp; Data'!M506</f>
        <v>-13.266859</v>
      </c>
      <c r="P84" s="6">
        <f>'CL &amp; Data'!N506</f>
        <v>-48.704360999999999</v>
      </c>
      <c r="R84" s="6">
        <f>'CL &amp; Data'!O506</f>
        <v>-43.451369999999997</v>
      </c>
      <c r="T84" s="6">
        <f>'CL &amp; Data'!P506</f>
        <v>-36.426665999999997</v>
      </c>
    </row>
    <row r="85" spans="2:20" x14ac:dyDescent="0.25">
      <c r="B85" s="6">
        <f>'CL &amp; Data'!B507/1000000000</f>
        <v>7.6</v>
      </c>
      <c r="D85" s="6">
        <f>'CL &amp; Data'!C507</f>
        <v>-8.2986106999999993</v>
      </c>
      <c r="F85" s="6">
        <f>'CL &amp; Data'!D507</f>
        <v>-46.340721000000002</v>
      </c>
      <c r="H85" s="6">
        <f>'CL &amp; Data'!E507</f>
        <v>-35.724777000000003</v>
      </c>
      <c r="J85" s="6">
        <f>'CL &amp; Data'!F507</f>
        <v>-44.016219999999997</v>
      </c>
      <c r="L85" s="6">
        <f>'CL &amp; Data'!L507/1000000000</f>
        <v>7.6</v>
      </c>
      <c r="N85" s="6">
        <f>'CL &amp; Data'!M507</f>
        <v>-13.088468000000001</v>
      </c>
      <c r="P85" s="6">
        <f>'CL &amp; Data'!N507</f>
        <v>-48.362881000000002</v>
      </c>
      <c r="R85" s="6">
        <f>'CL &amp; Data'!O507</f>
        <v>-44.169593999999996</v>
      </c>
      <c r="T85" s="6">
        <f>'CL &amp; Data'!P507</f>
        <v>-36.042926999999999</v>
      </c>
    </row>
    <row r="86" spans="2:20" x14ac:dyDescent="0.25">
      <c r="B86" s="6">
        <f>'CL &amp; Data'!B508/1000000000</f>
        <v>7.67</v>
      </c>
      <c r="D86" s="6">
        <f>'CL &amp; Data'!C508</f>
        <v>-8.2820873000000006</v>
      </c>
      <c r="F86" s="6">
        <f>'CL &amp; Data'!D508</f>
        <v>-46.099159</v>
      </c>
      <c r="H86" s="6">
        <f>'CL &amp; Data'!E508</f>
        <v>-35.227161000000002</v>
      </c>
      <c r="J86" s="6">
        <f>'CL &amp; Data'!F508</f>
        <v>-44.741889999999998</v>
      </c>
      <c r="L86" s="6">
        <f>'CL &amp; Data'!L508/1000000000</f>
        <v>7.67</v>
      </c>
      <c r="N86" s="6">
        <f>'CL &amp; Data'!M508</f>
        <v>-12.994077000000001</v>
      </c>
      <c r="P86" s="6">
        <f>'CL &amp; Data'!N508</f>
        <v>-48.407741999999999</v>
      </c>
      <c r="R86" s="6">
        <f>'CL &amp; Data'!O508</f>
        <v>-44.907310000000003</v>
      </c>
      <c r="T86" s="6">
        <f>'CL &amp; Data'!P508</f>
        <v>-35.608207999999998</v>
      </c>
    </row>
    <row r="87" spans="2:20" x14ac:dyDescent="0.25">
      <c r="B87" s="6">
        <f>'CL &amp; Data'!B509/1000000000</f>
        <v>7.74</v>
      </c>
      <c r="D87" s="6">
        <f>'CL &amp; Data'!C509</f>
        <v>-8.2532338999999997</v>
      </c>
      <c r="F87" s="6">
        <f>'CL &amp; Data'!D509</f>
        <v>-46.079169999999998</v>
      </c>
      <c r="H87" s="6">
        <f>'CL &amp; Data'!E509</f>
        <v>-34.733406000000002</v>
      </c>
      <c r="J87" s="6">
        <f>'CL &amp; Data'!F509</f>
        <v>-45.508507000000002</v>
      </c>
      <c r="L87" s="6">
        <f>'CL &amp; Data'!L509/1000000000</f>
        <v>7.74</v>
      </c>
      <c r="N87" s="6">
        <f>'CL &amp; Data'!M509</f>
        <v>-12.869807</v>
      </c>
      <c r="P87" s="6">
        <f>'CL &amp; Data'!N509</f>
        <v>-48.687095999999997</v>
      </c>
      <c r="R87" s="6">
        <f>'CL &amp; Data'!O509</f>
        <v>-45.688046</v>
      </c>
      <c r="T87" s="6">
        <f>'CL &amp; Data'!P509</f>
        <v>-35.143658000000002</v>
      </c>
    </row>
    <row r="88" spans="2:20" x14ac:dyDescent="0.25">
      <c r="B88" s="6">
        <f>'CL &amp; Data'!B510/1000000000</f>
        <v>7.81</v>
      </c>
      <c r="D88" s="6">
        <f>'CL &amp; Data'!C510</f>
        <v>-8.2465238999999997</v>
      </c>
      <c r="F88" s="6">
        <f>'CL &amp; Data'!D510</f>
        <v>-46.030701000000001</v>
      </c>
      <c r="H88" s="6">
        <f>'CL &amp; Data'!E510</f>
        <v>-34.222434999999997</v>
      </c>
      <c r="J88" s="6">
        <f>'CL &amp; Data'!F510</f>
        <v>-46.335467999999999</v>
      </c>
      <c r="L88" s="6">
        <f>'CL &amp; Data'!L510/1000000000</f>
        <v>7.81</v>
      </c>
      <c r="N88" s="6">
        <f>'CL &amp; Data'!M510</f>
        <v>-12.743383</v>
      </c>
      <c r="P88" s="6">
        <f>'CL &amp; Data'!N510</f>
        <v>-48.964599999999997</v>
      </c>
      <c r="R88" s="6">
        <f>'CL &amp; Data'!O510</f>
        <v>-46.523251000000002</v>
      </c>
      <c r="T88" s="6">
        <f>'CL &amp; Data'!P510</f>
        <v>-34.670704000000001</v>
      </c>
    </row>
    <row r="89" spans="2:20" x14ac:dyDescent="0.25">
      <c r="B89" s="6">
        <f>'CL &amp; Data'!B511/1000000000</f>
        <v>7.88</v>
      </c>
      <c r="D89" s="6">
        <f>'CL &amp; Data'!C511</f>
        <v>-8.2326917999999996</v>
      </c>
      <c r="F89" s="6">
        <f>'CL &amp; Data'!D511</f>
        <v>-45.895068999999999</v>
      </c>
      <c r="H89" s="6">
        <f>'CL &amp; Data'!E511</f>
        <v>-33.737755</v>
      </c>
      <c r="J89" s="6">
        <f>'CL &amp; Data'!F511</f>
        <v>-47.209026000000001</v>
      </c>
      <c r="L89" s="6">
        <f>'CL &amp; Data'!L511/1000000000</f>
        <v>7.88</v>
      </c>
      <c r="N89" s="6">
        <f>'CL &amp; Data'!M511</f>
        <v>-12.663669000000001</v>
      </c>
      <c r="P89" s="6">
        <f>'CL &amp; Data'!N511</f>
        <v>-49.286442000000001</v>
      </c>
      <c r="R89" s="6">
        <f>'CL &amp; Data'!O511</f>
        <v>-47.382652</v>
      </c>
      <c r="T89" s="6">
        <f>'CL &amp; Data'!P511</f>
        <v>-34.161247000000003</v>
      </c>
    </row>
    <row r="90" spans="2:20" x14ac:dyDescent="0.25">
      <c r="B90" s="6">
        <f>'CL &amp; Data'!B512/1000000000</f>
        <v>7.95</v>
      </c>
      <c r="D90" s="6">
        <f>'CL &amp; Data'!C512</f>
        <v>-8.2381191000000005</v>
      </c>
      <c r="F90" s="6">
        <f>'CL &amp; Data'!D512</f>
        <v>-45.713473999999998</v>
      </c>
      <c r="H90" s="6">
        <f>'CL &amp; Data'!E512</f>
        <v>-33.245125000000002</v>
      </c>
      <c r="J90" s="6">
        <f>'CL &amp; Data'!F512</f>
        <v>-48.108424999999997</v>
      </c>
      <c r="L90" s="6">
        <f>'CL &amp; Data'!L512/1000000000</f>
        <v>7.95</v>
      </c>
      <c r="N90" s="6">
        <f>'CL &amp; Data'!M512</f>
        <v>-12.694731000000001</v>
      </c>
      <c r="P90" s="6">
        <f>'CL &amp; Data'!N512</f>
        <v>-49.133167</v>
      </c>
      <c r="R90" s="6">
        <f>'CL &amp; Data'!O512</f>
        <v>-48.301074999999997</v>
      </c>
      <c r="T90" s="6">
        <f>'CL &amp; Data'!P512</f>
        <v>-33.616249000000003</v>
      </c>
    </row>
    <row r="91" spans="2:20" x14ac:dyDescent="0.25">
      <c r="B91" s="6">
        <f>'CL &amp; Data'!B513/1000000000</f>
        <v>8.02</v>
      </c>
      <c r="D91" s="6">
        <f>'CL &amp; Data'!C513</f>
        <v>-8.2249783999999995</v>
      </c>
      <c r="F91" s="6">
        <f>'CL &amp; Data'!D513</f>
        <v>-45.436610999999999</v>
      </c>
      <c r="H91" s="6">
        <f>'CL &amp; Data'!E513</f>
        <v>-32.803260999999999</v>
      </c>
      <c r="J91" s="6">
        <f>'CL &amp; Data'!F513</f>
        <v>-49.017113000000002</v>
      </c>
      <c r="L91" s="6">
        <f>'CL &amp; Data'!L513/1000000000</f>
        <v>8.02</v>
      </c>
      <c r="N91" s="6">
        <f>'CL &amp; Data'!M513</f>
        <v>-12.663827</v>
      </c>
      <c r="P91" s="6">
        <f>'CL &amp; Data'!N513</f>
        <v>-48.936034999999997</v>
      </c>
      <c r="R91" s="6">
        <f>'CL &amp; Data'!O513</f>
        <v>-49.185783000000001</v>
      </c>
      <c r="T91" s="6">
        <f>'CL &amp; Data'!P513</f>
        <v>-33.115161999999998</v>
      </c>
    </row>
    <row r="92" spans="2:20" x14ac:dyDescent="0.25">
      <c r="B92" s="6">
        <f>'CL &amp; Data'!B514/1000000000</f>
        <v>8.09</v>
      </c>
      <c r="D92" s="6">
        <f>'CL &amp; Data'!C514</f>
        <v>-8.2501277999999996</v>
      </c>
      <c r="F92" s="6">
        <f>'CL &amp; Data'!D514</f>
        <v>-44.989685000000001</v>
      </c>
      <c r="H92" s="6">
        <f>'CL &amp; Data'!E514</f>
        <v>-32.309052000000001</v>
      </c>
      <c r="J92" s="6">
        <f>'CL &amp; Data'!F514</f>
        <v>-49.917262999999998</v>
      </c>
      <c r="L92" s="6">
        <f>'CL &amp; Data'!L514/1000000000</f>
        <v>8.09</v>
      </c>
      <c r="N92" s="6">
        <f>'CL &amp; Data'!M514</f>
        <v>-12.656826000000001</v>
      </c>
      <c r="P92" s="6">
        <f>'CL &amp; Data'!N514</f>
        <v>-48.773159</v>
      </c>
      <c r="R92" s="6">
        <f>'CL &amp; Data'!O514</f>
        <v>-50.044936999999997</v>
      </c>
      <c r="T92" s="6">
        <f>'CL &amp; Data'!P514</f>
        <v>-32.607159000000003</v>
      </c>
    </row>
    <row r="93" spans="2:20" x14ac:dyDescent="0.25">
      <c r="B93" s="6">
        <f>'CL &amp; Data'!B515/1000000000</f>
        <v>8.16</v>
      </c>
      <c r="D93" s="6">
        <f>'CL &amp; Data'!C515</f>
        <v>-8.2635956000000004</v>
      </c>
      <c r="F93" s="6">
        <f>'CL &amp; Data'!D515</f>
        <v>-44.516075000000001</v>
      </c>
      <c r="H93" s="6">
        <f>'CL &amp; Data'!E515</f>
        <v>-31.844286</v>
      </c>
      <c r="J93" s="6">
        <f>'CL &amp; Data'!F515</f>
        <v>-50.722785999999999</v>
      </c>
      <c r="L93" s="6">
        <f>'CL &amp; Data'!L515/1000000000</f>
        <v>8.16</v>
      </c>
      <c r="N93" s="6">
        <f>'CL &amp; Data'!M515</f>
        <v>-12.643103</v>
      </c>
      <c r="P93" s="6">
        <f>'CL &amp; Data'!N515</f>
        <v>-48.602791000000003</v>
      </c>
      <c r="R93" s="6">
        <f>'CL &amp; Data'!O515</f>
        <v>-50.819775</v>
      </c>
      <c r="T93" s="6">
        <f>'CL &amp; Data'!P515</f>
        <v>-32.107303999999999</v>
      </c>
    </row>
    <row r="94" spans="2:20" x14ac:dyDescent="0.25">
      <c r="B94" s="6">
        <f>'CL &amp; Data'!B516/1000000000</f>
        <v>8.23</v>
      </c>
      <c r="D94" s="6">
        <f>'CL &amp; Data'!C516</f>
        <v>-8.2960463000000004</v>
      </c>
      <c r="F94" s="6">
        <f>'CL &amp; Data'!D516</f>
        <v>-44.186394</v>
      </c>
      <c r="H94" s="6">
        <f>'CL &amp; Data'!E516</f>
        <v>-31.374357</v>
      </c>
      <c r="J94" s="6">
        <f>'CL &amp; Data'!F516</f>
        <v>-51.337017000000003</v>
      </c>
      <c r="L94" s="6">
        <f>'CL &amp; Data'!L516/1000000000</f>
        <v>8.23</v>
      </c>
      <c r="N94" s="6">
        <f>'CL &amp; Data'!M516</f>
        <v>-12.603569999999999</v>
      </c>
      <c r="P94" s="6">
        <f>'CL &amp; Data'!N516</f>
        <v>-48.705666000000001</v>
      </c>
      <c r="R94" s="6">
        <f>'CL &amp; Data'!O516</f>
        <v>-51.410846999999997</v>
      </c>
      <c r="T94" s="6">
        <f>'CL &amp; Data'!P516</f>
        <v>-31.59778</v>
      </c>
    </row>
    <row r="95" spans="2:20" x14ac:dyDescent="0.25">
      <c r="B95" s="6">
        <f>'CL &amp; Data'!B517/1000000000</f>
        <v>8.3000000000000007</v>
      </c>
      <c r="D95" s="6">
        <f>'CL &amp; Data'!C517</f>
        <v>-8.3216248000000004</v>
      </c>
      <c r="F95" s="6">
        <f>'CL &amp; Data'!D517</f>
        <v>-43.943634000000003</v>
      </c>
      <c r="H95" s="6">
        <f>'CL &amp; Data'!E517</f>
        <v>-30.917905999999999</v>
      </c>
      <c r="J95" s="6">
        <f>'CL &amp; Data'!F517</f>
        <v>-51.664096999999998</v>
      </c>
      <c r="L95" s="6">
        <f>'CL &amp; Data'!L517/1000000000</f>
        <v>8.3000000000000007</v>
      </c>
      <c r="N95" s="6">
        <f>'CL &amp; Data'!M517</f>
        <v>-12.453765000000001</v>
      </c>
      <c r="P95" s="6">
        <f>'CL &amp; Data'!N517</f>
        <v>-49.415508000000003</v>
      </c>
      <c r="R95" s="6">
        <f>'CL &amp; Data'!O517</f>
        <v>-51.721722</v>
      </c>
      <c r="T95" s="6">
        <f>'CL &amp; Data'!P517</f>
        <v>-31.11318</v>
      </c>
    </row>
    <row r="96" spans="2:20" x14ac:dyDescent="0.25">
      <c r="B96" s="6">
        <f>'CL &amp; Data'!B518/1000000000</f>
        <v>8.3699999999999992</v>
      </c>
      <c r="D96" s="6">
        <f>'CL &amp; Data'!C518</f>
        <v>-8.4061613000000008</v>
      </c>
      <c r="F96" s="6">
        <f>'CL &amp; Data'!D518</f>
        <v>-43.710608999999998</v>
      </c>
      <c r="H96" s="6">
        <f>'CL &amp; Data'!E518</f>
        <v>-30.406500000000001</v>
      </c>
      <c r="J96" s="6">
        <f>'CL &amp; Data'!F518</f>
        <v>-51.671883000000001</v>
      </c>
      <c r="L96" s="6">
        <f>'CL &amp; Data'!L518/1000000000</f>
        <v>8.3699999999999992</v>
      </c>
      <c r="N96" s="6">
        <f>'CL &amp; Data'!M518</f>
        <v>-12.308904999999999</v>
      </c>
      <c r="P96" s="6">
        <f>'CL &amp; Data'!N518</f>
        <v>-50.030749999999998</v>
      </c>
      <c r="R96" s="6">
        <f>'CL &amp; Data'!O518</f>
        <v>-51.74004</v>
      </c>
      <c r="T96" s="6">
        <f>'CL &amp; Data'!P518</f>
        <v>-30.622271000000001</v>
      </c>
    </row>
    <row r="97" spans="2:20" x14ac:dyDescent="0.25">
      <c r="B97" s="6">
        <f>'CL &amp; Data'!B519/1000000000</f>
        <v>8.44</v>
      </c>
      <c r="D97" s="6">
        <f>'CL &amp; Data'!C519</f>
        <v>-8.4660539999999997</v>
      </c>
      <c r="F97" s="6">
        <f>'CL &amp; Data'!D519</f>
        <v>-43.560192000000001</v>
      </c>
      <c r="H97" s="6">
        <f>'CL &amp; Data'!E519</f>
        <v>-29.936167000000001</v>
      </c>
      <c r="J97" s="6">
        <f>'CL &amp; Data'!F519</f>
        <v>-51.263556999999999</v>
      </c>
      <c r="L97" s="6">
        <f>'CL &amp; Data'!L519/1000000000</f>
        <v>8.44</v>
      </c>
      <c r="N97" s="6">
        <f>'CL &amp; Data'!M519</f>
        <v>-12.170442</v>
      </c>
      <c r="P97" s="6">
        <f>'CL &amp; Data'!N519</f>
        <v>-50.928902000000001</v>
      </c>
      <c r="R97" s="6">
        <f>'CL &amp; Data'!O519</f>
        <v>-51.330520999999997</v>
      </c>
      <c r="T97" s="6">
        <f>'CL &amp; Data'!P519</f>
        <v>-30.157772000000001</v>
      </c>
    </row>
    <row r="98" spans="2:20" x14ac:dyDescent="0.25">
      <c r="B98" s="6">
        <f>'CL &amp; Data'!B520/1000000000</f>
        <v>8.51</v>
      </c>
      <c r="D98" s="6">
        <f>'CL &amp; Data'!C520</f>
        <v>-8.5484047000000007</v>
      </c>
      <c r="F98" s="6">
        <f>'CL &amp; Data'!D520</f>
        <v>-43.382129999999997</v>
      </c>
      <c r="H98" s="6">
        <f>'CL &amp; Data'!E520</f>
        <v>-29.450703000000001</v>
      </c>
      <c r="J98" s="6">
        <f>'CL &amp; Data'!F520</f>
        <v>-50.502372999999999</v>
      </c>
      <c r="L98" s="6">
        <f>'CL &amp; Data'!L520/1000000000</f>
        <v>8.51</v>
      </c>
      <c r="N98" s="6">
        <f>'CL &amp; Data'!M520</f>
        <v>-11.987719999999999</v>
      </c>
      <c r="P98" s="6">
        <f>'CL &amp; Data'!N520</f>
        <v>-51.864322999999999</v>
      </c>
      <c r="R98" s="6">
        <f>'CL &amp; Data'!O520</f>
        <v>-50.617553999999998</v>
      </c>
      <c r="T98" s="6">
        <f>'CL &amp; Data'!P520</f>
        <v>-29.655940999999999</v>
      </c>
    </row>
    <row r="99" spans="2:20" x14ac:dyDescent="0.25">
      <c r="B99" s="6">
        <f>'CL &amp; Data'!B521/1000000000</f>
        <v>8.58</v>
      </c>
      <c r="D99" s="6">
        <f>'CL &amp; Data'!C521</f>
        <v>-8.6471806000000004</v>
      </c>
      <c r="F99" s="6">
        <f>'CL &amp; Data'!D521</f>
        <v>-43.177700000000002</v>
      </c>
      <c r="H99" s="6">
        <f>'CL &amp; Data'!E521</f>
        <v>-28.974084999999999</v>
      </c>
      <c r="J99" s="6">
        <f>'CL &amp; Data'!F521</f>
        <v>-49.509833999999998</v>
      </c>
      <c r="L99" s="6">
        <f>'CL &amp; Data'!L521/1000000000</f>
        <v>8.58</v>
      </c>
      <c r="N99" s="6">
        <f>'CL &amp; Data'!M521</f>
        <v>-11.776854</v>
      </c>
      <c r="P99" s="6">
        <f>'CL &amp; Data'!N521</f>
        <v>-52.401676000000002</v>
      </c>
      <c r="R99" s="6">
        <f>'CL &amp; Data'!O521</f>
        <v>-49.638111000000002</v>
      </c>
      <c r="T99" s="6">
        <f>'CL &amp; Data'!P521</f>
        <v>-29.166049999999998</v>
      </c>
    </row>
    <row r="100" spans="2:20" x14ac:dyDescent="0.25">
      <c r="B100" s="6">
        <f>'CL &amp; Data'!B522/1000000000</f>
        <v>8.65</v>
      </c>
      <c r="D100" s="6">
        <f>'CL &amp; Data'!C522</f>
        <v>-8.7747211000000007</v>
      </c>
      <c r="F100" s="6">
        <f>'CL &amp; Data'!D522</f>
        <v>-42.931407999999998</v>
      </c>
      <c r="H100" s="6">
        <f>'CL &amp; Data'!E522</f>
        <v>-28.504975999999999</v>
      </c>
      <c r="J100" s="6">
        <f>'CL &amp; Data'!F522</f>
        <v>-48.410468999999999</v>
      </c>
      <c r="L100" s="6">
        <f>'CL &amp; Data'!L522/1000000000</f>
        <v>8.65</v>
      </c>
      <c r="N100" s="6">
        <f>'CL &amp; Data'!M522</f>
        <v>-11.559956</v>
      </c>
      <c r="P100" s="6">
        <f>'CL &amp; Data'!N522</f>
        <v>-52.780707999999997</v>
      </c>
      <c r="R100" s="6">
        <f>'CL &amp; Data'!O522</f>
        <v>-48.513283000000001</v>
      </c>
      <c r="T100" s="6">
        <f>'CL &amp; Data'!P522</f>
        <v>-28.686896999999998</v>
      </c>
    </row>
    <row r="101" spans="2:20" x14ac:dyDescent="0.25">
      <c r="B101" s="6">
        <f>'CL &amp; Data'!B523/1000000000</f>
        <v>8.7200000000000006</v>
      </c>
      <c r="D101" s="6">
        <f>'CL &amp; Data'!C523</f>
        <v>-8.9746331999999995</v>
      </c>
      <c r="F101" s="6">
        <f>'CL &amp; Data'!D523</f>
        <v>-42.855953</v>
      </c>
      <c r="H101" s="6">
        <f>'CL &amp; Data'!E523</f>
        <v>-28.02589</v>
      </c>
      <c r="J101" s="6">
        <f>'CL &amp; Data'!F523</f>
        <v>-47.281334000000001</v>
      </c>
      <c r="L101" s="6">
        <f>'CL &amp; Data'!L523/1000000000</f>
        <v>8.7200000000000006</v>
      </c>
      <c r="N101" s="6">
        <f>'CL &amp; Data'!M523</f>
        <v>-11.326162</v>
      </c>
      <c r="P101" s="6">
        <f>'CL &amp; Data'!N523</f>
        <v>-52.733024999999998</v>
      </c>
      <c r="R101" s="6">
        <f>'CL &amp; Data'!O523</f>
        <v>-47.337981999999997</v>
      </c>
      <c r="T101" s="6">
        <f>'CL &amp; Data'!P523</f>
        <v>-28.198383</v>
      </c>
    </row>
    <row r="102" spans="2:20" x14ac:dyDescent="0.25">
      <c r="B102" s="6">
        <f>'CL &amp; Data'!B524/1000000000</f>
        <v>8.7899999999999991</v>
      </c>
      <c r="D102" s="6">
        <f>'CL &amp; Data'!C524</f>
        <v>-9.1503420000000002</v>
      </c>
      <c r="F102" s="6">
        <f>'CL &amp; Data'!D524</f>
        <v>-42.906711999999999</v>
      </c>
      <c r="H102" s="6">
        <f>'CL &amp; Data'!E524</f>
        <v>-27.562798999999998</v>
      </c>
      <c r="J102" s="6">
        <f>'CL &amp; Data'!F524</f>
        <v>-46.230350000000001</v>
      </c>
      <c r="L102" s="6">
        <f>'CL &amp; Data'!L524/1000000000</f>
        <v>8.7899999999999991</v>
      </c>
      <c r="N102" s="6">
        <f>'CL &amp; Data'!M524</f>
        <v>-11.057041999999999</v>
      </c>
      <c r="P102" s="6">
        <f>'CL &amp; Data'!N524</f>
        <v>-52.037478999999998</v>
      </c>
      <c r="R102" s="6">
        <f>'CL &amp; Data'!O524</f>
        <v>-46.258704999999999</v>
      </c>
      <c r="T102" s="6">
        <f>'CL &amp; Data'!P524</f>
        <v>-27.716349000000001</v>
      </c>
    </row>
    <row r="103" spans="2:20" x14ac:dyDescent="0.25">
      <c r="B103" s="6">
        <f>'CL &amp; Data'!B525/1000000000</f>
        <v>8.86</v>
      </c>
      <c r="D103" s="6">
        <f>'CL &amp; Data'!C525</f>
        <v>-9.3881949999999996</v>
      </c>
      <c r="F103" s="6">
        <f>'CL &amp; Data'!D525</f>
        <v>-43.043781000000003</v>
      </c>
      <c r="H103" s="6">
        <f>'CL &amp; Data'!E525</f>
        <v>-27.109870999999998</v>
      </c>
      <c r="J103" s="6">
        <f>'CL &amp; Data'!F525</f>
        <v>-45.276733</v>
      </c>
      <c r="L103" s="6">
        <f>'CL &amp; Data'!L525/1000000000</f>
        <v>8.86</v>
      </c>
      <c r="N103" s="6">
        <f>'CL &amp; Data'!M525</f>
        <v>-10.798389</v>
      </c>
      <c r="P103" s="6">
        <f>'CL &amp; Data'!N525</f>
        <v>-51.282684000000003</v>
      </c>
      <c r="R103" s="6">
        <f>'CL &amp; Data'!O525</f>
        <v>-45.249690999999999</v>
      </c>
      <c r="T103" s="6">
        <f>'CL &amp; Data'!P525</f>
        <v>-27.269814</v>
      </c>
    </row>
    <row r="104" spans="2:20" x14ac:dyDescent="0.25">
      <c r="B104" s="6">
        <f>'CL &amp; Data'!B526/1000000000</f>
        <v>8.93</v>
      </c>
      <c r="D104" s="6">
        <f>'CL &amp; Data'!C526</f>
        <v>-9.6141710000000007</v>
      </c>
      <c r="F104" s="6">
        <f>'CL &amp; Data'!D526</f>
        <v>-43.274559000000004</v>
      </c>
      <c r="H104" s="6">
        <f>'CL &amp; Data'!E526</f>
        <v>-26.672561999999999</v>
      </c>
      <c r="J104" s="6">
        <f>'CL &amp; Data'!F526</f>
        <v>-44.402622000000001</v>
      </c>
      <c r="L104" s="6">
        <f>'CL &amp; Data'!L526/1000000000</f>
        <v>8.93</v>
      </c>
      <c r="N104" s="6">
        <f>'CL &amp; Data'!M526</f>
        <v>-10.524417</v>
      </c>
      <c r="P104" s="6">
        <f>'CL &amp; Data'!N526</f>
        <v>-50.834774000000003</v>
      </c>
      <c r="R104" s="6">
        <f>'CL &amp; Data'!O526</f>
        <v>-44.354846999999999</v>
      </c>
      <c r="T104" s="6">
        <f>'CL &amp; Data'!P526</f>
        <v>-26.839562999999998</v>
      </c>
    </row>
    <row r="105" spans="2:20" x14ac:dyDescent="0.25">
      <c r="B105" s="6">
        <f>'CL &amp; Data'!B527/1000000000</f>
        <v>9</v>
      </c>
      <c r="D105" s="6">
        <f>'CL &amp; Data'!C527</f>
        <v>-9.9043436000000007</v>
      </c>
      <c r="F105" s="6">
        <f>'CL &amp; Data'!D527</f>
        <v>-43.424289999999999</v>
      </c>
      <c r="H105" s="6">
        <f>'CL &amp; Data'!E527</f>
        <v>-26.254197999999999</v>
      </c>
      <c r="J105" s="6">
        <f>'CL &amp; Data'!F527</f>
        <v>-43.619765999999998</v>
      </c>
      <c r="L105" s="6">
        <f>'CL &amp; Data'!L527/1000000000</f>
        <v>9</v>
      </c>
      <c r="N105" s="6">
        <f>'CL &amp; Data'!M527</f>
        <v>-10.311674</v>
      </c>
      <c r="P105" s="6">
        <f>'CL &amp; Data'!N527</f>
        <v>-50.024684999999998</v>
      </c>
      <c r="R105" s="6">
        <f>'CL &amp; Data'!O527</f>
        <v>-43.535876999999999</v>
      </c>
      <c r="T105" s="6">
        <f>'CL &amp; Data'!P527</f>
        <v>-26.417712999999999</v>
      </c>
    </row>
    <row r="106" spans="2:20" x14ac:dyDescent="0.25">
      <c r="B106" s="6">
        <f>'CL &amp; Data'!B528/1000000000</f>
        <v>9.07</v>
      </c>
      <c r="D106" s="6">
        <f>'CL &amp; Data'!C528</f>
        <v>-10.091187</v>
      </c>
      <c r="F106" s="6">
        <f>'CL &amp; Data'!D528</f>
        <v>-43.499831999999998</v>
      </c>
      <c r="H106" s="6">
        <f>'CL &amp; Data'!E528</f>
        <v>-25.887646</v>
      </c>
      <c r="J106" s="6">
        <f>'CL &amp; Data'!F528</f>
        <v>-42.900696000000003</v>
      </c>
      <c r="L106" s="6">
        <f>'CL &amp; Data'!L528/1000000000</f>
        <v>9.07</v>
      </c>
      <c r="N106" s="6">
        <f>'CL &amp; Data'!M528</f>
        <v>-10.075378000000001</v>
      </c>
      <c r="P106" s="6">
        <f>'CL &amp; Data'!N528</f>
        <v>-49.837631000000002</v>
      </c>
      <c r="R106" s="6">
        <f>'CL &amp; Data'!O528</f>
        <v>-42.821559999999998</v>
      </c>
      <c r="T106" s="6">
        <f>'CL &amp; Data'!P528</f>
        <v>-26.024643000000001</v>
      </c>
    </row>
    <row r="107" spans="2:20" x14ac:dyDescent="0.25">
      <c r="B107" s="6">
        <f>'CL &amp; Data'!B529/1000000000</f>
        <v>9.14</v>
      </c>
      <c r="D107" s="6">
        <f>'CL &amp; Data'!C529</f>
        <v>-10.407337</v>
      </c>
      <c r="F107" s="6">
        <f>'CL &amp; Data'!D529</f>
        <v>-43.520439000000003</v>
      </c>
      <c r="H107" s="6">
        <f>'CL &amp; Data'!E529</f>
        <v>-25.502746999999999</v>
      </c>
      <c r="J107" s="6">
        <f>'CL &amp; Data'!F529</f>
        <v>-42.222408000000001</v>
      </c>
      <c r="L107" s="6">
        <f>'CL &amp; Data'!L529/1000000000</f>
        <v>9.14</v>
      </c>
      <c r="N107" s="6">
        <f>'CL &amp; Data'!M529</f>
        <v>-9.9017400999999996</v>
      </c>
      <c r="P107" s="6">
        <f>'CL &amp; Data'!N529</f>
        <v>-49.903790000000001</v>
      </c>
      <c r="R107" s="6">
        <f>'CL &amp; Data'!O529</f>
        <v>-42.163322000000001</v>
      </c>
      <c r="T107" s="6">
        <f>'CL &amp; Data'!P529</f>
        <v>-25.635006000000001</v>
      </c>
    </row>
    <row r="108" spans="2:20" x14ac:dyDescent="0.25">
      <c r="B108" s="6">
        <f>'CL &amp; Data'!B530/1000000000</f>
        <v>9.2100000000000009</v>
      </c>
      <c r="D108" s="6">
        <f>'CL &amp; Data'!C530</f>
        <v>-10.669095</v>
      </c>
      <c r="F108" s="6">
        <f>'CL &amp; Data'!D530</f>
        <v>-43.465651999999999</v>
      </c>
      <c r="H108" s="6">
        <f>'CL &amp; Data'!E530</f>
        <v>-25.145496000000001</v>
      </c>
      <c r="J108" s="6">
        <f>'CL &amp; Data'!F530</f>
        <v>-41.610152999999997</v>
      </c>
      <c r="L108" s="6">
        <f>'CL &amp; Data'!L530/1000000000</f>
        <v>9.2100000000000009</v>
      </c>
      <c r="N108" s="6">
        <f>'CL &amp; Data'!M530</f>
        <v>-9.7334957000000006</v>
      </c>
      <c r="P108" s="6">
        <f>'CL &amp; Data'!N530</f>
        <v>-49.987060999999997</v>
      </c>
      <c r="R108" s="6">
        <f>'CL &amp; Data'!O530</f>
        <v>-41.537925999999999</v>
      </c>
      <c r="T108" s="6">
        <f>'CL &amp; Data'!P530</f>
        <v>-25.261944</v>
      </c>
    </row>
    <row r="109" spans="2:20" x14ac:dyDescent="0.25">
      <c r="B109" s="6">
        <f>'CL &amp; Data'!B531/1000000000</f>
        <v>9.2799999999999994</v>
      </c>
      <c r="D109" s="6">
        <f>'CL &amp; Data'!C531</f>
        <v>-10.987484</v>
      </c>
      <c r="F109" s="6">
        <f>'CL &amp; Data'!D531</f>
        <v>-43.424683000000002</v>
      </c>
      <c r="H109" s="6">
        <f>'CL &amp; Data'!E531</f>
        <v>-24.791333999999999</v>
      </c>
      <c r="J109" s="6">
        <f>'CL &amp; Data'!F531</f>
        <v>-41.017989999999998</v>
      </c>
      <c r="L109" s="6">
        <f>'CL &amp; Data'!L531/1000000000</f>
        <v>9.2799999999999994</v>
      </c>
      <c r="N109" s="6">
        <f>'CL &amp; Data'!M531</f>
        <v>-9.6369562000000002</v>
      </c>
      <c r="P109" s="6">
        <f>'CL &amp; Data'!N531</f>
        <v>-49.862845999999998</v>
      </c>
      <c r="R109" s="6">
        <f>'CL &amp; Data'!O531</f>
        <v>-40.933070999999998</v>
      </c>
      <c r="T109" s="6">
        <f>'CL &amp; Data'!P531</f>
        <v>-24.892935000000001</v>
      </c>
    </row>
    <row r="110" spans="2:20" x14ac:dyDescent="0.25">
      <c r="B110" s="6">
        <f>'CL &amp; Data'!B532/1000000000</f>
        <v>9.35</v>
      </c>
      <c r="D110" s="6">
        <f>'CL &amp; Data'!C532</f>
        <v>-11.219346</v>
      </c>
      <c r="F110" s="6">
        <f>'CL &amp; Data'!D532</f>
        <v>-43.277237</v>
      </c>
      <c r="H110" s="6">
        <f>'CL &amp; Data'!E532</f>
        <v>-24.454198999999999</v>
      </c>
      <c r="J110" s="6">
        <f>'CL &amp; Data'!F532</f>
        <v>-40.444611000000002</v>
      </c>
      <c r="L110" s="6">
        <f>'CL &amp; Data'!L532/1000000000</f>
        <v>9.35</v>
      </c>
      <c r="N110" s="6">
        <f>'CL &amp; Data'!M532</f>
        <v>-9.5148095999999995</v>
      </c>
      <c r="P110" s="6">
        <f>'CL &amp; Data'!N532</f>
        <v>-49.785136999999999</v>
      </c>
      <c r="R110" s="6">
        <f>'CL &amp; Data'!O532</f>
        <v>-40.376831000000003</v>
      </c>
      <c r="T110" s="6">
        <f>'CL &amp; Data'!P532</f>
        <v>-24.541879999999999</v>
      </c>
    </row>
    <row r="111" spans="2:20" x14ac:dyDescent="0.25">
      <c r="B111" s="6">
        <f>'CL &amp; Data'!B533/1000000000</f>
        <v>9.42</v>
      </c>
      <c r="D111" s="6">
        <f>'CL &amp; Data'!C533</f>
        <v>-11.542479999999999</v>
      </c>
      <c r="F111" s="6">
        <f>'CL &amp; Data'!D533</f>
        <v>-43.317988999999997</v>
      </c>
      <c r="H111" s="6">
        <f>'CL &amp; Data'!E533</f>
        <v>-24.121893</v>
      </c>
      <c r="J111" s="6">
        <f>'CL &amp; Data'!F533</f>
        <v>-39.919094000000001</v>
      </c>
      <c r="L111" s="6">
        <f>'CL &amp; Data'!L533/1000000000</f>
        <v>9.42</v>
      </c>
      <c r="N111" s="6">
        <f>'CL &amp; Data'!M533</f>
        <v>-9.4407253000000004</v>
      </c>
      <c r="P111" s="6">
        <f>'CL &amp; Data'!N533</f>
        <v>-49.206569999999999</v>
      </c>
      <c r="R111" s="6">
        <f>'CL &amp; Data'!O533</f>
        <v>-39.838673</v>
      </c>
      <c r="T111" s="6">
        <f>'CL &amp; Data'!P533</f>
        <v>-24.203469999999999</v>
      </c>
    </row>
    <row r="112" spans="2:20" x14ac:dyDescent="0.25">
      <c r="B112" s="6">
        <f>'CL &amp; Data'!B534/1000000000</f>
        <v>9.49</v>
      </c>
      <c r="D112" s="6">
        <f>'CL &amp; Data'!C534</f>
        <v>-11.953455</v>
      </c>
      <c r="F112" s="6">
        <f>'CL &amp; Data'!D534</f>
        <v>-43.338650000000001</v>
      </c>
      <c r="H112" s="6">
        <f>'CL &amp; Data'!E534</f>
        <v>-23.800007000000001</v>
      </c>
      <c r="J112" s="6">
        <f>'CL &amp; Data'!F534</f>
        <v>-39.422885999999998</v>
      </c>
      <c r="L112" s="6">
        <f>'CL &amp; Data'!L534/1000000000</f>
        <v>9.49</v>
      </c>
      <c r="N112" s="6">
        <f>'CL &amp; Data'!M534</f>
        <v>-9.3471879999999992</v>
      </c>
      <c r="P112" s="6">
        <f>'CL &amp; Data'!N534</f>
        <v>-48.752837999999997</v>
      </c>
      <c r="R112" s="6">
        <f>'CL &amp; Data'!O534</f>
        <v>-39.33717</v>
      </c>
      <c r="T112" s="6">
        <f>'CL &amp; Data'!P534</f>
        <v>-23.865559000000001</v>
      </c>
    </row>
    <row r="113" spans="2:20" x14ac:dyDescent="0.25">
      <c r="B113" s="6">
        <f>'CL &amp; Data'!B535/1000000000</f>
        <v>9.56</v>
      </c>
      <c r="D113" s="6">
        <f>'CL &amp; Data'!C535</f>
        <v>-12.2776</v>
      </c>
      <c r="F113" s="6">
        <f>'CL &amp; Data'!D535</f>
        <v>-43.348156000000003</v>
      </c>
      <c r="H113" s="6">
        <f>'CL &amp; Data'!E535</f>
        <v>-23.476178999999998</v>
      </c>
      <c r="J113" s="6">
        <f>'CL &amp; Data'!F535</f>
        <v>-38.942207000000003</v>
      </c>
      <c r="L113" s="6">
        <f>'CL &amp; Data'!L535/1000000000</f>
        <v>9.56</v>
      </c>
      <c r="N113" s="6">
        <f>'CL &amp; Data'!M535</f>
        <v>-9.2764472999999992</v>
      </c>
      <c r="P113" s="6">
        <f>'CL &amp; Data'!N535</f>
        <v>-48.257641</v>
      </c>
      <c r="R113" s="6">
        <f>'CL &amp; Data'!O535</f>
        <v>-38.867007999999998</v>
      </c>
      <c r="T113" s="6">
        <f>'CL &amp; Data'!P535</f>
        <v>-23.536249000000002</v>
      </c>
    </row>
    <row r="114" spans="2:20" x14ac:dyDescent="0.25">
      <c r="B114" s="6">
        <f>'CL &amp; Data'!B536/1000000000</f>
        <v>9.6300000000000008</v>
      </c>
      <c r="D114" s="6">
        <f>'CL &amp; Data'!C536</f>
        <v>-12.609919</v>
      </c>
      <c r="F114" s="6">
        <f>'CL &amp; Data'!D536</f>
        <v>-43.385742</v>
      </c>
      <c r="H114" s="6">
        <f>'CL &amp; Data'!E536</f>
        <v>-23.160678999999998</v>
      </c>
      <c r="J114" s="6">
        <f>'CL &amp; Data'!F536</f>
        <v>-38.516533000000003</v>
      </c>
      <c r="L114" s="6">
        <f>'CL &amp; Data'!L536/1000000000</f>
        <v>9.6300000000000008</v>
      </c>
      <c r="N114" s="6">
        <f>'CL &amp; Data'!M536</f>
        <v>-9.1985215999999994</v>
      </c>
      <c r="P114" s="6">
        <f>'CL &amp; Data'!N536</f>
        <v>-47.870899000000001</v>
      </c>
      <c r="R114" s="6">
        <f>'CL &amp; Data'!O536</f>
        <v>-38.436382000000002</v>
      </c>
      <c r="T114" s="6">
        <f>'CL &amp; Data'!P536</f>
        <v>-23.212365999999999</v>
      </c>
    </row>
    <row r="115" spans="2:20" x14ac:dyDescent="0.25">
      <c r="B115" s="6">
        <f>'CL &amp; Data'!B537/1000000000</f>
        <v>9.6999999999999993</v>
      </c>
      <c r="D115" s="6">
        <f>'CL &amp; Data'!C537</f>
        <v>-12.917316</v>
      </c>
      <c r="F115" s="6">
        <f>'CL &amp; Data'!D537</f>
        <v>-43.463818000000003</v>
      </c>
      <c r="H115" s="6">
        <f>'CL &amp; Data'!E537</f>
        <v>-22.843938999999999</v>
      </c>
      <c r="J115" s="6">
        <f>'CL &amp; Data'!F537</f>
        <v>-38.106521999999998</v>
      </c>
      <c r="L115" s="6">
        <f>'CL &amp; Data'!L537/1000000000</f>
        <v>9.6999999999999993</v>
      </c>
      <c r="N115" s="6">
        <f>'CL &amp; Data'!M537</f>
        <v>-9.1187056999999996</v>
      </c>
      <c r="P115" s="6">
        <f>'CL &amp; Data'!N537</f>
        <v>-47.796810000000001</v>
      </c>
      <c r="R115" s="6">
        <f>'CL &amp; Data'!O537</f>
        <v>-38.010178000000003</v>
      </c>
      <c r="T115" s="6">
        <f>'CL &amp; Data'!P537</f>
        <v>-22.884447000000002</v>
      </c>
    </row>
    <row r="116" spans="2:20" x14ac:dyDescent="0.25">
      <c r="B116" s="6">
        <f>'CL &amp; Data'!B538/1000000000</f>
        <v>9.77</v>
      </c>
      <c r="D116" s="6">
        <f>'CL &amp; Data'!C538</f>
        <v>-13.252473999999999</v>
      </c>
      <c r="F116" s="6">
        <f>'CL &amp; Data'!D538</f>
        <v>-43.446541000000003</v>
      </c>
      <c r="H116" s="6">
        <f>'CL &amp; Data'!E538</f>
        <v>-22.538477</v>
      </c>
      <c r="J116" s="6">
        <f>'CL &amp; Data'!F538</f>
        <v>-37.683433999999998</v>
      </c>
      <c r="L116" s="6">
        <f>'CL &amp; Data'!L538/1000000000</f>
        <v>9.77</v>
      </c>
      <c r="N116" s="6">
        <f>'CL &amp; Data'!M538</f>
        <v>-9.0598402</v>
      </c>
      <c r="P116" s="6">
        <f>'CL &amp; Data'!N538</f>
        <v>-48.029594000000003</v>
      </c>
      <c r="R116" s="6">
        <f>'CL &amp; Data'!O538</f>
        <v>-37.606704999999998</v>
      </c>
      <c r="T116" s="6">
        <f>'CL &amp; Data'!P538</f>
        <v>-22.569341999999999</v>
      </c>
    </row>
    <row r="117" spans="2:20" x14ac:dyDescent="0.25">
      <c r="B117" s="6">
        <f>'CL &amp; Data'!B539/1000000000</f>
        <v>9.84</v>
      </c>
      <c r="D117" s="6">
        <f>'CL &amp; Data'!C539</f>
        <v>-13.417965000000001</v>
      </c>
      <c r="F117" s="6">
        <f>'CL &amp; Data'!D539</f>
        <v>-43.276935999999999</v>
      </c>
      <c r="H117" s="6">
        <f>'CL &amp; Data'!E539</f>
        <v>-22.234967999999999</v>
      </c>
      <c r="J117" s="6">
        <f>'CL &amp; Data'!F539</f>
        <v>-37.266387999999999</v>
      </c>
      <c r="L117" s="6">
        <f>'CL &amp; Data'!L539/1000000000</f>
        <v>9.84</v>
      </c>
      <c r="N117" s="6">
        <f>'CL &amp; Data'!M539</f>
        <v>-8.9968585999999995</v>
      </c>
      <c r="P117" s="6">
        <f>'CL &amp; Data'!N539</f>
        <v>-48.560111999999997</v>
      </c>
      <c r="R117" s="6">
        <f>'CL &amp; Data'!O539</f>
        <v>-37.185509000000003</v>
      </c>
      <c r="T117" s="6">
        <f>'CL &amp; Data'!P539</f>
        <v>-22.254757000000001</v>
      </c>
    </row>
    <row r="118" spans="2:20" x14ac:dyDescent="0.25">
      <c r="B118" s="6">
        <f>'CL &amp; Data'!B540/1000000000</f>
        <v>9.91</v>
      </c>
      <c r="D118" s="6">
        <f>'CL &amp; Data'!C540</f>
        <v>-13.680749</v>
      </c>
      <c r="F118" s="6">
        <f>'CL &amp; Data'!D540</f>
        <v>-43.197411000000002</v>
      </c>
      <c r="H118" s="6">
        <f>'CL &amp; Data'!E540</f>
        <v>-21.937909999999999</v>
      </c>
      <c r="J118" s="6">
        <f>'CL &amp; Data'!F540</f>
        <v>-36.817692000000001</v>
      </c>
      <c r="L118" s="6">
        <f>'CL &amp; Data'!L540/1000000000</f>
        <v>9.91</v>
      </c>
      <c r="N118" s="6">
        <f>'CL &amp; Data'!M540</f>
        <v>-8.9551706000000006</v>
      </c>
      <c r="P118" s="6">
        <f>'CL &amp; Data'!N540</f>
        <v>-49.046936000000002</v>
      </c>
      <c r="R118" s="6">
        <f>'CL &amp; Data'!O540</f>
        <v>-36.739975000000001</v>
      </c>
      <c r="T118" s="6">
        <f>'CL &amp; Data'!P540</f>
        <v>-21.941675</v>
      </c>
    </row>
    <row r="119" spans="2:20" x14ac:dyDescent="0.25">
      <c r="B119" s="6">
        <f>'CL &amp; Data'!B541/1000000000</f>
        <v>9.98</v>
      </c>
      <c r="D119" s="6">
        <f>'CL &amp; Data'!C541</f>
        <v>-13.931571999999999</v>
      </c>
      <c r="F119" s="6">
        <f>'CL &amp; Data'!D541</f>
        <v>-43.091999000000001</v>
      </c>
      <c r="H119" s="6">
        <f>'CL &amp; Data'!E541</f>
        <v>-21.652647000000002</v>
      </c>
      <c r="J119" s="6">
        <f>'CL &amp; Data'!F541</f>
        <v>-36.330772000000003</v>
      </c>
      <c r="L119" s="6">
        <f>'CL &amp; Data'!L541/1000000000</f>
        <v>9.98</v>
      </c>
      <c r="N119" s="6">
        <f>'CL &amp; Data'!M541</f>
        <v>-8.8949919000000008</v>
      </c>
      <c r="P119" s="6">
        <f>'CL &amp; Data'!N541</f>
        <v>-49.577750999999999</v>
      </c>
      <c r="R119" s="6">
        <f>'CL &amp; Data'!O541</f>
        <v>-36.277321000000001</v>
      </c>
      <c r="T119" s="6">
        <f>'CL &amp; Data'!P541</f>
        <v>-21.653995999999999</v>
      </c>
    </row>
    <row r="120" spans="2:20" x14ac:dyDescent="0.25">
      <c r="B120" s="6">
        <f>'CL &amp; Data'!B542/1000000000</f>
        <v>10.050000000000001</v>
      </c>
      <c r="D120" s="6">
        <f>'CL &amp; Data'!C542</f>
        <v>-14.324217000000001</v>
      </c>
      <c r="F120" s="6">
        <f>'CL &amp; Data'!D542</f>
        <v>-42.989857000000001</v>
      </c>
      <c r="H120" s="6">
        <f>'CL &amp; Data'!E542</f>
        <v>-21.398001000000001</v>
      </c>
      <c r="J120" s="6">
        <f>'CL &amp; Data'!F542</f>
        <v>-35.834319999999998</v>
      </c>
      <c r="L120" s="6">
        <f>'CL &amp; Data'!L542/1000000000</f>
        <v>10.050000000000001</v>
      </c>
      <c r="N120" s="6">
        <f>'CL &amp; Data'!M542</f>
        <v>-8.8593407000000006</v>
      </c>
      <c r="P120" s="6">
        <f>'CL &amp; Data'!N542</f>
        <v>-50.082897000000003</v>
      </c>
      <c r="R120" s="6">
        <f>'CL &amp; Data'!O542</f>
        <v>-35.803085000000003</v>
      </c>
      <c r="T120" s="6">
        <f>'CL &amp; Data'!P542</f>
        <v>-21.387062</v>
      </c>
    </row>
    <row r="121" spans="2:20" x14ac:dyDescent="0.25">
      <c r="B121" s="6">
        <f>'CL &amp; Data'!B543/1000000000</f>
        <v>10.119999999999999</v>
      </c>
      <c r="D121" s="6">
        <f>'CL &amp; Data'!C543</f>
        <v>-14.681561</v>
      </c>
      <c r="F121" s="6">
        <f>'CL &amp; Data'!D543</f>
        <v>-42.830879000000003</v>
      </c>
      <c r="H121" s="6">
        <f>'CL &amp; Data'!E543</f>
        <v>-21.153044000000001</v>
      </c>
      <c r="J121" s="6">
        <f>'CL &amp; Data'!F543</f>
        <v>-35.326110999999997</v>
      </c>
      <c r="L121" s="6">
        <f>'CL &amp; Data'!L543/1000000000</f>
        <v>10.119999999999999</v>
      </c>
      <c r="N121" s="6">
        <f>'CL &amp; Data'!M543</f>
        <v>-8.8153638999999995</v>
      </c>
      <c r="P121" s="6">
        <f>'CL &amp; Data'!N543</f>
        <v>-50.735680000000002</v>
      </c>
      <c r="R121" s="6">
        <f>'CL &amp; Data'!O543</f>
        <v>-35.292717000000003</v>
      </c>
      <c r="T121" s="6">
        <f>'CL &amp; Data'!P543</f>
        <v>-21.125912</v>
      </c>
    </row>
    <row r="122" spans="2:20" x14ac:dyDescent="0.25">
      <c r="B122" s="6">
        <f>'CL &amp; Data'!B544/1000000000</f>
        <v>10.19</v>
      </c>
      <c r="D122" s="6">
        <f>'CL &amp; Data'!C544</f>
        <v>-15.065326000000001</v>
      </c>
      <c r="F122" s="6">
        <f>'CL &amp; Data'!D544</f>
        <v>-42.761569999999999</v>
      </c>
      <c r="H122" s="6">
        <f>'CL &amp; Data'!E544</f>
        <v>-20.929549999999999</v>
      </c>
      <c r="J122" s="6">
        <f>'CL &amp; Data'!F544</f>
        <v>-34.800316000000002</v>
      </c>
      <c r="L122" s="6">
        <f>'CL &amp; Data'!L544/1000000000</f>
        <v>10.19</v>
      </c>
      <c r="N122" s="6">
        <f>'CL &amp; Data'!M544</f>
        <v>-8.7897376999999999</v>
      </c>
      <c r="P122" s="6">
        <f>'CL &amp; Data'!N544</f>
        <v>-51.056477000000001</v>
      </c>
      <c r="R122" s="6">
        <f>'CL &amp; Data'!O544</f>
        <v>-34.795161999999998</v>
      </c>
      <c r="T122" s="6">
        <f>'CL &amp; Data'!P544</f>
        <v>-20.904211</v>
      </c>
    </row>
    <row r="123" spans="2:20" x14ac:dyDescent="0.25">
      <c r="B123" s="6">
        <f>'CL &amp; Data'!B545/1000000000</f>
        <v>10.26</v>
      </c>
      <c r="D123" s="6">
        <f>'CL &amp; Data'!C545</f>
        <v>-15.544257999999999</v>
      </c>
      <c r="F123" s="6">
        <f>'CL &amp; Data'!D545</f>
        <v>-42.716034000000001</v>
      </c>
      <c r="H123" s="6">
        <f>'CL &amp; Data'!E545</f>
        <v>-20.736359</v>
      </c>
      <c r="J123" s="6">
        <f>'CL &amp; Data'!F545</f>
        <v>-34.259987000000002</v>
      </c>
      <c r="L123" s="6">
        <f>'CL &amp; Data'!L545/1000000000</f>
        <v>10.26</v>
      </c>
      <c r="N123" s="6">
        <f>'CL &amp; Data'!M545</f>
        <v>-8.7770863000000006</v>
      </c>
      <c r="P123" s="6">
        <f>'CL &amp; Data'!N545</f>
        <v>-51.386409999999998</v>
      </c>
      <c r="R123" s="6">
        <f>'CL &amp; Data'!O545</f>
        <v>-34.268776000000003</v>
      </c>
      <c r="T123" s="6">
        <f>'CL &amp; Data'!P545</f>
        <v>-20.705560999999999</v>
      </c>
    </row>
    <row r="124" spans="2:20" x14ac:dyDescent="0.25">
      <c r="B124" s="6">
        <f>'CL &amp; Data'!B546/1000000000</f>
        <v>10.33</v>
      </c>
      <c r="D124" s="6">
        <f>'CL &amp; Data'!C546</f>
        <v>-16.010850999999999</v>
      </c>
      <c r="F124" s="6">
        <f>'CL &amp; Data'!D546</f>
        <v>-42.538567</v>
      </c>
      <c r="H124" s="6">
        <f>'CL &amp; Data'!E546</f>
        <v>-20.559031000000001</v>
      </c>
      <c r="J124" s="6">
        <f>'CL &amp; Data'!F546</f>
        <v>-33.734653000000002</v>
      </c>
      <c r="L124" s="6">
        <f>'CL &amp; Data'!L546/1000000000</f>
        <v>10.33</v>
      </c>
      <c r="N124" s="6">
        <f>'CL &amp; Data'!M546</f>
        <v>-8.7780074999999993</v>
      </c>
      <c r="P124" s="6">
        <f>'CL &amp; Data'!N546</f>
        <v>-51.978977</v>
      </c>
      <c r="R124" s="6">
        <f>'CL &amp; Data'!O546</f>
        <v>-33.717959999999998</v>
      </c>
      <c r="T124" s="6">
        <f>'CL &amp; Data'!P546</f>
        <v>-20.523752000000002</v>
      </c>
    </row>
    <row r="125" spans="2:20" x14ac:dyDescent="0.25">
      <c r="B125" s="6">
        <f>'CL &amp; Data'!B547/1000000000</f>
        <v>10.4</v>
      </c>
      <c r="D125" s="6">
        <f>'CL &amp; Data'!C547</f>
        <v>-16.420646999999999</v>
      </c>
      <c r="F125" s="6">
        <f>'CL &amp; Data'!D547</f>
        <v>-42.452179000000001</v>
      </c>
      <c r="H125" s="6">
        <f>'CL &amp; Data'!E547</f>
        <v>-20.391607</v>
      </c>
      <c r="J125" s="6">
        <f>'CL &amp; Data'!F547</f>
        <v>-33.184078</v>
      </c>
      <c r="L125" s="6">
        <f>'CL &amp; Data'!L547/1000000000</f>
        <v>10.4</v>
      </c>
      <c r="N125" s="6">
        <f>'CL &amp; Data'!M547</f>
        <v>-8.7968664000000008</v>
      </c>
      <c r="P125" s="6">
        <f>'CL &amp; Data'!N547</f>
        <v>-52.281714999999998</v>
      </c>
      <c r="R125" s="6">
        <f>'CL &amp; Data'!O547</f>
        <v>-33.180819999999997</v>
      </c>
      <c r="T125" s="6">
        <f>'CL &amp; Data'!P547</f>
        <v>-20.359949</v>
      </c>
    </row>
    <row r="126" spans="2:20" x14ac:dyDescent="0.25">
      <c r="B126" s="6">
        <f>'CL &amp; Data'!B548/1000000000</f>
        <v>10.47</v>
      </c>
      <c r="D126" s="6">
        <f>'CL &amp; Data'!C548</f>
        <v>-16.756751999999999</v>
      </c>
      <c r="F126" s="6">
        <f>'CL &amp; Data'!D548</f>
        <v>-42.358131</v>
      </c>
      <c r="H126" s="6">
        <f>'CL &amp; Data'!E548</f>
        <v>-20.237867000000001</v>
      </c>
      <c r="J126" s="6">
        <f>'CL &amp; Data'!F548</f>
        <v>-32.599110000000003</v>
      </c>
      <c r="L126" s="6">
        <f>'CL &amp; Data'!L548/1000000000</f>
        <v>10.47</v>
      </c>
      <c r="N126" s="6">
        <f>'CL &amp; Data'!M548</f>
        <v>-8.8228349999999995</v>
      </c>
      <c r="P126" s="6">
        <f>'CL &amp; Data'!N548</f>
        <v>-52.458281999999997</v>
      </c>
      <c r="R126" s="6">
        <f>'CL &amp; Data'!O548</f>
        <v>-32.604950000000002</v>
      </c>
      <c r="T126" s="6">
        <f>'CL &amp; Data'!P548</f>
        <v>-20.21331</v>
      </c>
    </row>
    <row r="127" spans="2:20" x14ac:dyDescent="0.25">
      <c r="B127" s="6">
        <f>'CL &amp; Data'!B549/1000000000</f>
        <v>10.54</v>
      </c>
      <c r="D127" s="6">
        <f>'CL &amp; Data'!C549</f>
        <v>-17.198912</v>
      </c>
      <c r="F127" s="6">
        <f>'CL &amp; Data'!D549</f>
        <v>-42.296298999999998</v>
      </c>
      <c r="H127" s="6">
        <f>'CL &amp; Data'!E549</f>
        <v>-20.106110000000001</v>
      </c>
      <c r="J127" s="6">
        <f>'CL &amp; Data'!F549</f>
        <v>-32.064292999999999</v>
      </c>
      <c r="L127" s="6">
        <f>'CL &amp; Data'!L549/1000000000</f>
        <v>10.54</v>
      </c>
      <c r="N127" s="6">
        <f>'CL &amp; Data'!M549</f>
        <v>-8.8602409000000009</v>
      </c>
      <c r="P127" s="6">
        <f>'CL &amp; Data'!N549</f>
        <v>-52.239941000000002</v>
      </c>
      <c r="R127" s="6">
        <f>'CL &amp; Data'!O549</f>
        <v>-32.059353000000002</v>
      </c>
      <c r="T127" s="6">
        <f>'CL &amp; Data'!P549</f>
        <v>-20.075824999999998</v>
      </c>
    </row>
    <row r="128" spans="2:20" x14ac:dyDescent="0.25">
      <c r="B128" s="6">
        <f>'CL &amp; Data'!B550/1000000000</f>
        <v>10.61</v>
      </c>
      <c r="D128" s="6">
        <f>'CL &amp; Data'!C550</f>
        <v>-17.469394999999999</v>
      </c>
      <c r="F128" s="6">
        <f>'CL &amp; Data'!D550</f>
        <v>-42.175418999999998</v>
      </c>
      <c r="H128" s="6">
        <f>'CL &amp; Data'!E550</f>
        <v>-19.983131</v>
      </c>
      <c r="J128" s="6">
        <f>'CL &amp; Data'!F550</f>
        <v>-31.508092999999999</v>
      </c>
      <c r="L128" s="6">
        <f>'CL &amp; Data'!L550/1000000000</f>
        <v>10.61</v>
      </c>
      <c r="N128" s="6">
        <f>'CL &amp; Data'!M550</f>
        <v>-8.9195527999999999</v>
      </c>
      <c r="P128" s="6">
        <f>'CL &amp; Data'!N550</f>
        <v>-51.940548</v>
      </c>
      <c r="R128" s="6">
        <f>'CL &amp; Data'!O550</f>
        <v>-31.494871</v>
      </c>
      <c r="T128" s="6">
        <f>'CL &amp; Data'!P550</f>
        <v>-19.958055000000002</v>
      </c>
    </row>
    <row r="129" spans="2:20" x14ac:dyDescent="0.25">
      <c r="B129" s="6">
        <f>'CL &amp; Data'!B551/1000000000</f>
        <v>10.68</v>
      </c>
      <c r="D129" s="6">
        <f>'CL &amp; Data'!C551</f>
        <v>-17.728731</v>
      </c>
      <c r="F129" s="6">
        <f>'CL &amp; Data'!D551</f>
        <v>-42.003909999999998</v>
      </c>
      <c r="H129" s="6">
        <f>'CL &amp; Data'!E551</f>
        <v>-19.868514999999999</v>
      </c>
      <c r="J129" s="6">
        <f>'CL &amp; Data'!F551</f>
        <v>-30.939602000000001</v>
      </c>
      <c r="L129" s="6">
        <f>'CL &amp; Data'!L551/1000000000</f>
        <v>10.68</v>
      </c>
      <c r="N129" s="6">
        <f>'CL &amp; Data'!M551</f>
        <v>-8.9798632000000005</v>
      </c>
      <c r="P129" s="6">
        <f>'CL &amp; Data'!N551</f>
        <v>-51.192622999999998</v>
      </c>
      <c r="R129" s="6">
        <f>'CL &amp; Data'!O551</f>
        <v>-30.953624999999999</v>
      </c>
      <c r="T129" s="6">
        <f>'CL &amp; Data'!P551</f>
        <v>-19.839932999999998</v>
      </c>
    </row>
    <row r="130" spans="2:20" x14ac:dyDescent="0.25">
      <c r="B130" s="6">
        <f>'CL &amp; Data'!B552/1000000000</f>
        <v>10.75</v>
      </c>
      <c r="D130" s="6">
        <f>'CL &amp; Data'!C552</f>
        <v>-17.862494000000002</v>
      </c>
      <c r="F130" s="6">
        <f>'CL &amp; Data'!D552</f>
        <v>-41.892670000000003</v>
      </c>
      <c r="H130" s="6">
        <f>'CL &amp; Data'!E552</f>
        <v>-19.763901000000001</v>
      </c>
      <c r="J130" s="6">
        <f>'CL &amp; Data'!F552</f>
        <v>-30.399124</v>
      </c>
      <c r="L130" s="6">
        <f>'CL &amp; Data'!L552/1000000000</f>
        <v>10.75</v>
      </c>
      <c r="N130" s="6">
        <f>'CL &amp; Data'!M552</f>
        <v>-9.0520487000000003</v>
      </c>
      <c r="P130" s="6">
        <f>'CL &amp; Data'!N552</f>
        <v>-50.443438999999998</v>
      </c>
      <c r="R130" s="6">
        <f>'CL &amp; Data'!O552</f>
        <v>-30.386658000000001</v>
      </c>
      <c r="T130" s="6">
        <f>'CL &amp; Data'!P552</f>
        <v>-19.740993</v>
      </c>
    </row>
    <row r="131" spans="2:20" x14ac:dyDescent="0.25">
      <c r="B131" s="6">
        <f>'CL &amp; Data'!B553/1000000000</f>
        <v>10.82</v>
      </c>
      <c r="D131" s="6">
        <f>'CL &amp; Data'!C553</f>
        <v>-18.002994999999999</v>
      </c>
      <c r="F131" s="6">
        <f>'CL &amp; Data'!D553</f>
        <v>-41.798079999999999</v>
      </c>
      <c r="H131" s="6">
        <f>'CL &amp; Data'!E553</f>
        <v>-19.675488000000001</v>
      </c>
      <c r="J131" s="6">
        <f>'CL &amp; Data'!F553</f>
        <v>-29.905573</v>
      </c>
      <c r="L131" s="6">
        <f>'CL &amp; Data'!L553/1000000000</f>
        <v>10.82</v>
      </c>
      <c r="N131" s="6">
        <f>'CL &amp; Data'!M553</f>
        <v>-9.1398153000000004</v>
      </c>
      <c r="P131" s="6">
        <f>'CL &amp; Data'!N553</f>
        <v>-49.634720000000002</v>
      </c>
      <c r="R131" s="6">
        <f>'CL &amp; Data'!O553</f>
        <v>-29.88381</v>
      </c>
      <c r="T131" s="6">
        <f>'CL &amp; Data'!P553</f>
        <v>-19.665785</v>
      </c>
    </row>
    <row r="132" spans="2:20" x14ac:dyDescent="0.25">
      <c r="B132" s="6">
        <f>'CL &amp; Data'!B554/1000000000</f>
        <v>10.89</v>
      </c>
      <c r="D132" s="6">
        <f>'CL &amp; Data'!C554</f>
        <v>-18.058764</v>
      </c>
      <c r="F132" s="6">
        <f>'CL &amp; Data'!D554</f>
        <v>-41.740729999999999</v>
      </c>
      <c r="H132" s="6">
        <f>'CL &amp; Data'!E554</f>
        <v>-19.595576999999999</v>
      </c>
      <c r="J132" s="6">
        <f>'CL &amp; Data'!F554</f>
        <v>-29.36956</v>
      </c>
      <c r="L132" s="6">
        <f>'CL &amp; Data'!L554/1000000000</f>
        <v>10.89</v>
      </c>
      <c r="N132" s="6">
        <f>'CL &amp; Data'!M554</f>
        <v>-9.2322941000000007</v>
      </c>
      <c r="P132" s="6">
        <f>'CL &amp; Data'!N554</f>
        <v>-48.938426999999997</v>
      </c>
      <c r="R132" s="6">
        <f>'CL &amp; Data'!O554</f>
        <v>-29.296472999999999</v>
      </c>
      <c r="T132" s="6">
        <f>'CL &amp; Data'!P554</f>
        <v>-19.598461</v>
      </c>
    </row>
    <row r="133" spans="2:20" x14ac:dyDescent="0.25">
      <c r="B133" s="6">
        <f>'CL &amp; Data'!B555/1000000000</f>
        <v>10.96</v>
      </c>
      <c r="D133" s="6">
        <f>'CL &amp; Data'!C555</f>
        <v>-18.029938000000001</v>
      </c>
      <c r="F133" s="6">
        <f>'CL &amp; Data'!D555</f>
        <v>-41.564411</v>
      </c>
      <c r="H133" s="6">
        <f>'CL &amp; Data'!E555</f>
        <v>-19.530902999999999</v>
      </c>
      <c r="J133" s="6">
        <f>'CL &amp; Data'!F555</f>
        <v>-28.847296</v>
      </c>
      <c r="L133" s="6">
        <f>'CL &amp; Data'!L555/1000000000</f>
        <v>10.96</v>
      </c>
      <c r="N133" s="6">
        <f>'CL &amp; Data'!M555</f>
        <v>-9.3451900000000006</v>
      </c>
      <c r="P133" s="6">
        <f>'CL &amp; Data'!N555</f>
        <v>-48.326984000000003</v>
      </c>
      <c r="R133" s="6">
        <f>'CL &amp; Data'!O555</f>
        <v>-28.757069000000001</v>
      </c>
      <c r="T133" s="6">
        <f>'CL &amp; Data'!P555</f>
        <v>-19.544281000000002</v>
      </c>
    </row>
    <row r="134" spans="2:20" x14ac:dyDescent="0.25">
      <c r="B134" s="6">
        <f>'CL &amp; Data'!B556/1000000000</f>
        <v>11.03</v>
      </c>
      <c r="D134" s="6">
        <f>'CL &amp; Data'!C556</f>
        <v>-17.991947</v>
      </c>
      <c r="F134" s="6">
        <f>'CL &amp; Data'!D556</f>
        <v>-41.616871000000003</v>
      </c>
      <c r="H134" s="6">
        <f>'CL &amp; Data'!E556</f>
        <v>-19.475072999999998</v>
      </c>
      <c r="J134" s="6">
        <f>'CL &amp; Data'!F556</f>
        <v>-28.330275</v>
      </c>
      <c r="L134" s="6">
        <f>'CL &amp; Data'!L556/1000000000</f>
        <v>11.03</v>
      </c>
      <c r="N134" s="6">
        <f>'CL &amp; Data'!M556</f>
        <v>-9.4598016999999999</v>
      </c>
      <c r="P134" s="6">
        <f>'CL &amp; Data'!N556</f>
        <v>-47.828052999999997</v>
      </c>
      <c r="R134" s="6">
        <f>'CL &amp; Data'!O556</f>
        <v>-28.178834999999999</v>
      </c>
      <c r="T134" s="6">
        <f>'CL &amp; Data'!P556</f>
        <v>-19.508296999999999</v>
      </c>
    </row>
    <row r="135" spans="2:20" x14ac:dyDescent="0.25">
      <c r="B135" s="6">
        <f>'CL &amp; Data'!B557/1000000000</f>
        <v>11.1</v>
      </c>
      <c r="D135" s="6">
        <f>'CL &amp; Data'!C557</f>
        <v>-17.844324</v>
      </c>
      <c r="F135" s="6">
        <f>'CL &amp; Data'!D557</f>
        <v>-41.557304000000002</v>
      </c>
      <c r="H135" s="6">
        <f>'CL &amp; Data'!E557</f>
        <v>-19.428439999999998</v>
      </c>
      <c r="J135" s="6">
        <f>'CL &amp; Data'!F557</f>
        <v>-27.78706</v>
      </c>
      <c r="L135" s="6">
        <f>'CL &amp; Data'!L557/1000000000</f>
        <v>11.1</v>
      </c>
      <c r="N135" s="6">
        <f>'CL &amp; Data'!M557</f>
        <v>-9.6201191000000001</v>
      </c>
      <c r="P135" s="6">
        <f>'CL &amp; Data'!N557</f>
        <v>-47.330395000000003</v>
      </c>
      <c r="R135" s="6">
        <f>'CL &amp; Data'!O557</f>
        <v>-27.615856000000001</v>
      </c>
      <c r="T135" s="6">
        <f>'CL &amp; Data'!P557</f>
        <v>-19.476991999999999</v>
      </c>
    </row>
    <row r="136" spans="2:20" x14ac:dyDescent="0.25">
      <c r="B136" s="6">
        <f>'CL &amp; Data'!B558/1000000000</f>
        <v>11.17</v>
      </c>
      <c r="D136" s="6">
        <f>'CL &amp; Data'!C558</f>
        <v>-17.684937000000001</v>
      </c>
      <c r="F136" s="6">
        <f>'CL &amp; Data'!D558</f>
        <v>-41.421985999999997</v>
      </c>
      <c r="H136" s="6">
        <f>'CL &amp; Data'!E558</f>
        <v>-19.396329999999999</v>
      </c>
      <c r="J136" s="6">
        <f>'CL &amp; Data'!F558</f>
        <v>-27.244415</v>
      </c>
      <c r="L136" s="6">
        <f>'CL &amp; Data'!L558/1000000000</f>
        <v>11.17</v>
      </c>
      <c r="N136" s="6">
        <f>'CL &amp; Data'!M558</f>
        <v>-9.7675142000000008</v>
      </c>
      <c r="P136" s="6">
        <f>'CL &amp; Data'!N558</f>
        <v>-46.845298999999997</v>
      </c>
      <c r="R136" s="6">
        <f>'CL &amp; Data'!O558</f>
        <v>-27.020357000000001</v>
      </c>
      <c r="T136" s="6">
        <f>'CL &amp; Data'!P558</f>
        <v>-19.464293000000001</v>
      </c>
    </row>
    <row r="137" spans="2:20" x14ac:dyDescent="0.25">
      <c r="B137" s="6">
        <f>'CL &amp; Data'!B559/1000000000</f>
        <v>11.24</v>
      </c>
      <c r="D137" s="6">
        <f>'CL &amp; Data'!C559</f>
        <v>-17.266911</v>
      </c>
      <c r="F137" s="6">
        <f>'CL &amp; Data'!D559</f>
        <v>-41.397190000000002</v>
      </c>
      <c r="H137" s="6">
        <f>'CL &amp; Data'!E559</f>
        <v>-19.361626000000001</v>
      </c>
      <c r="J137" s="6">
        <f>'CL &amp; Data'!F559</f>
        <v>-26.678837000000001</v>
      </c>
      <c r="L137" s="6">
        <f>'CL &amp; Data'!L559/1000000000</f>
        <v>11.24</v>
      </c>
      <c r="N137" s="6">
        <f>'CL &amp; Data'!M559</f>
        <v>-9.9773083000000007</v>
      </c>
      <c r="P137" s="6">
        <f>'CL &amp; Data'!N559</f>
        <v>-46.491447000000001</v>
      </c>
      <c r="R137" s="6">
        <f>'CL &amp; Data'!O559</f>
        <v>-26.473044999999999</v>
      </c>
      <c r="T137" s="6">
        <f>'CL &amp; Data'!P559</f>
        <v>-19.460311999999998</v>
      </c>
    </row>
    <row r="138" spans="2:20" x14ac:dyDescent="0.25">
      <c r="B138" s="6">
        <f>'CL &amp; Data'!B560/1000000000</f>
        <v>11.31</v>
      </c>
      <c r="D138" s="6">
        <f>'CL &amp; Data'!C560</f>
        <v>-16.985143999999998</v>
      </c>
      <c r="F138" s="6">
        <f>'CL &amp; Data'!D560</f>
        <v>-41.278632999999999</v>
      </c>
      <c r="H138" s="6">
        <f>'CL &amp; Data'!E560</f>
        <v>-19.347875999999999</v>
      </c>
      <c r="J138" s="6">
        <f>'CL &amp; Data'!F560</f>
        <v>-26.146432999999998</v>
      </c>
      <c r="L138" s="6">
        <f>'CL &amp; Data'!L560/1000000000</f>
        <v>11.31</v>
      </c>
      <c r="N138" s="6">
        <f>'CL &amp; Data'!M560</f>
        <v>-10.164685</v>
      </c>
      <c r="P138" s="6">
        <f>'CL &amp; Data'!N560</f>
        <v>-46.035423000000002</v>
      </c>
      <c r="R138" s="6">
        <f>'CL &amp; Data'!O560</f>
        <v>-25.915444999999998</v>
      </c>
      <c r="T138" s="6">
        <f>'CL &amp; Data'!P560</f>
        <v>-19.475864000000001</v>
      </c>
    </row>
    <row r="139" spans="2:20" x14ac:dyDescent="0.25">
      <c r="B139" s="6">
        <f>'CL &amp; Data'!B561/1000000000</f>
        <v>11.38</v>
      </c>
      <c r="D139" s="6">
        <f>'CL &amp; Data'!C561</f>
        <v>-16.589127999999999</v>
      </c>
      <c r="F139" s="6">
        <f>'CL &amp; Data'!D561</f>
        <v>-41.231743000000002</v>
      </c>
      <c r="H139" s="6">
        <f>'CL &amp; Data'!E561</f>
        <v>-19.363472000000002</v>
      </c>
      <c r="J139" s="6">
        <f>'CL &amp; Data'!F561</f>
        <v>-25.604841</v>
      </c>
      <c r="L139" s="6">
        <f>'CL &amp; Data'!L561/1000000000</f>
        <v>11.38</v>
      </c>
      <c r="N139" s="6">
        <f>'CL &amp; Data'!M561</f>
        <v>-10.418479</v>
      </c>
      <c r="P139" s="6">
        <f>'CL &amp; Data'!N561</f>
        <v>-45.503776999999999</v>
      </c>
      <c r="R139" s="6">
        <f>'CL &amp; Data'!O561</f>
        <v>-25.395309000000001</v>
      </c>
      <c r="T139" s="6">
        <f>'CL &amp; Data'!P561</f>
        <v>-19.512512000000001</v>
      </c>
    </row>
    <row r="140" spans="2:20" x14ac:dyDescent="0.25">
      <c r="B140" s="6">
        <f>'CL &amp; Data'!B562/1000000000</f>
        <v>11.45</v>
      </c>
      <c r="D140" s="6">
        <f>'CL &amp; Data'!C562</f>
        <v>-16.246970999999998</v>
      </c>
      <c r="F140" s="6">
        <f>'CL &amp; Data'!D562</f>
        <v>-41.126700999999997</v>
      </c>
      <c r="H140" s="6">
        <f>'CL &amp; Data'!E562</f>
        <v>-19.396996999999999</v>
      </c>
      <c r="J140" s="6">
        <f>'CL &amp; Data'!F562</f>
        <v>-25.099879999999999</v>
      </c>
      <c r="L140" s="6">
        <f>'CL &amp; Data'!L562/1000000000</f>
        <v>11.45</v>
      </c>
      <c r="N140" s="6">
        <f>'CL &amp; Data'!M562</f>
        <v>-10.641607</v>
      </c>
      <c r="P140" s="6">
        <f>'CL &amp; Data'!N562</f>
        <v>-44.834431000000002</v>
      </c>
      <c r="R140" s="6">
        <f>'CL &amp; Data'!O562</f>
        <v>-24.900562000000001</v>
      </c>
      <c r="T140" s="6">
        <f>'CL &amp; Data'!P562</f>
        <v>-19.569642999999999</v>
      </c>
    </row>
    <row r="141" spans="2:20" x14ac:dyDescent="0.25">
      <c r="B141" s="6">
        <f>'CL &amp; Data'!B563/1000000000</f>
        <v>11.52</v>
      </c>
      <c r="D141" s="6">
        <f>'CL &amp; Data'!C563</f>
        <v>-15.873127999999999</v>
      </c>
      <c r="F141" s="6">
        <f>'CL &amp; Data'!D563</f>
        <v>-41.026938999999999</v>
      </c>
      <c r="H141" s="6">
        <f>'CL &amp; Data'!E563</f>
        <v>-19.458368</v>
      </c>
      <c r="J141" s="6">
        <f>'CL &amp; Data'!F563</f>
        <v>-24.598569999999999</v>
      </c>
      <c r="L141" s="6">
        <f>'CL &amp; Data'!L563/1000000000</f>
        <v>11.52</v>
      </c>
      <c r="N141" s="6">
        <f>'CL &amp; Data'!M563</f>
        <v>-10.928283</v>
      </c>
      <c r="P141" s="6">
        <f>'CL &amp; Data'!N563</f>
        <v>-43.975636000000002</v>
      </c>
      <c r="R141" s="6">
        <f>'CL &amp; Data'!O563</f>
        <v>-24.41011</v>
      </c>
      <c r="T141" s="6">
        <f>'CL &amp; Data'!P563</f>
        <v>-19.642448000000002</v>
      </c>
    </row>
    <row r="142" spans="2:20" x14ac:dyDescent="0.25">
      <c r="B142" s="6">
        <f>'CL &amp; Data'!B564/1000000000</f>
        <v>11.59</v>
      </c>
      <c r="D142" s="6">
        <f>'CL &amp; Data'!C564</f>
        <v>-15.664479999999999</v>
      </c>
      <c r="F142" s="6">
        <f>'CL &amp; Data'!D564</f>
        <v>-40.738464</v>
      </c>
      <c r="H142" s="6">
        <f>'CL &amp; Data'!E564</f>
        <v>-19.565608999999998</v>
      </c>
      <c r="J142" s="6">
        <f>'CL &amp; Data'!F564</f>
        <v>-24.131350000000001</v>
      </c>
      <c r="L142" s="6">
        <f>'CL &amp; Data'!L564/1000000000</f>
        <v>11.59</v>
      </c>
      <c r="N142" s="6">
        <f>'CL &amp; Data'!M564</f>
        <v>-11.208581000000001</v>
      </c>
      <c r="P142" s="6">
        <f>'CL &amp; Data'!N564</f>
        <v>-43.179423999999997</v>
      </c>
      <c r="R142" s="6">
        <f>'CL &amp; Data'!O564</f>
        <v>-23.895256</v>
      </c>
      <c r="T142" s="6">
        <f>'CL &amp; Data'!P564</f>
        <v>-19.749945</v>
      </c>
    </row>
    <row r="143" spans="2:20" x14ac:dyDescent="0.25">
      <c r="B143" s="6">
        <f>'CL &amp; Data'!B565/1000000000</f>
        <v>11.66</v>
      </c>
      <c r="D143" s="6">
        <f>'CL &amp; Data'!C565</f>
        <v>-15.396602</v>
      </c>
      <c r="F143" s="6">
        <f>'CL &amp; Data'!D565</f>
        <v>-40.520977000000002</v>
      </c>
      <c r="H143" s="6">
        <f>'CL &amp; Data'!E565</f>
        <v>-19.681298999999999</v>
      </c>
      <c r="J143" s="6">
        <f>'CL &amp; Data'!F565</f>
        <v>-23.679452999999999</v>
      </c>
      <c r="L143" s="6">
        <f>'CL &amp; Data'!L565/1000000000</f>
        <v>11.66</v>
      </c>
      <c r="N143" s="6">
        <f>'CL &amp; Data'!M565</f>
        <v>-11.517747999999999</v>
      </c>
      <c r="P143" s="6">
        <f>'CL &amp; Data'!N565</f>
        <v>-42.333942</v>
      </c>
      <c r="R143" s="6">
        <f>'CL &amp; Data'!O565</f>
        <v>-23.416224</v>
      </c>
      <c r="T143" s="6">
        <f>'CL &amp; Data'!P565</f>
        <v>-19.873930000000001</v>
      </c>
    </row>
    <row r="144" spans="2:20" x14ac:dyDescent="0.25">
      <c r="B144" s="6">
        <f>'CL &amp; Data'!B566/1000000000</f>
        <v>11.73</v>
      </c>
      <c r="D144" s="6">
        <f>'CL &amp; Data'!C566</f>
        <v>-15.197137</v>
      </c>
      <c r="F144" s="6">
        <f>'CL &amp; Data'!D566</f>
        <v>-40.226097000000003</v>
      </c>
      <c r="H144" s="6">
        <f>'CL &amp; Data'!E566</f>
        <v>-19.820824000000002</v>
      </c>
      <c r="J144" s="6">
        <f>'CL &amp; Data'!F566</f>
        <v>-23.231788999999999</v>
      </c>
      <c r="L144" s="6">
        <f>'CL &amp; Data'!L566/1000000000</f>
        <v>11.73</v>
      </c>
      <c r="N144" s="6">
        <f>'CL &amp; Data'!M566</f>
        <v>-11.863008000000001</v>
      </c>
      <c r="P144" s="6">
        <f>'CL &amp; Data'!N566</f>
        <v>-41.584811999999999</v>
      </c>
      <c r="R144" s="6">
        <f>'CL &amp; Data'!O566</f>
        <v>-22.940453999999999</v>
      </c>
      <c r="T144" s="6">
        <f>'CL &amp; Data'!P566</f>
        <v>-20.008717000000001</v>
      </c>
    </row>
    <row r="145" spans="2:20" x14ac:dyDescent="0.25">
      <c r="B145" s="6">
        <f>'CL &amp; Data'!B567/1000000000</f>
        <v>11.8</v>
      </c>
      <c r="D145" s="6">
        <f>'CL &amp; Data'!C567</f>
        <v>-15.056044</v>
      </c>
      <c r="F145" s="6">
        <f>'CL &amp; Data'!D567</f>
        <v>-39.884106000000003</v>
      </c>
      <c r="H145" s="6">
        <f>'CL &amp; Data'!E567</f>
        <v>-19.980695999999998</v>
      </c>
      <c r="J145" s="6">
        <f>'CL &amp; Data'!F567</f>
        <v>-22.801694999999999</v>
      </c>
      <c r="L145" s="6">
        <f>'CL &amp; Data'!L567/1000000000</f>
        <v>11.8</v>
      </c>
      <c r="N145" s="6">
        <f>'CL &amp; Data'!M567</f>
        <v>-12.242665000000001</v>
      </c>
      <c r="P145" s="6">
        <f>'CL &amp; Data'!N567</f>
        <v>-41.045563000000001</v>
      </c>
      <c r="R145" s="6">
        <f>'CL &amp; Data'!O567</f>
        <v>-22.446037</v>
      </c>
      <c r="T145" s="6">
        <f>'CL &amp; Data'!P567</f>
        <v>-20.169329000000001</v>
      </c>
    </row>
    <row r="146" spans="2:20" x14ac:dyDescent="0.25">
      <c r="B146" s="6">
        <f>'CL &amp; Data'!B568/1000000000</f>
        <v>11.87</v>
      </c>
      <c r="D146" s="6">
        <f>'CL &amp; Data'!C568</f>
        <v>-14.932041999999999</v>
      </c>
      <c r="F146" s="6">
        <f>'CL &amp; Data'!D568</f>
        <v>-39.624980999999998</v>
      </c>
      <c r="H146" s="6">
        <f>'CL &amp; Data'!E568</f>
        <v>-20.136818000000002</v>
      </c>
      <c r="J146" s="6">
        <f>'CL &amp; Data'!F568</f>
        <v>-22.385560999999999</v>
      </c>
      <c r="L146" s="6">
        <f>'CL &amp; Data'!L568/1000000000</f>
        <v>11.87</v>
      </c>
      <c r="N146" s="6">
        <f>'CL &amp; Data'!M568</f>
        <v>-12.628598</v>
      </c>
      <c r="P146" s="6">
        <f>'CL &amp; Data'!N568</f>
        <v>-40.552967000000002</v>
      </c>
      <c r="R146" s="6">
        <f>'CL &amp; Data'!O568</f>
        <v>-21.994976000000001</v>
      </c>
      <c r="T146" s="6">
        <f>'CL &amp; Data'!P568</f>
        <v>-20.330235999999999</v>
      </c>
    </row>
    <row r="147" spans="2:20" x14ac:dyDescent="0.25">
      <c r="B147" s="6">
        <f>'CL &amp; Data'!B569/1000000000</f>
        <v>11.94</v>
      </c>
      <c r="D147" s="6">
        <f>'CL &amp; Data'!C569</f>
        <v>-14.811726999999999</v>
      </c>
      <c r="F147" s="6">
        <f>'CL &amp; Data'!D569</f>
        <v>-39.347763</v>
      </c>
      <c r="H147" s="6">
        <f>'CL &amp; Data'!E569</f>
        <v>-20.298424000000001</v>
      </c>
      <c r="J147" s="6">
        <f>'CL &amp; Data'!F569</f>
        <v>-21.958185</v>
      </c>
      <c r="L147" s="6">
        <f>'CL &amp; Data'!L569/1000000000</f>
        <v>11.94</v>
      </c>
      <c r="N147" s="6">
        <f>'CL &amp; Data'!M569</f>
        <v>-13.08982</v>
      </c>
      <c r="P147" s="6">
        <f>'CL &amp; Data'!N569</f>
        <v>-40.146523000000002</v>
      </c>
      <c r="R147" s="6">
        <f>'CL &amp; Data'!O569</f>
        <v>-21.578474</v>
      </c>
      <c r="T147" s="6">
        <f>'CL &amp; Data'!P569</f>
        <v>-20.488111</v>
      </c>
    </row>
    <row r="148" spans="2:20" x14ac:dyDescent="0.25">
      <c r="B148" s="6">
        <f>'CL &amp; Data'!B570/1000000000</f>
        <v>12.01</v>
      </c>
      <c r="D148" s="6">
        <f>'CL &amp; Data'!C570</f>
        <v>-14.801311999999999</v>
      </c>
      <c r="F148" s="6">
        <f>'CL &amp; Data'!D570</f>
        <v>-39.110123000000002</v>
      </c>
      <c r="H148" s="6">
        <f>'CL &amp; Data'!E570</f>
        <v>-20.450458999999999</v>
      </c>
      <c r="J148" s="6">
        <f>'CL &amp; Data'!F570</f>
        <v>-21.537827</v>
      </c>
      <c r="L148" s="6">
        <f>'CL &amp; Data'!L570/1000000000</f>
        <v>12.01</v>
      </c>
      <c r="N148" s="6">
        <f>'CL &amp; Data'!M570</f>
        <v>-13.534794</v>
      </c>
      <c r="P148" s="6">
        <f>'CL &amp; Data'!N570</f>
        <v>-39.744906999999998</v>
      </c>
      <c r="R148" s="6">
        <f>'CL &amp; Data'!O570</f>
        <v>-21.153632999999999</v>
      </c>
      <c r="T148" s="6">
        <f>'CL &amp; Data'!P570</f>
        <v>-20.641656999999999</v>
      </c>
    </row>
    <row r="149" spans="2:20" x14ac:dyDescent="0.25">
      <c r="B149" s="6">
        <f>'CL &amp; Data'!B571/1000000000</f>
        <v>12.08</v>
      </c>
      <c r="D149" s="6">
        <f>'CL &amp; Data'!C571</f>
        <v>-14.627521</v>
      </c>
      <c r="F149" s="6">
        <f>'CL &amp; Data'!D571</f>
        <v>-38.707287000000001</v>
      </c>
      <c r="H149" s="6">
        <f>'CL &amp; Data'!E571</f>
        <v>-20.611256000000001</v>
      </c>
      <c r="J149" s="6">
        <f>'CL &amp; Data'!F571</f>
        <v>-21.143272</v>
      </c>
      <c r="L149" s="6">
        <f>'CL &amp; Data'!L571/1000000000</f>
        <v>12.08</v>
      </c>
      <c r="N149" s="6">
        <f>'CL &amp; Data'!M571</f>
        <v>-14.087947</v>
      </c>
      <c r="P149" s="6">
        <f>'CL &amp; Data'!N571</f>
        <v>-39.44453</v>
      </c>
      <c r="R149" s="6">
        <f>'CL &amp; Data'!O571</f>
        <v>-20.759357000000001</v>
      </c>
      <c r="T149" s="6">
        <f>'CL &amp; Data'!P571</f>
        <v>-20.807766000000001</v>
      </c>
    </row>
    <row r="150" spans="2:20" x14ac:dyDescent="0.25">
      <c r="B150" s="6">
        <f>'CL &amp; Data'!B572/1000000000</f>
        <v>12.15</v>
      </c>
      <c r="D150" s="6">
        <f>'CL &amp; Data'!C572</f>
        <v>-14.605611</v>
      </c>
      <c r="F150" s="6">
        <f>'CL &amp; Data'!D572</f>
        <v>-38.419159000000001</v>
      </c>
      <c r="H150" s="6">
        <f>'CL &amp; Data'!E572</f>
        <v>-20.756969000000002</v>
      </c>
      <c r="J150" s="6">
        <f>'CL &amp; Data'!F572</f>
        <v>-20.735026999999999</v>
      </c>
      <c r="L150" s="6">
        <f>'CL &amp; Data'!L572/1000000000</f>
        <v>12.15</v>
      </c>
      <c r="N150" s="6">
        <f>'CL &amp; Data'!M572</f>
        <v>-14.608953</v>
      </c>
      <c r="P150" s="6">
        <f>'CL &amp; Data'!N572</f>
        <v>-39.118186999999999</v>
      </c>
      <c r="R150" s="6">
        <f>'CL &amp; Data'!O572</f>
        <v>-20.380621000000001</v>
      </c>
      <c r="T150" s="6">
        <f>'CL &amp; Data'!P572</f>
        <v>-20.953060000000001</v>
      </c>
    </row>
    <row r="151" spans="2:20" x14ac:dyDescent="0.25">
      <c r="B151" s="6">
        <f>'CL &amp; Data'!B573/1000000000</f>
        <v>12.22</v>
      </c>
      <c r="D151" s="6">
        <f>'CL &amp; Data'!C573</f>
        <v>-14.517894</v>
      </c>
      <c r="F151" s="6">
        <f>'CL &amp; Data'!D573</f>
        <v>-38.064914999999999</v>
      </c>
      <c r="H151" s="6">
        <f>'CL &amp; Data'!E573</f>
        <v>-20.894817</v>
      </c>
      <c r="J151" s="6">
        <f>'CL &amp; Data'!F573</f>
        <v>-20.344937999999999</v>
      </c>
      <c r="L151" s="6">
        <f>'CL &amp; Data'!L573/1000000000</f>
        <v>12.22</v>
      </c>
      <c r="N151" s="6">
        <f>'CL &amp; Data'!M573</f>
        <v>-15.276004</v>
      </c>
      <c r="P151" s="6">
        <f>'CL &amp; Data'!N573</f>
        <v>-38.793320000000001</v>
      </c>
      <c r="R151" s="6">
        <f>'CL &amp; Data'!O573</f>
        <v>-20.007283999999999</v>
      </c>
      <c r="T151" s="6">
        <f>'CL &amp; Data'!P573</f>
        <v>-21.096191000000001</v>
      </c>
    </row>
    <row r="152" spans="2:20" x14ac:dyDescent="0.25">
      <c r="B152" s="6">
        <f>'CL &amp; Data'!B574/1000000000</f>
        <v>12.29</v>
      </c>
      <c r="D152" s="6">
        <f>'CL &amp; Data'!C574</f>
        <v>-14.516662</v>
      </c>
      <c r="F152" s="6">
        <f>'CL &amp; Data'!D574</f>
        <v>-37.710213000000003</v>
      </c>
      <c r="H152" s="6">
        <f>'CL &amp; Data'!E574</f>
        <v>-21.018991</v>
      </c>
      <c r="J152" s="6">
        <f>'CL &amp; Data'!F574</f>
        <v>-19.970806</v>
      </c>
      <c r="L152" s="6">
        <f>'CL &amp; Data'!L574/1000000000</f>
        <v>12.29</v>
      </c>
      <c r="N152" s="6">
        <f>'CL &amp; Data'!M574</f>
        <v>-15.881523</v>
      </c>
      <c r="P152" s="6">
        <f>'CL &amp; Data'!N574</f>
        <v>-38.430655999999999</v>
      </c>
      <c r="R152" s="6">
        <f>'CL &amp; Data'!O574</f>
        <v>-19.652697</v>
      </c>
      <c r="T152" s="6">
        <f>'CL &amp; Data'!P574</f>
        <v>-21.232469999999999</v>
      </c>
    </row>
    <row r="153" spans="2:20" x14ac:dyDescent="0.25">
      <c r="B153" s="6">
        <f>'CL &amp; Data'!B575/1000000000</f>
        <v>12.36</v>
      </c>
      <c r="D153" s="6">
        <f>'CL &amp; Data'!C575</f>
        <v>-14.388227000000001</v>
      </c>
      <c r="F153" s="6">
        <f>'CL &amp; Data'!D575</f>
        <v>-37.401192000000002</v>
      </c>
      <c r="H153" s="6">
        <f>'CL &amp; Data'!E575</f>
        <v>-21.165575</v>
      </c>
      <c r="J153" s="6">
        <f>'CL &amp; Data'!F575</f>
        <v>-19.620455</v>
      </c>
      <c r="L153" s="6">
        <f>'CL &amp; Data'!L575/1000000000</f>
        <v>12.36</v>
      </c>
      <c r="N153" s="6">
        <f>'CL &amp; Data'!M575</f>
        <v>-16.656775</v>
      </c>
      <c r="P153" s="6">
        <f>'CL &amp; Data'!N575</f>
        <v>-38.050640000000001</v>
      </c>
      <c r="R153" s="6">
        <f>'CL &amp; Data'!O575</f>
        <v>-19.301649000000001</v>
      </c>
      <c r="T153" s="6">
        <f>'CL &amp; Data'!P575</f>
        <v>-21.387568999999999</v>
      </c>
    </row>
    <row r="154" spans="2:20" x14ac:dyDescent="0.25">
      <c r="B154" s="6">
        <f>'CL &amp; Data'!B576/1000000000</f>
        <v>12.43</v>
      </c>
      <c r="D154" s="6">
        <f>'CL &amp; Data'!C576</f>
        <v>-14.474292999999999</v>
      </c>
      <c r="F154" s="6">
        <f>'CL &amp; Data'!D576</f>
        <v>-37.334617999999999</v>
      </c>
      <c r="H154" s="6">
        <f>'CL &amp; Data'!E576</f>
        <v>-21.232444999999998</v>
      </c>
      <c r="J154" s="6">
        <f>'CL &amp; Data'!F576</f>
        <v>-19.244066</v>
      </c>
      <c r="L154" s="6">
        <f>'CL &amp; Data'!L576/1000000000</f>
        <v>12.43</v>
      </c>
      <c r="N154" s="6">
        <f>'CL &amp; Data'!M576</f>
        <v>-17.420528000000001</v>
      </c>
      <c r="P154" s="6">
        <f>'CL &amp; Data'!N576</f>
        <v>-37.566192999999998</v>
      </c>
      <c r="R154" s="6">
        <f>'CL &amp; Data'!O576</f>
        <v>-18.915751</v>
      </c>
      <c r="T154" s="6">
        <f>'CL &amp; Data'!P576</f>
        <v>-21.480801</v>
      </c>
    </row>
    <row r="155" spans="2:20" x14ac:dyDescent="0.25">
      <c r="B155" s="6">
        <f>'CL &amp; Data'!B577/1000000000</f>
        <v>12.5</v>
      </c>
      <c r="D155" s="6">
        <f>'CL &amp; Data'!C577</f>
        <v>-14.485738</v>
      </c>
      <c r="F155" s="6">
        <f>'CL &amp; Data'!D577</f>
        <v>-37.337318000000003</v>
      </c>
      <c r="H155" s="6">
        <f>'CL &amp; Data'!E577</f>
        <v>-21.305592000000001</v>
      </c>
      <c r="J155" s="6">
        <f>'CL &amp; Data'!F577</f>
        <v>-18.872509000000001</v>
      </c>
      <c r="L155" s="6">
        <f>'CL &amp; Data'!L577/1000000000</f>
        <v>12.5</v>
      </c>
      <c r="N155" s="6">
        <f>'CL &amp; Data'!M577</f>
        <v>-18.285034</v>
      </c>
      <c r="P155" s="6">
        <f>'CL &amp; Data'!N577</f>
        <v>-37.067878999999998</v>
      </c>
      <c r="R155" s="6">
        <f>'CL &amp; Data'!O577</f>
        <v>-18.546866999999999</v>
      </c>
      <c r="T155" s="6">
        <f>'CL &amp; Data'!P577</f>
        <v>-21.562394999999999</v>
      </c>
    </row>
    <row r="156" spans="2:20" x14ac:dyDescent="0.25">
      <c r="B156" s="6">
        <f>'CL &amp; Data'!B578/1000000000</f>
        <v>12.57</v>
      </c>
      <c r="D156" s="6">
        <f>'CL &amp; Data'!C578</f>
        <v>-14.578139999999999</v>
      </c>
      <c r="F156" s="6">
        <f>'CL &amp; Data'!D578</f>
        <v>-37.412982999999997</v>
      </c>
      <c r="H156" s="6">
        <f>'CL &amp; Data'!E578</f>
        <v>-21.379446000000002</v>
      </c>
      <c r="J156" s="6">
        <f>'CL &amp; Data'!F578</f>
        <v>-18.496545999999999</v>
      </c>
      <c r="L156" s="6">
        <f>'CL &amp; Data'!L578/1000000000</f>
        <v>12.57</v>
      </c>
      <c r="N156" s="6">
        <f>'CL &amp; Data'!M578</f>
        <v>-19.209429</v>
      </c>
      <c r="P156" s="6">
        <f>'CL &amp; Data'!N578</f>
        <v>-36.67033</v>
      </c>
      <c r="R156" s="6">
        <f>'CL &amp; Data'!O578</f>
        <v>-18.171506999999998</v>
      </c>
      <c r="T156" s="6">
        <f>'CL &amp; Data'!P578</f>
        <v>-21.638214000000001</v>
      </c>
    </row>
    <row r="157" spans="2:20" x14ac:dyDescent="0.25">
      <c r="B157" s="6">
        <f>'CL &amp; Data'!B579/1000000000</f>
        <v>12.64</v>
      </c>
      <c r="D157" s="6">
        <f>'CL &amp; Data'!C579</f>
        <v>-14.666964</v>
      </c>
      <c r="F157" s="6">
        <f>'CL &amp; Data'!D579</f>
        <v>-37.594810000000003</v>
      </c>
      <c r="H157" s="6">
        <f>'CL &amp; Data'!E579</f>
        <v>-21.361431</v>
      </c>
      <c r="J157" s="6">
        <f>'CL &amp; Data'!F579</f>
        <v>-18.100515000000001</v>
      </c>
      <c r="L157" s="6">
        <f>'CL &amp; Data'!L579/1000000000</f>
        <v>12.64</v>
      </c>
      <c r="N157" s="6">
        <f>'CL &amp; Data'!M579</f>
        <v>-20.131686999999999</v>
      </c>
      <c r="P157" s="6">
        <f>'CL &amp; Data'!N579</f>
        <v>-36.163787999999997</v>
      </c>
      <c r="R157" s="6">
        <f>'CL &amp; Data'!O579</f>
        <v>-17.769915000000001</v>
      </c>
      <c r="T157" s="6">
        <f>'CL &amp; Data'!P579</f>
        <v>-21.630495</v>
      </c>
    </row>
    <row r="158" spans="2:20" x14ac:dyDescent="0.25">
      <c r="B158" s="6">
        <f>'CL &amp; Data'!B580/1000000000</f>
        <v>12.71</v>
      </c>
      <c r="D158" s="6">
        <f>'CL &amp; Data'!C580</f>
        <v>-14.859019</v>
      </c>
      <c r="F158" s="6">
        <f>'CL &amp; Data'!D580</f>
        <v>-37.758555999999999</v>
      </c>
      <c r="H158" s="6">
        <f>'CL &amp; Data'!E580</f>
        <v>-21.328875</v>
      </c>
      <c r="J158" s="6">
        <f>'CL &amp; Data'!F580</f>
        <v>-17.705254</v>
      </c>
      <c r="L158" s="6">
        <f>'CL &amp; Data'!L580/1000000000</f>
        <v>12.71</v>
      </c>
      <c r="N158" s="6">
        <f>'CL &amp; Data'!M580</f>
        <v>-21.053695999999999</v>
      </c>
      <c r="P158" s="6">
        <f>'CL &amp; Data'!N580</f>
        <v>-35.719334000000003</v>
      </c>
      <c r="R158" s="6">
        <f>'CL &amp; Data'!O580</f>
        <v>-17.395589999999999</v>
      </c>
      <c r="T158" s="6">
        <f>'CL &amp; Data'!P580</f>
        <v>-21.596803999999999</v>
      </c>
    </row>
    <row r="159" spans="2:20" x14ac:dyDescent="0.25">
      <c r="B159" s="6">
        <f>'CL &amp; Data'!B581/1000000000</f>
        <v>12.78</v>
      </c>
      <c r="D159" s="6">
        <f>'CL &amp; Data'!C581</f>
        <v>-15.07996</v>
      </c>
      <c r="F159" s="6">
        <f>'CL &amp; Data'!D581</f>
        <v>-37.616298999999998</v>
      </c>
      <c r="H159" s="6">
        <f>'CL &amp; Data'!E581</f>
        <v>-21.324444</v>
      </c>
      <c r="J159" s="6">
        <f>'CL &amp; Data'!F581</f>
        <v>-17.371065000000002</v>
      </c>
      <c r="L159" s="6">
        <f>'CL &amp; Data'!L581/1000000000</f>
        <v>12.78</v>
      </c>
      <c r="N159" s="6">
        <f>'CL &amp; Data'!M581</f>
        <v>-21.702473000000001</v>
      </c>
      <c r="P159" s="6">
        <f>'CL &amp; Data'!N581</f>
        <v>-35.318866999999997</v>
      </c>
      <c r="R159" s="6">
        <f>'CL &amp; Data'!O581</f>
        <v>-17.069628000000002</v>
      </c>
      <c r="T159" s="6">
        <f>'CL &amp; Data'!P581</f>
        <v>-21.599312000000001</v>
      </c>
    </row>
    <row r="160" spans="2:20" x14ac:dyDescent="0.25">
      <c r="B160" s="6">
        <f>'CL &amp; Data'!B582/1000000000</f>
        <v>12.85</v>
      </c>
      <c r="D160" s="6">
        <f>'CL &amp; Data'!C582</f>
        <v>-15.132668000000001</v>
      </c>
      <c r="F160" s="6">
        <f>'CL &amp; Data'!D582</f>
        <v>-37.318171999999997</v>
      </c>
      <c r="H160" s="6">
        <f>'CL &amp; Data'!E582</f>
        <v>-21.320367999999998</v>
      </c>
      <c r="J160" s="6">
        <f>'CL &amp; Data'!F582</f>
        <v>-17.029018000000001</v>
      </c>
      <c r="L160" s="6">
        <f>'CL &amp; Data'!L582/1000000000</f>
        <v>12.85</v>
      </c>
      <c r="N160" s="6">
        <f>'CL &amp; Data'!M582</f>
        <v>-22.369517999999999</v>
      </c>
      <c r="P160" s="6">
        <f>'CL &amp; Data'!N582</f>
        <v>-34.979328000000002</v>
      </c>
      <c r="R160" s="6">
        <f>'CL &amp; Data'!O582</f>
        <v>-16.750254000000002</v>
      </c>
      <c r="T160" s="6">
        <f>'CL &amp; Data'!P582</f>
        <v>-21.572994000000001</v>
      </c>
    </row>
    <row r="161" spans="2:20" x14ac:dyDescent="0.25">
      <c r="B161" s="6">
        <f>'CL &amp; Data'!B583/1000000000</f>
        <v>12.92</v>
      </c>
      <c r="D161" s="6">
        <f>'CL &amp; Data'!C583</f>
        <v>-15.263119</v>
      </c>
      <c r="F161" s="6">
        <f>'CL &amp; Data'!D583</f>
        <v>-36.866146000000001</v>
      </c>
      <c r="H161" s="6">
        <f>'CL &amp; Data'!E583</f>
        <v>-21.300339000000001</v>
      </c>
      <c r="J161" s="6">
        <f>'CL &amp; Data'!F583</f>
        <v>-16.689872999999999</v>
      </c>
      <c r="L161" s="6">
        <f>'CL &amp; Data'!L583/1000000000</f>
        <v>12.92</v>
      </c>
      <c r="N161" s="6">
        <f>'CL &amp; Data'!M583</f>
        <v>-22.648909</v>
      </c>
      <c r="P161" s="6">
        <f>'CL &amp; Data'!N583</f>
        <v>-34.636158000000002</v>
      </c>
      <c r="R161" s="6">
        <f>'CL &amp; Data'!O583</f>
        <v>-16.443531</v>
      </c>
      <c r="T161" s="6">
        <f>'CL &amp; Data'!P583</f>
        <v>-21.544594</v>
      </c>
    </row>
    <row r="162" spans="2:20" x14ac:dyDescent="0.25">
      <c r="B162" s="6">
        <f>'CL &amp; Data'!B584/1000000000</f>
        <v>12.99</v>
      </c>
      <c r="D162" s="6">
        <f>'CL &amp; Data'!C584</f>
        <v>-15.330098</v>
      </c>
      <c r="F162" s="6">
        <f>'CL &amp; Data'!D584</f>
        <v>-36.136898000000002</v>
      </c>
      <c r="H162" s="6">
        <f>'CL &amp; Data'!E584</f>
        <v>-21.356166999999999</v>
      </c>
      <c r="J162" s="6">
        <f>'CL &amp; Data'!F584</f>
        <v>-16.416622</v>
      </c>
      <c r="L162" s="6">
        <f>'CL &amp; Data'!L584/1000000000</f>
        <v>12.99</v>
      </c>
      <c r="N162" s="6">
        <f>'CL &amp; Data'!M584</f>
        <v>-22.591118000000002</v>
      </c>
      <c r="P162" s="6">
        <f>'CL &amp; Data'!N584</f>
        <v>-34.346851000000001</v>
      </c>
      <c r="R162" s="6">
        <f>'CL &amp; Data'!O584</f>
        <v>-16.174928999999999</v>
      </c>
      <c r="T162" s="6">
        <f>'CL &amp; Data'!P584</f>
        <v>-21.600386</v>
      </c>
    </row>
    <row r="163" spans="2:20" x14ac:dyDescent="0.25">
      <c r="B163" s="6">
        <f>'CL &amp; Data'!B585/1000000000</f>
        <v>13.06</v>
      </c>
      <c r="D163" s="6">
        <f>'CL &amp; Data'!C585</f>
        <v>-15.355522000000001</v>
      </c>
      <c r="F163" s="6">
        <f>'CL &amp; Data'!D585</f>
        <v>-35.369247000000001</v>
      </c>
      <c r="H163" s="6">
        <f>'CL &amp; Data'!E585</f>
        <v>-21.412597999999999</v>
      </c>
      <c r="J163" s="6">
        <f>'CL &amp; Data'!F585</f>
        <v>-16.121790000000001</v>
      </c>
      <c r="L163" s="6">
        <f>'CL &amp; Data'!L585/1000000000</f>
        <v>13.06</v>
      </c>
      <c r="N163" s="6">
        <f>'CL &amp; Data'!M585</f>
        <v>-22.379766</v>
      </c>
      <c r="P163" s="6">
        <f>'CL &amp; Data'!N585</f>
        <v>-34.066982000000003</v>
      </c>
      <c r="R163" s="6">
        <f>'CL &amp; Data'!O585</f>
        <v>-15.909177</v>
      </c>
      <c r="T163" s="6">
        <f>'CL &amp; Data'!P585</f>
        <v>-21.634900999999999</v>
      </c>
    </row>
    <row r="164" spans="2:20" x14ac:dyDescent="0.25">
      <c r="B164" s="6">
        <f>'CL &amp; Data'!B586/1000000000</f>
        <v>13.13</v>
      </c>
      <c r="D164" s="6">
        <f>'CL &amp; Data'!C586</f>
        <v>-15.215728</v>
      </c>
      <c r="F164" s="6">
        <f>'CL &amp; Data'!D586</f>
        <v>-34.582428</v>
      </c>
      <c r="H164" s="6">
        <f>'CL &amp; Data'!E586</f>
        <v>-21.529713000000001</v>
      </c>
      <c r="J164" s="6">
        <f>'CL &amp; Data'!F586</f>
        <v>-15.836831</v>
      </c>
      <c r="L164" s="6">
        <f>'CL &amp; Data'!L586/1000000000</f>
        <v>13.13</v>
      </c>
      <c r="N164" s="6">
        <f>'CL &amp; Data'!M586</f>
        <v>-21.993100999999999</v>
      </c>
      <c r="P164" s="6">
        <f>'CL &amp; Data'!N586</f>
        <v>-33.751975999999999</v>
      </c>
      <c r="R164" s="6">
        <f>'CL &amp; Data'!O586</f>
        <v>-15.650468999999999</v>
      </c>
      <c r="T164" s="6">
        <f>'CL &amp; Data'!P586</f>
        <v>-21.697296000000001</v>
      </c>
    </row>
    <row r="165" spans="2:20" x14ac:dyDescent="0.25">
      <c r="B165" s="6">
        <f>'CL &amp; Data'!B587/1000000000</f>
        <v>13.2</v>
      </c>
      <c r="D165" s="6">
        <f>'CL &amp; Data'!C587</f>
        <v>-15.243765</v>
      </c>
      <c r="F165" s="6">
        <f>'CL &amp; Data'!D587</f>
        <v>-33.801498000000002</v>
      </c>
      <c r="H165" s="6">
        <f>'CL &amp; Data'!E587</f>
        <v>-21.573048</v>
      </c>
      <c r="J165" s="6">
        <f>'CL &amp; Data'!F587</f>
        <v>-15.562001</v>
      </c>
      <c r="L165" s="6">
        <f>'CL &amp; Data'!L587/1000000000</f>
        <v>13.2</v>
      </c>
      <c r="N165" s="6">
        <f>'CL &amp; Data'!M587</f>
        <v>-21.301615000000002</v>
      </c>
      <c r="P165" s="6">
        <f>'CL &amp; Data'!N587</f>
        <v>-33.381507999999997</v>
      </c>
      <c r="R165" s="6">
        <f>'CL &amp; Data'!O587</f>
        <v>-15.371159</v>
      </c>
      <c r="T165" s="6">
        <f>'CL &amp; Data'!P587</f>
        <v>-21.757895000000001</v>
      </c>
    </row>
    <row r="166" spans="2:20" x14ac:dyDescent="0.25">
      <c r="B166" s="6">
        <f>'CL &amp; Data'!B588/1000000000</f>
        <v>13.27</v>
      </c>
      <c r="D166" s="6">
        <f>'CL &amp; Data'!C588</f>
        <v>-15.147866</v>
      </c>
      <c r="F166" s="6">
        <f>'CL &amp; Data'!D588</f>
        <v>-33.038006000000003</v>
      </c>
      <c r="H166" s="6">
        <f>'CL &amp; Data'!E588</f>
        <v>-21.632652</v>
      </c>
      <c r="J166" s="6">
        <f>'CL &amp; Data'!F588</f>
        <v>-15.302982999999999</v>
      </c>
      <c r="L166" s="6">
        <f>'CL &amp; Data'!L588/1000000000</f>
        <v>13.27</v>
      </c>
      <c r="N166" s="6">
        <f>'CL &amp; Data'!M588</f>
        <v>-20.552654</v>
      </c>
      <c r="P166" s="6">
        <f>'CL &amp; Data'!N588</f>
        <v>-32.985785999999997</v>
      </c>
      <c r="R166" s="6">
        <f>'CL &amp; Data'!O588</f>
        <v>-15.108955999999999</v>
      </c>
      <c r="T166" s="6">
        <f>'CL &amp; Data'!P588</f>
        <v>-21.809111000000001</v>
      </c>
    </row>
    <row r="167" spans="2:20" x14ac:dyDescent="0.25">
      <c r="B167" s="6">
        <f>'CL &amp; Data'!B589/1000000000</f>
        <v>13.34</v>
      </c>
      <c r="D167" s="6">
        <f>'CL &amp; Data'!C589</f>
        <v>-14.978334</v>
      </c>
      <c r="F167" s="6">
        <f>'CL &amp; Data'!D589</f>
        <v>-32.416266999999998</v>
      </c>
      <c r="H167" s="6">
        <f>'CL &amp; Data'!E589</f>
        <v>-21.674731999999999</v>
      </c>
      <c r="J167" s="6">
        <f>'CL &amp; Data'!F589</f>
        <v>-15.068128</v>
      </c>
      <c r="L167" s="6">
        <f>'CL &amp; Data'!L589/1000000000</f>
        <v>13.34</v>
      </c>
      <c r="N167" s="6">
        <f>'CL &amp; Data'!M589</f>
        <v>-19.886818000000002</v>
      </c>
      <c r="P167" s="6">
        <f>'CL &amp; Data'!N589</f>
        <v>-32.598914999999998</v>
      </c>
      <c r="R167" s="6">
        <f>'CL &amp; Data'!O589</f>
        <v>-14.881799000000001</v>
      </c>
      <c r="T167" s="6">
        <f>'CL &amp; Data'!P589</f>
        <v>-21.828265999999999</v>
      </c>
    </row>
    <row r="168" spans="2:20" x14ac:dyDescent="0.25">
      <c r="B168" s="6">
        <f>'CL &amp; Data'!B590/1000000000</f>
        <v>13.41</v>
      </c>
      <c r="D168" s="6">
        <f>'CL &amp; Data'!C590</f>
        <v>-14.775823000000001</v>
      </c>
      <c r="F168" s="6">
        <f>'CL &amp; Data'!D590</f>
        <v>-31.797007000000001</v>
      </c>
      <c r="H168" s="6">
        <f>'CL &amp; Data'!E590</f>
        <v>-21.688248000000002</v>
      </c>
      <c r="J168" s="6">
        <f>'CL &amp; Data'!F590</f>
        <v>-14.840649000000001</v>
      </c>
      <c r="L168" s="6">
        <f>'CL &amp; Data'!L590/1000000000</f>
        <v>13.41</v>
      </c>
      <c r="N168" s="6">
        <f>'CL &amp; Data'!M590</f>
        <v>-19.09347</v>
      </c>
      <c r="P168" s="6">
        <f>'CL &amp; Data'!N590</f>
        <v>-32.162930000000003</v>
      </c>
      <c r="R168" s="6">
        <f>'CL &amp; Data'!O590</f>
        <v>-14.643106</v>
      </c>
      <c r="T168" s="6">
        <f>'CL &amp; Data'!P590</f>
        <v>-21.828641999999999</v>
      </c>
    </row>
    <row r="169" spans="2:20" x14ac:dyDescent="0.25">
      <c r="B169" s="6">
        <f>'CL &amp; Data'!B591/1000000000</f>
        <v>13.48</v>
      </c>
      <c r="D169" s="6">
        <f>'CL &amp; Data'!C591</f>
        <v>-14.598765</v>
      </c>
      <c r="F169" s="6">
        <f>'CL &amp; Data'!D591</f>
        <v>-31.257007999999999</v>
      </c>
      <c r="H169" s="6">
        <f>'CL &amp; Data'!E591</f>
        <v>-21.596056000000001</v>
      </c>
      <c r="J169" s="6">
        <f>'CL &amp; Data'!F591</f>
        <v>-14.635370999999999</v>
      </c>
      <c r="L169" s="6">
        <f>'CL &amp; Data'!L591/1000000000</f>
        <v>13.48</v>
      </c>
      <c r="N169" s="6">
        <f>'CL &amp; Data'!M591</f>
        <v>-18.350429999999999</v>
      </c>
      <c r="P169" s="6">
        <f>'CL &amp; Data'!N591</f>
        <v>-31.737297000000002</v>
      </c>
      <c r="R169" s="6">
        <f>'CL &amp; Data'!O591</f>
        <v>-14.425606</v>
      </c>
      <c r="T169" s="6">
        <f>'CL &amp; Data'!P591</f>
        <v>-21.761112000000001</v>
      </c>
    </row>
    <row r="170" spans="2:20" x14ac:dyDescent="0.25">
      <c r="B170" s="6">
        <f>'CL &amp; Data'!B592/1000000000</f>
        <v>13.55</v>
      </c>
      <c r="D170" s="6">
        <f>'CL &amp; Data'!C592</f>
        <v>-14.31737</v>
      </c>
      <c r="F170" s="6">
        <f>'CL &amp; Data'!D592</f>
        <v>-30.724060000000001</v>
      </c>
      <c r="H170" s="6">
        <f>'CL &amp; Data'!E592</f>
        <v>-21.517769000000001</v>
      </c>
      <c r="J170" s="6">
        <f>'CL &amp; Data'!F592</f>
        <v>-14.475066</v>
      </c>
      <c r="L170" s="6">
        <f>'CL &amp; Data'!L592/1000000000</f>
        <v>13.55</v>
      </c>
      <c r="N170" s="6">
        <f>'CL &amp; Data'!M592</f>
        <v>-17.647169000000002</v>
      </c>
      <c r="P170" s="6">
        <f>'CL &amp; Data'!N592</f>
        <v>-31.363792</v>
      </c>
      <c r="R170" s="6">
        <f>'CL &amp; Data'!O592</f>
        <v>-14.256385999999999</v>
      </c>
      <c r="T170" s="6">
        <f>'CL &amp; Data'!P592</f>
        <v>-21.663181000000002</v>
      </c>
    </row>
    <row r="171" spans="2:20" x14ac:dyDescent="0.25">
      <c r="B171" s="6">
        <f>'CL &amp; Data'!B593/1000000000</f>
        <v>13.62</v>
      </c>
      <c r="D171" s="6">
        <f>'CL &amp; Data'!C593</f>
        <v>-14.031298</v>
      </c>
      <c r="F171" s="6">
        <f>'CL &amp; Data'!D593</f>
        <v>-30.232869999999998</v>
      </c>
      <c r="H171" s="6">
        <f>'CL &amp; Data'!E593</f>
        <v>-21.366060000000001</v>
      </c>
      <c r="J171" s="6">
        <f>'CL &amp; Data'!F593</f>
        <v>-14.327799000000001</v>
      </c>
      <c r="L171" s="6">
        <f>'CL &amp; Data'!L593/1000000000</f>
        <v>13.62</v>
      </c>
      <c r="N171" s="6">
        <f>'CL &amp; Data'!M593</f>
        <v>-16.999172000000002</v>
      </c>
      <c r="P171" s="6">
        <f>'CL &amp; Data'!N593</f>
        <v>-31.009589999999999</v>
      </c>
      <c r="R171" s="6">
        <f>'CL &amp; Data'!O593</f>
        <v>-14.112297999999999</v>
      </c>
      <c r="T171" s="6">
        <f>'CL &amp; Data'!P593</f>
        <v>-21.529420999999999</v>
      </c>
    </row>
    <row r="172" spans="2:20" x14ac:dyDescent="0.25">
      <c r="B172" s="6">
        <f>'CL &amp; Data'!B594/1000000000</f>
        <v>13.69</v>
      </c>
      <c r="D172" s="6">
        <f>'CL &amp; Data'!C594</f>
        <v>-13.714604</v>
      </c>
      <c r="F172" s="6">
        <f>'CL &amp; Data'!D594</f>
        <v>-29.789331000000001</v>
      </c>
      <c r="H172" s="6">
        <f>'CL &amp; Data'!E594</f>
        <v>-21.139626</v>
      </c>
      <c r="J172" s="6">
        <f>'CL &amp; Data'!F594</f>
        <v>-14.173038999999999</v>
      </c>
      <c r="L172" s="6">
        <f>'CL &amp; Data'!L594/1000000000</f>
        <v>13.69</v>
      </c>
      <c r="N172" s="6">
        <f>'CL &amp; Data'!M594</f>
        <v>-16.369305000000001</v>
      </c>
      <c r="P172" s="6">
        <f>'CL &amp; Data'!N594</f>
        <v>-30.672730999999999</v>
      </c>
      <c r="R172" s="6">
        <f>'CL &amp; Data'!O594</f>
        <v>-13.957084999999999</v>
      </c>
      <c r="T172" s="6">
        <f>'CL &amp; Data'!P594</f>
        <v>-21.328457</v>
      </c>
    </row>
    <row r="173" spans="2:20" x14ac:dyDescent="0.25">
      <c r="B173" s="6">
        <f>'CL &amp; Data'!B595/1000000000</f>
        <v>13.76</v>
      </c>
      <c r="D173" s="6">
        <f>'CL &amp; Data'!C595</f>
        <v>-13.385910000000001</v>
      </c>
      <c r="F173" s="6">
        <f>'CL &amp; Data'!D595</f>
        <v>-29.377268000000001</v>
      </c>
      <c r="H173" s="6">
        <f>'CL &amp; Data'!E595</f>
        <v>-20.861450000000001</v>
      </c>
      <c r="J173" s="6">
        <f>'CL &amp; Data'!F595</f>
        <v>-14.040422</v>
      </c>
      <c r="L173" s="6">
        <f>'CL &amp; Data'!L595/1000000000</f>
        <v>13.76</v>
      </c>
      <c r="N173" s="6">
        <f>'CL &amp; Data'!M595</f>
        <v>-15.752051</v>
      </c>
      <c r="P173" s="6">
        <f>'CL &amp; Data'!N595</f>
        <v>-30.372513000000001</v>
      </c>
      <c r="R173" s="6">
        <f>'CL &amp; Data'!O595</f>
        <v>-13.832107000000001</v>
      </c>
      <c r="T173" s="6">
        <f>'CL &amp; Data'!P595</f>
        <v>-21.089265999999999</v>
      </c>
    </row>
    <row r="174" spans="2:20" x14ac:dyDescent="0.25">
      <c r="B174" s="6">
        <f>'CL &amp; Data'!B596/1000000000</f>
        <v>13.83</v>
      </c>
      <c r="D174" s="6">
        <f>'CL &amp; Data'!C596</f>
        <v>-13.040727</v>
      </c>
      <c r="F174" s="6">
        <f>'CL &amp; Data'!D596</f>
        <v>-29.0229</v>
      </c>
      <c r="H174" s="6">
        <f>'CL &amp; Data'!E596</f>
        <v>-20.562141</v>
      </c>
      <c r="J174" s="6">
        <f>'CL &amp; Data'!F596</f>
        <v>-13.84652</v>
      </c>
      <c r="L174" s="6">
        <f>'CL &amp; Data'!L596/1000000000</f>
        <v>13.83</v>
      </c>
      <c r="N174" s="6">
        <f>'CL &amp; Data'!M596</f>
        <v>-15.240688</v>
      </c>
      <c r="P174" s="6">
        <f>'CL &amp; Data'!N596</f>
        <v>-30.02347</v>
      </c>
      <c r="R174" s="6">
        <f>'CL &amp; Data'!O596</f>
        <v>-13.664774</v>
      </c>
      <c r="T174" s="6">
        <f>'CL &amp; Data'!P596</f>
        <v>-20.829602999999999</v>
      </c>
    </row>
    <row r="175" spans="2:20" x14ac:dyDescent="0.25">
      <c r="B175" s="6">
        <f>'CL &amp; Data'!B597/1000000000</f>
        <v>13.9</v>
      </c>
      <c r="D175" s="6">
        <f>'CL &amp; Data'!C597</f>
        <v>-12.656064000000001</v>
      </c>
      <c r="F175" s="6">
        <f>'CL &amp; Data'!D597</f>
        <v>-28.682669000000001</v>
      </c>
      <c r="H175" s="6">
        <f>'CL &amp; Data'!E597</f>
        <v>-20.206786999999998</v>
      </c>
      <c r="J175" s="6">
        <f>'CL &amp; Data'!F597</f>
        <v>-13.698142000000001</v>
      </c>
      <c r="L175" s="6">
        <f>'CL &amp; Data'!L597/1000000000</f>
        <v>13.9</v>
      </c>
      <c r="N175" s="6">
        <f>'CL &amp; Data'!M597</f>
        <v>-14.683346</v>
      </c>
      <c r="P175" s="6">
        <f>'CL &amp; Data'!N597</f>
        <v>-29.725805000000001</v>
      </c>
      <c r="R175" s="6">
        <f>'CL &amp; Data'!O597</f>
        <v>-13.537766</v>
      </c>
      <c r="T175" s="6">
        <f>'CL &amp; Data'!P597</f>
        <v>-20.51585</v>
      </c>
    </row>
    <row r="176" spans="2:20" x14ac:dyDescent="0.25">
      <c r="B176" s="6">
        <f>'CL &amp; Data'!B598/1000000000</f>
        <v>13.97</v>
      </c>
      <c r="D176" s="6">
        <f>'CL &amp; Data'!C598</f>
        <v>-12.259556999999999</v>
      </c>
      <c r="F176" s="6">
        <f>'CL &amp; Data'!D598</f>
        <v>-28.388756000000001</v>
      </c>
      <c r="H176" s="6">
        <f>'CL &amp; Data'!E598</f>
        <v>-19.847923000000002</v>
      </c>
      <c r="J176" s="6">
        <f>'CL &amp; Data'!F598</f>
        <v>-13.524089</v>
      </c>
      <c r="L176" s="6">
        <f>'CL &amp; Data'!L598/1000000000</f>
        <v>13.97</v>
      </c>
      <c r="N176" s="6">
        <f>'CL &amp; Data'!M598</f>
        <v>-14.150683000000001</v>
      </c>
      <c r="P176" s="6">
        <f>'CL &amp; Data'!N598</f>
        <v>-29.422059999999998</v>
      </c>
      <c r="R176" s="6">
        <f>'CL &amp; Data'!O598</f>
        <v>-13.397717</v>
      </c>
      <c r="T176" s="6">
        <f>'CL &amp; Data'!P598</f>
        <v>-20.154420999999999</v>
      </c>
    </row>
    <row r="177" spans="2:20" x14ac:dyDescent="0.25">
      <c r="B177" s="6">
        <f>'CL &amp; Data'!B599/1000000000</f>
        <v>14.04</v>
      </c>
      <c r="D177" s="6">
        <f>'CL &amp; Data'!C599</f>
        <v>-11.854723</v>
      </c>
      <c r="F177" s="6">
        <f>'CL &amp; Data'!D599</f>
        <v>-28.111249999999998</v>
      </c>
      <c r="H177" s="6">
        <f>'CL &amp; Data'!E599</f>
        <v>-19.477381000000001</v>
      </c>
      <c r="J177" s="6">
        <f>'CL &amp; Data'!F599</f>
        <v>-13.309013999999999</v>
      </c>
      <c r="L177" s="6">
        <f>'CL &amp; Data'!L599/1000000000</f>
        <v>14.04</v>
      </c>
      <c r="N177" s="6">
        <f>'CL &amp; Data'!M599</f>
        <v>-13.688302</v>
      </c>
      <c r="P177" s="6">
        <f>'CL &amp; Data'!N599</f>
        <v>-29.074643999999999</v>
      </c>
      <c r="R177" s="6">
        <f>'CL &amp; Data'!O599</f>
        <v>-13.233722999999999</v>
      </c>
      <c r="T177" s="6">
        <f>'CL &amp; Data'!P599</f>
        <v>-19.784154999999998</v>
      </c>
    </row>
    <row r="178" spans="2:20" x14ac:dyDescent="0.25">
      <c r="B178" s="6">
        <f>'CL &amp; Data'!B600/1000000000</f>
        <v>14.11</v>
      </c>
      <c r="D178" s="6">
        <f>'CL &amp; Data'!C600</f>
        <v>-11.459071</v>
      </c>
      <c r="F178" s="6">
        <f>'CL &amp; Data'!D600</f>
        <v>-27.846851000000001</v>
      </c>
      <c r="H178" s="6">
        <f>'CL &amp; Data'!E600</f>
        <v>-19.093465999999999</v>
      </c>
      <c r="J178" s="6">
        <f>'CL &amp; Data'!F600</f>
        <v>-13.127803</v>
      </c>
      <c r="L178" s="6">
        <f>'CL &amp; Data'!L600/1000000000</f>
        <v>14.11</v>
      </c>
      <c r="N178" s="6">
        <f>'CL &amp; Data'!M600</f>
        <v>-13.194184</v>
      </c>
      <c r="P178" s="6">
        <f>'CL &amp; Data'!N600</f>
        <v>-28.770771</v>
      </c>
      <c r="R178" s="6">
        <f>'CL &amp; Data'!O600</f>
        <v>-13.093714</v>
      </c>
      <c r="T178" s="6">
        <f>'CL &amp; Data'!P600</f>
        <v>-19.390996999999999</v>
      </c>
    </row>
    <row r="179" spans="2:20" x14ac:dyDescent="0.25">
      <c r="B179" s="6">
        <f>'CL &amp; Data'!B601/1000000000</f>
        <v>14.18</v>
      </c>
      <c r="D179" s="6">
        <f>'CL &amp; Data'!C601</f>
        <v>-11.091903</v>
      </c>
      <c r="F179" s="6">
        <f>'CL &amp; Data'!D601</f>
        <v>-27.568928</v>
      </c>
      <c r="H179" s="6">
        <f>'CL &amp; Data'!E601</f>
        <v>-18.697823</v>
      </c>
      <c r="J179" s="6">
        <f>'CL &amp; Data'!F601</f>
        <v>-12.956132</v>
      </c>
      <c r="L179" s="6">
        <f>'CL &amp; Data'!L601/1000000000</f>
        <v>14.18</v>
      </c>
      <c r="N179" s="6">
        <f>'CL &amp; Data'!M601</f>
        <v>-12.720629000000001</v>
      </c>
      <c r="P179" s="6">
        <f>'CL &amp; Data'!N601</f>
        <v>-28.488765999999998</v>
      </c>
      <c r="R179" s="6">
        <f>'CL &amp; Data'!O601</f>
        <v>-12.974038</v>
      </c>
      <c r="T179" s="6">
        <f>'CL &amp; Data'!P601</f>
        <v>-18.938518999999999</v>
      </c>
    </row>
    <row r="180" spans="2:20" x14ac:dyDescent="0.25">
      <c r="B180" s="6">
        <f>'CL &amp; Data'!B602/1000000000</f>
        <v>14.25</v>
      </c>
      <c r="D180" s="6">
        <f>'CL &amp; Data'!C602</f>
        <v>-10.772985</v>
      </c>
      <c r="F180" s="6">
        <f>'CL &amp; Data'!D602</f>
        <v>-27.323402000000002</v>
      </c>
      <c r="H180" s="6">
        <f>'CL &amp; Data'!E602</f>
        <v>-18.321043</v>
      </c>
      <c r="J180" s="6">
        <f>'CL &amp; Data'!F602</f>
        <v>-12.753814</v>
      </c>
      <c r="L180" s="6">
        <f>'CL &amp; Data'!L602/1000000000</f>
        <v>14.25</v>
      </c>
      <c r="N180" s="6">
        <f>'CL &amp; Data'!M602</f>
        <v>-12.325259000000001</v>
      </c>
      <c r="P180" s="6">
        <f>'CL &amp; Data'!N602</f>
        <v>-28.181622999999998</v>
      </c>
      <c r="R180" s="6">
        <f>'CL &amp; Data'!O602</f>
        <v>-12.832366</v>
      </c>
      <c r="T180" s="6">
        <f>'CL &amp; Data'!P602</f>
        <v>-18.525669000000001</v>
      </c>
    </row>
    <row r="181" spans="2:20" x14ac:dyDescent="0.25">
      <c r="B181" s="6">
        <f>'CL &amp; Data'!B603/1000000000</f>
        <v>14.32</v>
      </c>
      <c r="D181" s="6">
        <f>'CL &amp; Data'!C603</f>
        <v>-10.41939</v>
      </c>
      <c r="F181" s="6">
        <f>'CL &amp; Data'!D603</f>
        <v>-27.103390000000001</v>
      </c>
      <c r="H181" s="6">
        <f>'CL &amp; Data'!E603</f>
        <v>-17.959833</v>
      </c>
      <c r="J181" s="6">
        <f>'CL &amp; Data'!F603</f>
        <v>-12.648293000000001</v>
      </c>
      <c r="L181" s="6">
        <f>'CL &amp; Data'!L603/1000000000</f>
        <v>14.32</v>
      </c>
      <c r="N181" s="6">
        <f>'CL &amp; Data'!M603</f>
        <v>-11.886011</v>
      </c>
      <c r="P181" s="6">
        <f>'CL &amp; Data'!N603</f>
        <v>-27.932264</v>
      </c>
      <c r="R181" s="6">
        <f>'CL &amp; Data'!O603</f>
        <v>-12.719396</v>
      </c>
      <c r="T181" s="6">
        <f>'CL &amp; Data'!P603</f>
        <v>-18.141886</v>
      </c>
    </row>
    <row r="182" spans="2:20" x14ac:dyDescent="0.25">
      <c r="B182" s="6">
        <f>'CL &amp; Data'!B604/1000000000</f>
        <v>14.39</v>
      </c>
      <c r="D182" s="6">
        <f>'CL &amp; Data'!C604</f>
        <v>-10.175456000000001</v>
      </c>
      <c r="F182" s="6">
        <f>'CL &amp; Data'!D604</f>
        <v>-26.887135000000001</v>
      </c>
      <c r="H182" s="6">
        <f>'CL &amp; Data'!E604</f>
        <v>-17.605709000000001</v>
      </c>
      <c r="J182" s="6">
        <f>'CL &amp; Data'!F604</f>
        <v>-12.561118</v>
      </c>
      <c r="L182" s="6">
        <f>'CL &amp; Data'!L604/1000000000</f>
        <v>14.39</v>
      </c>
      <c r="N182" s="6">
        <f>'CL &amp; Data'!M604</f>
        <v>-11.54523</v>
      </c>
      <c r="P182" s="6">
        <f>'CL &amp; Data'!N604</f>
        <v>-27.669519000000001</v>
      </c>
      <c r="R182" s="6">
        <f>'CL &amp; Data'!O604</f>
        <v>-12.598825</v>
      </c>
      <c r="T182" s="6">
        <f>'CL &amp; Data'!P604</f>
        <v>-17.759986999999999</v>
      </c>
    </row>
    <row r="183" spans="2:20" x14ac:dyDescent="0.25">
      <c r="B183" s="6">
        <f>'CL &amp; Data'!B605/1000000000</f>
        <v>14.46</v>
      </c>
      <c r="D183" s="6">
        <f>'CL &amp; Data'!C605</f>
        <v>-9.8764714999999992</v>
      </c>
      <c r="F183" s="6">
        <f>'CL &amp; Data'!D605</f>
        <v>-26.675121000000001</v>
      </c>
      <c r="H183" s="6">
        <f>'CL &amp; Data'!E605</f>
        <v>-17.253231</v>
      </c>
      <c r="J183" s="6">
        <f>'CL &amp; Data'!F605</f>
        <v>-12.493821000000001</v>
      </c>
      <c r="L183" s="6">
        <f>'CL &amp; Data'!L605/1000000000</f>
        <v>14.46</v>
      </c>
      <c r="N183" s="6">
        <f>'CL &amp; Data'!M605</f>
        <v>-11.134852</v>
      </c>
      <c r="P183" s="6">
        <f>'CL &amp; Data'!N605</f>
        <v>-27.421147999999999</v>
      </c>
      <c r="R183" s="6">
        <f>'CL &amp; Data'!O605</f>
        <v>-12.465745999999999</v>
      </c>
      <c r="T183" s="6">
        <f>'CL &amp; Data'!P605</f>
        <v>-17.406072999999999</v>
      </c>
    </row>
    <row r="184" spans="2:20" x14ac:dyDescent="0.25">
      <c r="B184" s="6">
        <f>'CL &amp; Data'!B606/1000000000</f>
        <v>14.53</v>
      </c>
      <c r="D184" s="6">
        <f>'CL &amp; Data'!C606</f>
        <v>-9.5768166000000008</v>
      </c>
      <c r="F184" s="6">
        <f>'CL &amp; Data'!D606</f>
        <v>-26.528245999999999</v>
      </c>
      <c r="H184" s="6">
        <f>'CL &amp; Data'!E606</f>
        <v>-16.942862000000002</v>
      </c>
      <c r="J184" s="6">
        <f>'CL &amp; Data'!F606</f>
        <v>-12.496136</v>
      </c>
      <c r="L184" s="6">
        <f>'CL &amp; Data'!L606/1000000000</f>
        <v>14.53</v>
      </c>
      <c r="N184" s="6">
        <f>'CL &amp; Data'!M606</f>
        <v>-10.784268000000001</v>
      </c>
      <c r="P184" s="6">
        <f>'CL &amp; Data'!N606</f>
        <v>-27.204108999999999</v>
      </c>
      <c r="R184" s="6">
        <f>'CL &amp; Data'!O606</f>
        <v>-12.365646999999999</v>
      </c>
      <c r="T184" s="6">
        <f>'CL &amp; Data'!P606</f>
        <v>-17.122416000000001</v>
      </c>
    </row>
    <row r="185" spans="2:20" x14ac:dyDescent="0.25">
      <c r="B185" s="6">
        <f>'CL &amp; Data'!B607/1000000000</f>
        <v>14.6</v>
      </c>
      <c r="D185" s="6">
        <f>'CL &amp; Data'!C607</f>
        <v>-9.3049154000000005</v>
      </c>
      <c r="F185" s="6">
        <f>'CL &amp; Data'!D607</f>
        <v>-26.341497</v>
      </c>
      <c r="H185" s="6">
        <f>'CL &amp; Data'!E607</f>
        <v>-16.607572999999999</v>
      </c>
      <c r="J185" s="6">
        <f>'CL &amp; Data'!F607</f>
        <v>-12.469861999999999</v>
      </c>
      <c r="L185" s="6">
        <f>'CL &amp; Data'!L607/1000000000</f>
        <v>14.6</v>
      </c>
      <c r="N185" s="6">
        <f>'CL &amp; Data'!M607</f>
        <v>-10.421015000000001</v>
      </c>
      <c r="P185" s="6">
        <f>'CL &amp; Data'!N607</f>
        <v>-26.925684</v>
      </c>
      <c r="R185" s="6">
        <f>'CL &amp; Data'!O607</f>
        <v>-12.213532000000001</v>
      </c>
      <c r="T185" s="6">
        <f>'CL &amp; Data'!P607</f>
        <v>-16.821135999999999</v>
      </c>
    </row>
    <row r="186" spans="2:20" x14ac:dyDescent="0.25">
      <c r="B186" s="6">
        <f>'CL &amp; Data'!B608/1000000000</f>
        <v>14.67</v>
      </c>
      <c r="D186" s="6">
        <f>'CL &amp; Data'!C608</f>
        <v>-9.0229815999999996</v>
      </c>
      <c r="F186" s="6">
        <f>'CL &amp; Data'!D608</f>
        <v>-26.202950999999999</v>
      </c>
      <c r="H186" s="6">
        <f>'CL &amp; Data'!E608</f>
        <v>-16.318325000000002</v>
      </c>
      <c r="J186" s="6">
        <f>'CL &amp; Data'!F608</f>
        <v>-12.458468999999999</v>
      </c>
      <c r="L186" s="6">
        <f>'CL &amp; Data'!L608/1000000000</f>
        <v>14.67</v>
      </c>
      <c r="N186" s="6">
        <f>'CL &amp; Data'!M608</f>
        <v>-10.074408999999999</v>
      </c>
      <c r="P186" s="6">
        <f>'CL &amp; Data'!N608</f>
        <v>-26.762582999999999</v>
      </c>
      <c r="R186" s="6">
        <f>'CL &amp; Data'!O608</f>
        <v>-12.125370999999999</v>
      </c>
      <c r="T186" s="6">
        <f>'CL &amp; Data'!P608</f>
        <v>-16.569315</v>
      </c>
    </row>
    <row r="187" spans="2:20" x14ac:dyDescent="0.25">
      <c r="B187" s="6">
        <f>'CL &amp; Data'!B609/1000000000</f>
        <v>14.74</v>
      </c>
      <c r="D187" s="6">
        <f>'CL &amp; Data'!C609</f>
        <v>-8.7062798000000008</v>
      </c>
      <c r="F187" s="6">
        <f>'CL &amp; Data'!D609</f>
        <v>-26.073639</v>
      </c>
      <c r="H187" s="6">
        <f>'CL &amp; Data'!E609</f>
        <v>-16.02948</v>
      </c>
      <c r="J187" s="6">
        <f>'CL &amp; Data'!F609</f>
        <v>-12.429121</v>
      </c>
      <c r="L187" s="6">
        <f>'CL &amp; Data'!L609/1000000000</f>
        <v>14.74</v>
      </c>
      <c r="N187" s="6">
        <f>'CL &amp; Data'!M609</f>
        <v>-9.6898192999999999</v>
      </c>
      <c r="P187" s="6">
        <f>'CL &amp; Data'!N609</f>
        <v>-26.618493999999998</v>
      </c>
      <c r="R187" s="6">
        <f>'CL &amp; Data'!O609</f>
        <v>-12.044991</v>
      </c>
      <c r="T187" s="6">
        <f>'CL &amp; Data'!P609</f>
        <v>-16.306128000000001</v>
      </c>
    </row>
    <row r="188" spans="2:20" x14ac:dyDescent="0.25">
      <c r="B188" s="6">
        <f>'CL &amp; Data'!B610/1000000000</f>
        <v>14.81</v>
      </c>
      <c r="D188" s="6">
        <f>'CL &amp; Data'!C610</f>
        <v>-8.3954029000000006</v>
      </c>
      <c r="F188" s="6">
        <f>'CL &amp; Data'!D610</f>
        <v>-25.971926</v>
      </c>
      <c r="H188" s="6">
        <f>'CL &amp; Data'!E610</f>
        <v>-15.751873</v>
      </c>
      <c r="J188" s="6">
        <f>'CL &amp; Data'!F610</f>
        <v>-12.351012000000001</v>
      </c>
      <c r="L188" s="6">
        <f>'CL &amp; Data'!L610/1000000000</f>
        <v>14.81</v>
      </c>
      <c r="N188" s="6">
        <f>'CL &amp; Data'!M610</f>
        <v>-9.3679953000000005</v>
      </c>
      <c r="P188" s="6">
        <f>'CL &amp; Data'!N610</f>
        <v>-26.439323000000002</v>
      </c>
      <c r="R188" s="6">
        <f>'CL &amp; Data'!O610</f>
        <v>-11.949097999999999</v>
      </c>
      <c r="T188" s="6">
        <f>'CL &amp; Data'!P610</f>
        <v>-16.041754000000001</v>
      </c>
    </row>
    <row r="189" spans="2:20" x14ac:dyDescent="0.25">
      <c r="B189" s="6">
        <f>'CL &amp; Data'!B611/1000000000</f>
        <v>14.88</v>
      </c>
      <c r="D189" s="6">
        <f>'CL &amp; Data'!C611</f>
        <v>-8.1163349</v>
      </c>
      <c r="F189" s="6">
        <f>'CL &amp; Data'!D611</f>
        <v>-25.86261</v>
      </c>
      <c r="H189" s="6">
        <f>'CL &amp; Data'!E611</f>
        <v>-15.493102</v>
      </c>
      <c r="J189" s="6">
        <f>'CL &amp; Data'!F611</f>
        <v>-12.28266</v>
      </c>
      <c r="L189" s="6">
        <f>'CL &amp; Data'!L611/1000000000</f>
        <v>14.88</v>
      </c>
      <c r="N189" s="6">
        <f>'CL &amp; Data'!M611</f>
        <v>-9.0228070999999996</v>
      </c>
      <c r="P189" s="6">
        <f>'CL &amp; Data'!N611</f>
        <v>-26.327128999999999</v>
      </c>
      <c r="R189" s="6">
        <f>'CL &amp; Data'!O611</f>
        <v>-11.870979999999999</v>
      </c>
      <c r="T189" s="6">
        <f>'CL &amp; Data'!P611</f>
        <v>-15.795298000000001</v>
      </c>
    </row>
    <row r="190" spans="2:20" x14ac:dyDescent="0.25">
      <c r="B190" s="6">
        <f>'CL &amp; Data'!B612/1000000000</f>
        <v>14.95</v>
      </c>
      <c r="D190" s="6">
        <f>'CL &amp; Data'!C612</f>
        <v>-7.7736583000000001</v>
      </c>
      <c r="F190" s="6">
        <f>'CL &amp; Data'!D612</f>
        <v>-25.800953</v>
      </c>
      <c r="H190" s="6">
        <f>'CL &amp; Data'!E612</f>
        <v>-15.272299</v>
      </c>
      <c r="J190" s="6">
        <f>'CL &amp; Data'!F612</f>
        <v>-12.216324999999999</v>
      </c>
      <c r="L190" s="6">
        <f>'CL &amp; Data'!L612/1000000000</f>
        <v>14.95</v>
      </c>
      <c r="N190" s="6">
        <f>'CL &amp; Data'!M612</f>
        <v>-8.6761350999999998</v>
      </c>
      <c r="P190" s="6">
        <f>'CL &amp; Data'!N612</f>
        <v>-26.261469000000002</v>
      </c>
      <c r="R190" s="6">
        <f>'CL &amp; Data'!O612</f>
        <v>-11.828279</v>
      </c>
      <c r="T190" s="6">
        <f>'CL &amp; Data'!P612</f>
        <v>-15.573159</v>
      </c>
    </row>
    <row r="191" spans="2:20" x14ac:dyDescent="0.25">
      <c r="B191" s="6">
        <f>'CL &amp; Data'!B613/1000000000</f>
        <v>15.02</v>
      </c>
      <c r="D191" s="6">
        <f>'CL &amp; Data'!C613</f>
        <v>-7.4911880000000002</v>
      </c>
      <c r="F191" s="6">
        <f>'CL &amp; Data'!D613</f>
        <v>-25.709302999999998</v>
      </c>
      <c r="H191" s="6">
        <f>'CL &amp; Data'!E613</f>
        <v>-15.031559</v>
      </c>
      <c r="J191" s="6">
        <f>'CL &amp; Data'!F613</f>
        <v>-12.087398</v>
      </c>
      <c r="L191" s="6">
        <f>'CL &amp; Data'!L613/1000000000</f>
        <v>15.02</v>
      </c>
      <c r="N191" s="6">
        <f>'CL &amp; Data'!M613</f>
        <v>-8.4133463000000006</v>
      </c>
      <c r="P191" s="6">
        <f>'CL &amp; Data'!N613</f>
        <v>-26.079536000000001</v>
      </c>
      <c r="R191" s="6">
        <f>'CL &amp; Data'!O613</f>
        <v>-11.720067</v>
      </c>
      <c r="T191" s="6">
        <f>'CL &amp; Data'!P613</f>
        <v>-15.329185000000001</v>
      </c>
    </row>
    <row r="192" spans="2:20" x14ac:dyDescent="0.25">
      <c r="B192" s="6">
        <f>'CL &amp; Data'!B614/1000000000</f>
        <v>15.09</v>
      </c>
      <c r="D192" s="6">
        <f>'CL &amp; Data'!C614</f>
        <v>-7.2020311000000001</v>
      </c>
      <c r="F192" s="6">
        <f>'CL &amp; Data'!D614</f>
        <v>-25.670931</v>
      </c>
      <c r="H192" s="6">
        <f>'CL &amp; Data'!E614</f>
        <v>-14.860974000000001</v>
      </c>
      <c r="J192" s="6">
        <f>'CL &amp; Data'!F614</f>
        <v>-12.019189000000001</v>
      </c>
      <c r="L192" s="6">
        <f>'CL &amp; Data'!L614/1000000000</f>
        <v>15.09</v>
      </c>
      <c r="N192" s="6">
        <f>'CL &amp; Data'!M614</f>
        <v>-8.1251830999999992</v>
      </c>
      <c r="P192" s="6">
        <f>'CL &amp; Data'!N614</f>
        <v>-26.007853000000001</v>
      </c>
      <c r="R192" s="6">
        <f>'CL &amp; Data'!O614</f>
        <v>-11.682135000000001</v>
      </c>
      <c r="T192" s="6">
        <f>'CL &amp; Data'!P614</f>
        <v>-15.154735000000001</v>
      </c>
    </row>
    <row r="193" spans="2:20" x14ac:dyDescent="0.25">
      <c r="B193" s="6">
        <f>'CL &amp; Data'!B615/1000000000</f>
        <v>15.16</v>
      </c>
      <c r="D193" s="6">
        <f>'CL &amp; Data'!C615</f>
        <v>-6.9227881</v>
      </c>
      <c r="F193" s="6">
        <f>'CL &amp; Data'!D615</f>
        <v>-25.626412999999999</v>
      </c>
      <c r="H193" s="6">
        <f>'CL &amp; Data'!E615</f>
        <v>-14.698188999999999</v>
      </c>
      <c r="J193" s="6">
        <f>'CL &amp; Data'!F615</f>
        <v>-11.981301</v>
      </c>
      <c r="L193" s="6">
        <f>'CL &amp; Data'!L615/1000000000</f>
        <v>15.16</v>
      </c>
      <c r="N193" s="6">
        <f>'CL &amp; Data'!M615</f>
        <v>-7.8823233000000004</v>
      </c>
      <c r="P193" s="6">
        <f>'CL &amp; Data'!N615</f>
        <v>-25.899647000000002</v>
      </c>
      <c r="R193" s="6">
        <f>'CL &amp; Data'!O615</f>
        <v>-11.615717999999999</v>
      </c>
      <c r="T193" s="6">
        <f>'CL &amp; Data'!P615</f>
        <v>-15.002481</v>
      </c>
    </row>
    <row r="194" spans="2:20" x14ac:dyDescent="0.25">
      <c r="B194" s="6">
        <f>'CL &amp; Data'!B616/1000000000</f>
        <v>15.23</v>
      </c>
      <c r="D194" s="6">
        <f>'CL &amp; Data'!C616</f>
        <v>-6.6367722000000002</v>
      </c>
      <c r="F194" s="6">
        <f>'CL &amp; Data'!D616</f>
        <v>-25.596325</v>
      </c>
      <c r="H194" s="6">
        <f>'CL &amp; Data'!E616</f>
        <v>-14.576169999999999</v>
      </c>
      <c r="J194" s="6">
        <f>'CL &amp; Data'!F616</f>
        <v>-11.93426</v>
      </c>
      <c r="L194" s="6">
        <f>'CL &amp; Data'!L616/1000000000</f>
        <v>15.23</v>
      </c>
      <c r="N194" s="6">
        <f>'CL &amp; Data'!M616</f>
        <v>-7.6453452000000004</v>
      </c>
      <c r="P194" s="6">
        <f>'CL &amp; Data'!N616</f>
        <v>-25.807095</v>
      </c>
      <c r="R194" s="6">
        <f>'CL &amp; Data'!O616</f>
        <v>-11.568502000000001</v>
      </c>
      <c r="T194" s="6">
        <f>'CL &amp; Data'!P616</f>
        <v>-14.863384999999999</v>
      </c>
    </row>
    <row r="195" spans="2:20" x14ac:dyDescent="0.25">
      <c r="B195" s="6">
        <f>'CL &amp; Data'!B617/1000000000</f>
        <v>15.3</v>
      </c>
      <c r="D195" s="6">
        <f>'CL &amp; Data'!C617</f>
        <v>-6.3991889999999998</v>
      </c>
      <c r="F195" s="6">
        <f>'CL &amp; Data'!D617</f>
        <v>-25.601012999999998</v>
      </c>
      <c r="H195" s="6">
        <f>'CL &amp; Data'!E617</f>
        <v>-14.499969</v>
      </c>
      <c r="J195" s="6">
        <f>'CL &amp; Data'!F617</f>
        <v>-11.941979999999999</v>
      </c>
      <c r="L195" s="6">
        <f>'CL &amp; Data'!L617/1000000000</f>
        <v>15.3</v>
      </c>
      <c r="N195" s="6">
        <f>'CL &amp; Data'!M617</f>
        <v>-7.4465551000000003</v>
      </c>
      <c r="P195" s="6">
        <f>'CL &amp; Data'!N617</f>
        <v>-25.771761000000001</v>
      </c>
      <c r="R195" s="6">
        <f>'CL &amp; Data'!O617</f>
        <v>-11.561385</v>
      </c>
      <c r="T195" s="6">
        <f>'CL &amp; Data'!P617</f>
        <v>-14.77561</v>
      </c>
    </row>
    <row r="196" spans="2:20" x14ac:dyDescent="0.25">
      <c r="B196" s="6">
        <f>'CL &amp; Data'!B618/1000000000</f>
        <v>15.37</v>
      </c>
      <c r="D196" s="6">
        <f>'CL &amp; Data'!C618</f>
        <v>-6.1420183000000002</v>
      </c>
      <c r="F196" s="6">
        <f>'CL &amp; Data'!D618</f>
        <v>-25.580245999999999</v>
      </c>
      <c r="H196" s="6">
        <f>'CL &amp; Data'!E618</f>
        <v>-14.400304999999999</v>
      </c>
      <c r="J196" s="6">
        <f>'CL &amp; Data'!F618</f>
        <v>-11.941406000000001</v>
      </c>
      <c r="L196" s="6">
        <f>'CL &amp; Data'!L618/1000000000</f>
        <v>15.37</v>
      </c>
      <c r="N196" s="6">
        <f>'CL &amp; Data'!M618</f>
        <v>-7.2255712000000001</v>
      </c>
      <c r="P196" s="6">
        <f>'CL &amp; Data'!N618</f>
        <v>-25.720248999999999</v>
      </c>
      <c r="R196" s="6">
        <f>'CL &amp; Data'!O618</f>
        <v>-11.534750000000001</v>
      </c>
      <c r="T196" s="6">
        <f>'CL &amp; Data'!P618</f>
        <v>-14.689411</v>
      </c>
    </row>
    <row r="197" spans="2:20" x14ac:dyDescent="0.25">
      <c r="B197" s="6">
        <f>'CL &amp; Data'!B619/1000000000</f>
        <v>15.44</v>
      </c>
      <c r="D197" s="6">
        <f>'CL &amp; Data'!C619</f>
        <v>-5.9197797999999997</v>
      </c>
      <c r="F197" s="6">
        <f>'CL &amp; Data'!D619</f>
        <v>-25.589293999999999</v>
      </c>
      <c r="H197" s="6">
        <f>'CL &amp; Data'!E619</f>
        <v>-14.337752999999999</v>
      </c>
      <c r="J197" s="6">
        <f>'CL &amp; Data'!F619</f>
        <v>-11.959095</v>
      </c>
      <c r="L197" s="6">
        <f>'CL &amp; Data'!L619/1000000000</f>
        <v>15.44</v>
      </c>
      <c r="N197" s="6">
        <f>'CL &amp; Data'!M619</f>
        <v>-7.0339394000000004</v>
      </c>
      <c r="P197" s="6">
        <f>'CL &amp; Data'!N619</f>
        <v>-25.692879000000001</v>
      </c>
      <c r="R197" s="6">
        <f>'CL &amp; Data'!O619</f>
        <v>-11.529164</v>
      </c>
      <c r="T197" s="6">
        <f>'CL &amp; Data'!P619</f>
        <v>-14.616227</v>
      </c>
    </row>
    <row r="198" spans="2:20" x14ac:dyDescent="0.25">
      <c r="B198" s="6">
        <f>'CL &amp; Data'!B620/1000000000</f>
        <v>15.51</v>
      </c>
      <c r="D198" s="6">
        <f>'CL &amp; Data'!C620</f>
        <v>-5.7248615999999997</v>
      </c>
      <c r="F198" s="6">
        <f>'CL &amp; Data'!D620</f>
        <v>-25.626186000000001</v>
      </c>
      <c r="H198" s="6">
        <f>'CL &amp; Data'!E620</f>
        <v>-14.292873999999999</v>
      </c>
      <c r="J198" s="6">
        <f>'CL &amp; Data'!F620</f>
        <v>-11.989936999999999</v>
      </c>
      <c r="L198" s="6">
        <f>'CL &amp; Data'!L620/1000000000</f>
        <v>15.51</v>
      </c>
      <c r="N198" s="6">
        <f>'CL &amp; Data'!M620</f>
        <v>-6.8471656000000003</v>
      </c>
      <c r="P198" s="6">
        <f>'CL &amp; Data'!N620</f>
        <v>-25.736263000000001</v>
      </c>
      <c r="R198" s="6">
        <f>'CL &amp; Data'!O620</f>
        <v>-11.577711000000001</v>
      </c>
      <c r="T198" s="6">
        <f>'CL &amp; Data'!P620</f>
        <v>-14.566564</v>
      </c>
    </row>
    <row r="199" spans="2:20" x14ac:dyDescent="0.25">
      <c r="B199" s="6">
        <f>'CL &amp; Data'!B621/1000000000</f>
        <v>15.58</v>
      </c>
      <c r="D199" s="6">
        <f>'CL &amp; Data'!C621</f>
        <v>-5.5284738999999998</v>
      </c>
      <c r="F199" s="6">
        <f>'CL &amp; Data'!D621</f>
        <v>-25.654356</v>
      </c>
      <c r="H199" s="6">
        <f>'CL &amp; Data'!E621</f>
        <v>-14.217692</v>
      </c>
      <c r="J199" s="6">
        <f>'CL &amp; Data'!F621</f>
        <v>-12.027990000000001</v>
      </c>
      <c r="L199" s="6">
        <f>'CL &amp; Data'!L621/1000000000</f>
        <v>15.58</v>
      </c>
      <c r="N199" s="6">
        <f>'CL &amp; Data'!M621</f>
        <v>-6.6539425999999997</v>
      </c>
      <c r="P199" s="6">
        <f>'CL &amp; Data'!N621</f>
        <v>-25.761353</v>
      </c>
      <c r="R199" s="6">
        <f>'CL &amp; Data'!O621</f>
        <v>-11.615071</v>
      </c>
      <c r="T199" s="6">
        <f>'CL &amp; Data'!P621</f>
        <v>-14.516686999999999</v>
      </c>
    </row>
    <row r="200" spans="2:20" x14ac:dyDescent="0.25">
      <c r="B200" s="6">
        <f>'CL &amp; Data'!B622/1000000000</f>
        <v>15.65</v>
      </c>
      <c r="D200" s="6">
        <f>'CL &amp; Data'!C622</f>
        <v>-5.3635960000000003</v>
      </c>
      <c r="F200" s="6">
        <f>'CL &amp; Data'!D622</f>
        <v>-25.704111000000001</v>
      </c>
      <c r="H200" s="6">
        <f>'CL &amp; Data'!E622</f>
        <v>-14.165392000000001</v>
      </c>
      <c r="J200" s="6">
        <f>'CL &amp; Data'!F622</f>
        <v>-12.059296</v>
      </c>
      <c r="L200" s="6">
        <f>'CL &amp; Data'!L622/1000000000</f>
        <v>15.65</v>
      </c>
      <c r="N200" s="6">
        <f>'CL &amp; Data'!M622</f>
        <v>-6.4817948000000003</v>
      </c>
      <c r="P200" s="6">
        <f>'CL &amp; Data'!N622</f>
        <v>-25.798286000000001</v>
      </c>
      <c r="R200" s="6">
        <f>'CL &amp; Data'!O622</f>
        <v>-11.660524000000001</v>
      </c>
      <c r="T200" s="6">
        <f>'CL &amp; Data'!P622</f>
        <v>-14.463093000000001</v>
      </c>
    </row>
    <row r="201" spans="2:20" x14ac:dyDescent="0.25">
      <c r="B201" s="6">
        <f>'CL &amp; Data'!B623/1000000000</f>
        <v>15.72</v>
      </c>
      <c r="D201" s="6">
        <f>'CL &amp; Data'!C623</f>
        <v>-5.2167548999999998</v>
      </c>
      <c r="F201" s="6">
        <f>'CL &amp; Data'!D623</f>
        <v>-25.760936999999998</v>
      </c>
      <c r="H201" s="6">
        <f>'CL &amp; Data'!E623</f>
        <v>-14.116163999999999</v>
      </c>
      <c r="J201" s="6">
        <f>'CL &amp; Data'!F623</f>
        <v>-12.116137999999999</v>
      </c>
      <c r="L201" s="6">
        <f>'CL &amp; Data'!L623/1000000000</f>
        <v>15.72</v>
      </c>
      <c r="N201" s="6">
        <f>'CL &amp; Data'!M623</f>
        <v>-6.3299726999999999</v>
      </c>
      <c r="P201" s="6">
        <f>'CL &amp; Data'!N623</f>
        <v>-25.853552000000001</v>
      </c>
      <c r="R201" s="6">
        <f>'CL &amp; Data'!O623</f>
        <v>-11.720675</v>
      </c>
      <c r="T201" s="6">
        <f>'CL &amp; Data'!P623</f>
        <v>-14.418616999999999</v>
      </c>
    </row>
    <row r="202" spans="2:20" x14ac:dyDescent="0.25">
      <c r="B202" s="6">
        <f>'CL &amp; Data'!B624/1000000000</f>
        <v>15.79</v>
      </c>
      <c r="D202" s="6">
        <f>'CL &amp; Data'!C624</f>
        <v>-5.0574307000000003</v>
      </c>
      <c r="F202" s="6">
        <f>'CL &amp; Data'!D624</f>
        <v>-25.800218999999998</v>
      </c>
      <c r="H202" s="6">
        <f>'CL &amp; Data'!E624</f>
        <v>-14.053119000000001</v>
      </c>
      <c r="J202" s="6">
        <f>'CL &amp; Data'!F624</f>
        <v>-12.165661</v>
      </c>
      <c r="L202" s="6">
        <f>'CL &amp; Data'!L624/1000000000</f>
        <v>15.79</v>
      </c>
      <c r="N202" s="6">
        <f>'CL &amp; Data'!M624</f>
        <v>-6.1503104999999998</v>
      </c>
      <c r="P202" s="6">
        <f>'CL &amp; Data'!N624</f>
        <v>-25.886391</v>
      </c>
      <c r="R202" s="6">
        <f>'CL &amp; Data'!O624</f>
        <v>-11.765427000000001</v>
      </c>
      <c r="T202" s="6">
        <f>'CL &amp; Data'!P624</f>
        <v>-14.379227999999999</v>
      </c>
    </row>
    <row r="203" spans="2:20" x14ac:dyDescent="0.25">
      <c r="B203" s="6">
        <f>'CL &amp; Data'!B625/1000000000</f>
        <v>15.86</v>
      </c>
      <c r="D203" s="6">
        <f>'CL &amp; Data'!C625</f>
        <v>-4.9359593000000004</v>
      </c>
      <c r="F203" s="6">
        <f>'CL &amp; Data'!D625</f>
        <v>-25.844141</v>
      </c>
      <c r="H203" s="6">
        <f>'CL &amp; Data'!E625</f>
        <v>-14.004104</v>
      </c>
      <c r="J203" s="6">
        <f>'CL &amp; Data'!F625</f>
        <v>-12.221636999999999</v>
      </c>
      <c r="L203" s="6">
        <f>'CL &amp; Data'!L625/1000000000</f>
        <v>15.86</v>
      </c>
      <c r="N203" s="6">
        <f>'CL &amp; Data'!M625</f>
        <v>-6.0135455000000002</v>
      </c>
      <c r="P203" s="6">
        <f>'CL &amp; Data'!N625</f>
        <v>-25.924299000000001</v>
      </c>
      <c r="R203" s="6">
        <f>'CL &amp; Data'!O625</f>
        <v>-11.817023000000001</v>
      </c>
      <c r="T203" s="6">
        <f>'CL &amp; Data'!P625</f>
        <v>-14.346971</v>
      </c>
    </row>
    <row r="204" spans="2:20" x14ac:dyDescent="0.25">
      <c r="B204" s="6">
        <f>'CL &amp; Data'!B626/1000000000</f>
        <v>15.93</v>
      </c>
      <c r="D204" s="6">
        <f>'CL &amp; Data'!C626</f>
        <v>-4.8464441000000003</v>
      </c>
      <c r="F204" s="6">
        <f>'CL &amp; Data'!D626</f>
        <v>-25.881305999999999</v>
      </c>
      <c r="H204" s="6">
        <f>'CL &amp; Data'!E626</f>
        <v>-13.96664</v>
      </c>
      <c r="J204" s="6">
        <f>'CL &amp; Data'!F626</f>
        <v>-12.268848</v>
      </c>
      <c r="L204" s="6">
        <f>'CL &amp; Data'!L626/1000000000</f>
        <v>15.93</v>
      </c>
      <c r="N204" s="6">
        <f>'CL &amp; Data'!M626</f>
        <v>-5.9067540000000003</v>
      </c>
      <c r="P204" s="6">
        <f>'CL &amp; Data'!N626</f>
        <v>-25.960318000000001</v>
      </c>
      <c r="R204" s="6">
        <f>'CL &amp; Data'!O626</f>
        <v>-11.859518</v>
      </c>
      <c r="T204" s="6">
        <f>'CL &amp; Data'!P626</f>
        <v>-14.321391999999999</v>
      </c>
    </row>
    <row r="205" spans="2:20" x14ac:dyDescent="0.25">
      <c r="B205" s="6">
        <f>'CL &amp; Data'!B627/1000000000</f>
        <v>16</v>
      </c>
      <c r="D205" s="6">
        <f>'CL &amp; Data'!C627</f>
        <v>-4.7740903000000001</v>
      </c>
      <c r="F205" s="6">
        <f>'CL &amp; Data'!D627</f>
        <v>-25.887692999999999</v>
      </c>
      <c r="H205" s="6">
        <f>'CL &amp; Data'!E627</f>
        <v>-13.920870000000001</v>
      </c>
      <c r="J205" s="6">
        <f>'CL &amp; Data'!F627</f>
        <v>-12.303872</v>
      </c>
      <c r="L205" s="6">
        <f>'CL &amp; Data'!L627/1000000000</f>
        <v>16</v>
      </c>
      <c r="N205" s="6">
        <f>'CL &amp; Data'!M627</f>
        <v>-5.8275408999999998</v>
      </c>
      <c r="P205" s="6">
        <f>'CL &amp; Data'!N627</f>
        <v>-25.969774000000001</v>
      </c>
      <c r="R205" s="6">
        <f>'CL &amp; Data'!O627</f>
        <v>-11.877637</v>
      </c>
      <c r="T205" s="6">
        <f>'CL &amp; Data'!P627</f>
        <v>-14.306504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6"/>
  <sheetViews>
    <sheetView topLeftCell="K73" workbookViewId="0">
      <selection activeCell="S3" sqref="S3:S103"/>
    </sheetView>
  </sheetViews>
  <sheetFormatPr defaultRowHeight="15" x14ac:dyDescent="0.25"/>
  <cols>
    <col min="1" max="1" width="13.7109375" style="40" customWidth="1"/>
    <col min="2" max="2" width="8" style="6" customWidth="1"/>
    <col min="3" max="3" width="2" style="7" customWidth="1"/>
    <col min="4" max="4" width="12" style="6" customWidth="1"/>
    <col min="5" max="5" width="15.5703125" style="13" bestFit="1" customWidth="1"/>
    <col min="6" max="6" width="14.42578125" style="5" bestFit="1" customWidth="1"/>
    <col min="7" max="7" width="2" style="7" customWidth="1"/>
    <col min="8" max="8" width="24.42578125" style="6" customWidth="1"/>
    <col min="9" max="9" width="15.5703125" style="13" bestFit="1" customWidth="1"/>
    <col min="10" max="10" width="14.42578125" style="5" bestFit="1" customWidth="1"/>
    <col min="11" max="11" width="13.7109375" style="40" customWidth="1"/>
    <col min="12" max="12" width="8" style="6" customWidth="1"/>
    <col min="13" max="13" width="2" style="7" customWidth="1"/>
    <col min="14" max="14" width="12" style="6" customWidth="1"/>
    <col min="15" max="15" width="15.7109375" style="13" bestFit="1" customWidth="1"/>
    <col min="16" max="16" width="14.42578125" style="5" bestFit="1" customWidth="1"/>
    <col min="17" max="17" width="2" style="7" customWidth="1"/>
    <col min="18" max="18" width="12" style="6" customWidth="1"/>
    <col min="19" max="19" width="15.7109375" style="13" bestFit="1" customWidth="1"/>
    <col min="20" max="20" width="14.42578125" style="5" bestFit="1" customWidth="1"/>
    <col min="21" max="21" width="2" style="7" customWidth="1"/>
    <col min="22" max="22" width="8" style="80" customWidth="1"/>
    <col min="27" max="16384" width="9.140625" style="3"/>
  </cols>
  <sheetData>
    <row r="1" spans="1:22" x14ac:dyDescent="0.25">
      <c r="B1" s="6" t="s">
        <v>11</v>
      </c>
      <c r="D1" s="44" t="str">
        <f>'CL &amp; Data'!C214</f>
        <v>IF CL-HSLO 4G-RF Log Mag(dB)</v>
      </c>
      <c r="E1" s="13" t="s">
        <v>15</v>
      </c>
      <c r="F1" s="44" t="str">
        <f>'CL &amp; Data'!D214</f>
        <v>IF RL-HSLO 4G-RF Log Mag(dB)</v>
      </c>
      <c r="H1" s="6" t="str">
        <f>'CL &amp; Data'!C320</f>
        <v>IF CL-LSLO 12-RF Log Mag(dB)</v>
      </c>
      <c r="I1" s="13" t="s">
        <v>15</v>
      </c>
      <c r="J1" s="44" t="str">
        <f>'CL &amp; Data'!D320</f>
        <v>IF RL-LSLO 12-RF Log Mag(dB)</v>
      </c>
      <c r="L1" s="6" t="s">
        <v>11</v>
      </c>
      <c r="N1" s="42" t="str">
        <f>'CL &amp; Data'!M214</f>
        <v>IF CL-HSLO 4G-RF Log Mag(dB)</v>
      </c>
      <c r="O1" s="13" t="s">
        <v>14</v>
      </c>
      <c r="P1" s="44" t="str">
        <f>'CL &amp; Data'!N214</f>
        <v>IF RL-HSLO 4G-RF Log Mag(dB)</v>
      </c>
      <c r="R1" s="6" t="str">
        <f>'CL &amp; Data'!M320</f>
        <v>IF CL-LSLO 12-RF Log Mag(dB)</v>
      </c>
      <c r="S1" s="13" t="s">
        <v>14</v>
      </c>
      <c r="T1" s="44" t="str">
        <f>'CL &amp; Data'!N320</f>
        <v>IF RL-LSLO 12-RF Log Mag(dB)</v>
      </c>
      <c r="V1" s="80" t="s">
        <v>11</v>
      </c>
    </row>
    <row r="2" spans="1:22" x14ac:dyDescent="0.25">
      <c r="A2" s="39" t="s">
        <v>106</v>
      </c>
      <c r="E2" s="37" t="s">
        <v>105</v>
      </c>
      <c r="F2" s="6"/>
      <c r="I2" s="37" t="s">
        <v>105</v>
      </c>
      <c r="J2" s="6"/>
      <c r="K2" s="39" t="s">
        <v>107</v>
      </c>
      <c r="O2" s="37" t="s">
        <v>105</v>
      </c>
      <c r="P2" s="6"/>
      <c r="S2" s="37" t="s">
        <v>105</v>
      </c>
      <c r="T2" s="6"/>
    </row>
    <row r="3" spans="1:22" x14ac:dyDescent="0.25">
      <c r="B3" s="6">
        <f>'CL &amp; Data'!B215/1000000000</f>
        <v>0.01</v>
      </c>
      <c r="C3" s="8"/>
      <c r="D3" s="6">
        <f>'CL &amp; Data'!C215</f>
        <v>-7.1393041999999998</v>
      </c>
      <c r="E3" s="13">
        <f>D3-$D$23</f>
        <v>-0.61553149999999945</v>
      </c>
      <c r="F3" s="6">
        <f>'CL &amp; Data'!D215</f>
        <v>-10.847906</v>
      </c>
      <c r="G3" s="8"/>
      <c r="H3" s="6">
        <f>'CL &amp; Data'!C321</f>
        <v>-8.1995620999999996</v>
      </c>
      <c r="I3" s="13">
        <f>H3-$H$5</f>
        <v>-0.22009569999999989</v>
      </c>
      <c r="J3" s="6">
        <f>'CL &amp; Data'!D321</f>
        <v>-21.868666000000001</v>
      </c>
      <c r="L3" s="6">
        <f>'CL &amp; Data'!L215/1000000000</f>
        <v>0.01</v>
      </c>
      <c r="M3" s="8"/>
      <c r="N3" s="6">
        <f>'CL &amp; Data'!M215</f>
        <v>-8.4947938999999995</v>
      </c>
      <c r="O3" s="13">
        <f>N3-$N$36</f>
        <v>-0.40401269999999911</v>
      </c>
      <c r="P3" s="6">
        <f>'CL &amp; Data'!N215</f>
        <v>-12.942356999999999</v>
      </c>
      <c r="Q3" s="8"/>
      <c r="R3" s="6">
        <f>'CL &amp; Data'!M321</f>
        <v>-10.303644999999999</v>
      </c>
      <c r="S3" s="13">
        <f>R3-$R$34</f>
        <v>-0.84369929999999904</v>
      </c>
      <c r="T3" s="6">
        <f>'CL &amp; Data'!N321</f>
        <v>-27.761282000000001</v>
      </c>
      <c r="U3" s="8"/>
      <c r="V3" s="80">
        <f>'CL &amp; Data'!B321/1000000000</f>
        <v>0.01</v>
      </c>
    </row>
    <row r="4" spans="1:22" x14ac:dyDescent="0.25">
      <c r="A4" s="51" t="s">
        <v>115</v>
      </c>
      <c r="B4" s="6">
        <f>'CL &amp; Data'!B216/1000000000</f>
        <v>6.9900000000000004E-2</v>
      </c>
      <c r="C4" s="8"/>
      <c r="D4" s="6">
        <f>'CL &amp; Data'!C216</f>
        <v>-7.0538793000000002</v>
      </c>
      <c r="E4" s="13">
        <f t="shared" ref="E4:E67" si="0">D4-$D$23</f>
        <v>-0.53010659999999987</v>
      </c>
      <c r="F4" s="6">
        <f>'CL &amp; Data'!D216</f>
        <v>-11.214626000000001</v>
      </c>
      <c r="G4" s="8"/>
      <c r="H4" s="6">
        <f>'CL &amp; Data'!C322</f>
        <v>-8.0778370000000006</v>
      </c>
      <c r="I4" s="13">
        <f t="shared" ref="I4:I67" si="1">H4-$H$5</f>
        <v>-9.8370600000000863E-2</v>
      </c>
      <c r="J4" s="6">
        <f>'CL &amp; Data'!D322</f>
        <v>-23.036711</v>
      </c>
      <c r="K4" s="51" t="s">
        <v>115</v>
      </c>
      <c r="L4" s="6">
        <f>'CL &amp; Data'!L216/1000000000</f>
        <v>6.9900000000000004E-2</v>
      </c>
      <c r="M4" s="8"/>
      <c r="N4" s="6">
        <f>'CL &amp; Data'!M216</f>
        <v>-8.4379053000000006</v>
      </c>
      <c r="O4" s="13">
        <f t="shared" ref="O4:O67" si="2">N4-$N$36</f>
        <v>-0.34712410000000027</v>
      </c>
      <c r="P4" s="6">
        <f>'CL &amp; Data'!N216</f>
        <v>-13.117328000000001</v>
      </c>
      <c r="Q4" s="8"/>
      <c r="R4" s="6">
        <f>'CL &amp; Data'!M322</f>
        <v>-10.027362999999999</v>
      </c>
      <c r="S4" s="13">
        <f t="shared" ref="S4:S67" si="3">R4-$R$34</f>
        <v>-0.5674172999999989</v>
      </c>
      <c r="T4" s="6">
        <f>'CL &amp; Data'!N322</f>
        <v>-27.081216999999999</v>
      </c>
      <c r="U4" s="8"/>
      <c r="V4" s="80">
        <f>'CL &amp; Data'!B322/1000000000</f>
        <v>6.9900000000000004E-2</v>
      </c>
    </row>
    <row r="5" spans="1:22" x14ac:dyDescent="0.25">
      <c r="A5" s="51" t="s">
        <v>202</v>
      </c>
      <c r="B5" s="6">
        <f>'CL &amp; Data'!B217/1000000000</f>
        <v>0.1298</v>
      </c>
      <c r="C5" s="8"/>
      <c r="D5" s="6">
        <f>'CL &amp; Data'!C217</f>
        <v>-6.9698877000000001</v>
      </c>
      <c r="E5" s="13">
        <f t="shared" si="0"/>
        <v>-0.44611499999999982</v>
      </c>
      <c r="F5" s="6">
        <f>'CL &amp; Data'!D217</f>
        <v>-11.814019</v>
      </c>
      <c r="G5" s="8"/>
      <c r="H5" s="6">
        <f>'CL &amp; Data'!C323</f>
        <v>-7.9794663999999997</v>
      </c>
      <c r="I5" s="13">
        <f t="shared" si="1"/>
        <v>0</v>
      </c>
      <c r="J5" s="6">
        <f>'CL &amp; Data'!D323</f>
        <v>-24.248131000000001</v>
      </c>
      <c r="K5" s="51" t="s">
        <v>202</v>
      </c>
      <c r="L5" s="6">
        <f>'CL &amp; Data'!L217/1000000000</f>
        <v>0.1298</v>
      </c>
      <c r="M5" s="8"/>
      <c r="N5" s="6">
        <f>'CL &amp; Data'!M217</f>
        <v>-8.3962716999999998</v>
      </c>
      <c r="O5" s="13">
        <f t="shared" si="2"/>
        <v>-0.30549049999999944</v>
      </c>
      <c r="P5" s="6">
        <f>'CL &amp; Data'!N217</f>
        <v>-13.422414</v>
      </c>
      <c r="Q5" s="8"/>
      <c r="R5" s="6">
        <f>'CL &amp; Data'!M323</f>
        <v>-9.7620992999999991</v>
      </c>
      <c r="S5" s="13">
        <f t="shared" si="3"/>
        <v>-0.30215359999999869</v>
      </c>
      <c r="T5" s="6">
        <f>'CL &amp; Data'!N323</f>
        <v>-26.070285999999999</v>
      </c>
      <c r="U5" s="8"/>
      <c r="V5" s="80">
        <f>'CL &amp; Data'!B323/1000000000</f>
        <v>0.1298</v>
      </c>
    </row>
    <row r="6" spans="1:22" x14ac:dyDescent="0.25">
      <c r="A6" s="51" t="s">
        <v>203</v>
      </c>
      <c r="B6" s="6">
        <f>'CL &amp; Data'!B218/1000000000</f>
        <v>0.18970000000000001</v>
      </c>
      <c r="C6" s="8"/>
      <c r="D6" s="6">
        <f>'CL &amp; Data'!C218</f>
        <v>-6.9288464000000003</v>
      </c>
      <c r="E6" s="13">
        <f t="shared" si="0"/>
        <v>-0.40507369999999998</v>
      </c>
      <c r="F6" s="6">
        <f>'CL &amp; Data'!D218</f>
        <v>-12.386091</v>
      </c>
      <c r="G6" s="8"/>
      <c r="H6" s="6">
        <f>'CL &amp; Data'!C324</f>
        <v>-7.9800696000000002</v>
      </c>
      <c r="I6" s="13">
        <f t="shared" si="1"/>
        <v>-6.0320000000047003E-4</v>
      </c>
      <c r="J6" s="6">
        <f>'CL &amp; Data'!D324</f>
        <v>-24.943985000000001</v>
      </c>
      <c r="K6" s="51" t="s">
        <v>203</v>
      </c>
      <c r="L6" s="6">
        <f>'CL &amp; Data'!L218/1000000000</f>
        <v>0.18970000000000001</v>
      </c>
      <c r="M6" s="8"/>
      <c r="N6" s="6">
        <f>'CL &amp; Data'!M218</f>
        <v>-8.3830442000000005</v>
      </c>
      <c r="O6" s="13">
        <f t="shared" si="2"/>
        <v>-0.29226300000000016</v>
      </c>
      <c r="P6" s="6">
        <f>'CL &amp; Data'!N218</f>
        <v>-13.646431</v>
      </c>
      <c r="Q6" s="8"/>
      <c r="R6" s="6">
        <f>'CL &amp; Data'!M324</f>
        <v>-9.7235507999999999</v>
      </c>
      <c r="S6" s="13">
        <f t="shared" si="3"/>
        <v>-0.26360509999999948</v>
      </c>
      <c r="T6" s="6">
        <f>'CL &amp; Data'!N324</f>
        <v>-24.878679000000002</v>
      </c>
      <c r="U6" s="8"/>
      <c r="V6" s="80">
        <f>'CL &amp; Data'!B324/1000000000</f>
        <v>0.18970000000000001</v>
      </c>
    </row>
    <row r="7" spans="1:22" x14ac:dyDescent="0.25">
      <c r="B7" s="6">
        <f>'CL &amp; Data'!B219/1000000000</f>
        <v>0.24959999999999999</v>
      </c>
      <c r="C7" s="8"/>
      <c r="D7" s="6">
        <f>'CL &amp; Data'!C219</f>
        <v>-6.9392852999999999</v>
      </c>
      <c r="E7" s="13">
        <f t="shared" si="0"/>
        <v>-0.41551259999999957</v>
      </c>
      <c r="F7" s="6">
        <f>'CL &amp; Data'!D219</f>
        <v>-12.801080000000001</v>
      </c>
      <c r="G7" s="8"/>
      <c r="H7" s="6">
        <f>'CL &amp; Data'!C325</f>
        <v>-8.0525055000000005</v>
      </c>
      <c r="I7" s="13">
        <f t="shared" si="1"/>
        <v>-7.3039100000000801E-2</v>
      </c>
      <c r="J7" s="6">
        <f>'CL &amp; Data'!D325</f>
        <v>-25.616457</v>
      </c>
      <c r="L7" s="6">
        <f>'CL &amp; Data'!L219/1000000000</f>
        <v>0.24959999999999999</v>
      </c>
      <c r="M7" s="8"/>
      <c r="N7" s="6">
        <f>'CL &amp; Data'!M219</f>
        <v>-8.4394579000000007</v>
      </c>
      <c r="O7" s="13">
        <f t="shared" si="2"/>
        <v>-0.34867670000000039</v>
      </c>
      <c r="P7" s="6">
        <f>'CL &amp; Data'!N219</f>
        <v>-14.161745</v>
      </c>
      <c r="Q7" s="8"/>
      <c r="R7" s="6">
        <f>'CL &amp; Data'!M325</f>
        <v>-9.7547835999999997</v>
      </c>
      <c r="S7" s="13">
        <f t="shared" si="3"/>
        <v>-0.29483789999999921</v>
      </c>
      <c r="T7" s="6">
        <f>'CL &amp; Data'!N325</f>
        <v>-24.556379</v>
      </c>
      <c r="U7" s="8"/>
      <c r="V7" s="80">
        <f>'CL &amp; Data'!B325/1000000000</f>
        <v>0.24959999999999999</v>
      </c>
    </row>
    <row r="8" spans="1:22" x14ac:dyDescent="0.25">
      <c r="B8" s="6">
        <f>'CL &amp; Data'!B220/1000000000</f>
        <v>0.3095</v>
      </c>
      <c r="C8" s="8"/>
      <c r="D8" s="6">
        <f>'CL &amp; Data'!C220</f>
        <v>-6.9215692999999998</v>
      </c>
      <c r="E8" s="13">
        <f t="shared" si="0"/>
        <v>-0.3977965999999995</v>
      </c>
      <c r="F8" s="6">
        <f>'CL &amp; Data'!D220</f>
        <v>-13.243986</v>
      </c>
      <c r="G8" s="8"/>
      <c r="H8" s="6">
        <f>'CL &amp; Data'!C326</f>
        <v>-8.0733470999999994</v>
      </c>
      <c r="I8" s="13">
        <f t="shared" si="1"/>
        <v>-9.3880699999999706E-2</v>
      </c>
      <c r="J8" s="6">
        <f>'CL &amp; Data'!D326</f>
        <v>-25.962682999999998</v>
      </c>
      <c r="L8" s="6">
        <f>'CL &amp; Data'!L220/1000000000</f>
        <v>0.3095</v>
      </c>
      <c r="M8" s="8"/>
      <c r="N8" s="6">
        <f>'CL &amp; Data'!M220</f>
        <v>-8.4599580999999997</v>
      </c>
      <c r="O8" s="13">
        <f t="shared" si="2"/>
        <v>-0.36917689999999936</v>
      </c>
      <c r="P8" s="6">
        <f>'CL &amp; Data'!N220</f>
        <v>-14.498398</v>
      </c>
      <c r="Q8" s="8"/>
      <c r="R8" s="6">
        <f>'CL &amp; Data'!M326</f>
        <v>-9.7439575000000005</v>
      </c>
      <c r="S8" s="13">
        <f t="shared" si="3"/>
        <v>-0.28401180000000004</v>
      </c>
      <c r="T8" s="6">
        <f>'CL &amp; Data'!N326</f>
        <v>-24.150898000000002</v>
      </c>
      <c r="U8" s="8"/>
      <c r="V8" s="80">
        <f>'CL &amp; Data'!B326/1000000000</f>
        <v>0.3095</v>
      </c>
    </row>
    <row r="9" spans="1:22" x14ac:dyDescent="0.25">
      <c r="B9" s="6">
        <f>'CL &amp; Data'!B221/1000000000</f>
        <v>0.36940000000000001</v>
      </c>
      <c r="C9" s="8"/>
      <c r="D9" s="6">
        <f>'CL &amp; Data'!C221</f>
        <v>-6.9066571999999997</v>
      </c>
      <c r="E9" s="13">
        <f t="shared" si="0"/>
        <v>-0.38288449999999941</v>
      </c>
      <c r="F9" s="6">
        <f>'CL &amp; Data'!D221</f>
        <v>-13.775981</v>
      </c>
      <c r="G9" s="8"/>
      <c r="H9" s="6">
        <f>'CL &amp; Data'!C327</f>
        <v>-8.0864247999999996</v>
      </c>
      <c r="I9" s="13">
        <f t="shared" si="1"/>
        <v>-0.1069583999999999</v>
      </c>
      <c r="J9" s="6">
        <f>'CL &amp; Data'!D327</f>
        <v>-25.563129</v>
      </c>
      <c r="L9" s="6">
        <f>'CL &amp; Data'!L221/1000000000</f>
        <v>0.36940000000000001</v>
      </c>
      <c r="M9" s="8"/>
      <c r="N9" s="6">
        <f>'CL &amp; Data'!M221</f>
        <v>-8.4702721000000007</v>
      </c>
      <c r="O9" s="13">
        <f t="shared" si="2"/>
        <v>-0.37949090000000041</v>
      </c>
      <c r="P9" s="6">
        <f>'CL &amp; Data'!N221</f>
        <v>-14.866645999999999</v>
      </c>
      <c r="Q9" s="8"/>
      <c r="R9" s="6">
        <f>'CL &amp; Data'!M327</f>
        <v>-9.7590226999999992</v>
      </c>
      <c r="S9" s="13">
        <f t="shared" si="3"/>
        <v>-0.2990769999999987</v>
      </c>
      <c r="T9" s="6">
        <f>'CL &amp; Data'!N327</f>
        <v>-23.692170999999998</v>
      </c>
      <c r="U9" s="8"/>
      <c r="V9" s="80">
        <f>'CL &amp; Data'!B327/1000000000</f>
        <v>0.36940000000000001</v>
      </c>
    </row>
    <row r="10" spans="1:22" x14ac:dyDescent="0.25">
      <c r="B10" s="6">
        <f>'CL &amp; Data'!B222/1000000000</f>
        <v>0.42930000000000001</v>
      </c>
      <c r="C10" s="8"/>
      <c r="D10" s="6">
        <f>'CL &amp; Data'!C222</f>
        <v>-6.8468441999999996</v>
      </c>
      <c r="E10" s="13">
        <f t="shared" si="0"/>
        <v>-0.32307149999999929</v>
      </c>
      <c r="F10" s="6">
        <f>'CL &amp; Data'!D222</f>
        <v>-14.068021</v>
      </c>
      <c r="G10" s="8"/>
      <c r="H10" s="6">
        <f>'CL &amp; Data'!C328</f>
        <v>-8.0517588</v>
      </c>
      <c r="I10" s="13">
        <f t="shared" si="1"/>
        <v>-7.2292400000000256E-2</v>
      </c>
      <c r="J10" s="6">
        <f>'CL &amp; Data'!D328</f>
        <v>-25.189088999999999</v>
      </c>
      <c r="L10" s="6">
        <f>'CL &amp; Data'!L222/1000000000</f>
        <v>0.42930000000000001</v>
      </c>
      <c r="M10" s="8"/>
      <c r="N10" s="6">
        <f>'CL &amp; Data'!M222</f>
        <v>-8.4480371000000005</v>
      </c>
      <c r="O10" s="13">
        <f t="shared" si="2"/>
        <v>-0.35725590000000018</v>
      </c>
      <c r="P10" s="6">
        <f>'CL &amp; Data'!N222</f>
        <v>-15.098286</v>
      </c>
      <c r="Q10" s="8"/>
      <c r="R10" s="6">
        <f>'CL &amp; Data'!M328</f>
        <v>-9.7144040999999994</v>
      </c>
      <c r="S10" s="13">
        <f t="shared" si="3"/>
        <v>-0.25445839999999897</v>
      </c>
      <c r="T10" s="6">
        <f>'CL &amp; Data'!N328</f>
        <v>-23.29073</v>
      </c>
      <c r="U10" s="8"/>
      <c r="V10" s="80">
        <f>'CL &amp; Data'!B328/1000000000</f>
        <v>0.42930000000000001</v>
      </c>
    </row>
    <row r="11" spans="1:22" x14ac:dyDescent="0.25">
      <c r="B11" s="6">
        <f>'CL &amp; Data'!B223/1000000000</f>
        <v>0.48920000000000002</v>
      </c>
      <c r="C11" s="8"/>
      <c r="D11" s="6">
        <f>'CL &amp; Data'!C223</f>
        <v>-6.8164696999999999</v>
      </c>
      <c r="E11" s="13">
        <f t="shared" si="0"/>
        <v>-0.29269699999999954</v>
      </c>
      <c r="F11" s="6">
        <f>'CL &amp; Data'!D223</f>
        <v>-14.400205</v>
      </c>
      <c r="G11" s="8"/>
      <c r="H11" s="6">
        <f>'CL &amp; Data'!C329</f>
        <v>-8.0723342999999996</v>
      </c>
      <c r="I11" s="13">
        <f t="shared" si="1"/>
        <v>-9.2867899999999892E-2</v>
      </c>
      <c r="J11" s="6">
        <f>'CL &amp; Data'!D329</f>
        <v>-25.365503</v>
      </c>
      <c r="L11" s="6">
        <f>'CL &amp; Data'!L223/1000000000</f>
        <v>0.48920000000000002</v>
      </c>
      <c r="M11" s="8"/>
      <c r="N11" s="6">
        <f>'CL &amp; Data'!M223</f>
        <v>-8.4564219000000005</v>
      </c>
      <c r="O11" s="13">
        <f t="shared" si="2"/>
        <v>-0.36564070000000015</v>
      </c>
      <c r="P11" s="6">
        <f>'CL &amp; Data'!N223</f>
        <v>-15.601504</v>
      </c>
      <c r="Q11" s="8"/>
      <c r="R11" s="6">
        <f>'CL &amp; Data'!M329</f>
        <v>-9.7090329999999998</v>
      </c>
      <c r="S11" s="13">
        <f t="shared" si="3"/>
        <v>-0.24908729999999935</v>
      </c>
      <c r="T11" s="6">
        <f>'CL &amp; Data'!N329</f>
        <v>-23.262889999999999</v>
      </c>
      <c r="U11" s="8"/>
      <c r="V11" s="80">
        <f>'CL &amp; Data'!B329/1000000000</f>
        <v>0.48920000000000002</v>
      </c>
    </row>
    <row r="12" spans="1:22" x14ac:dyDescent="0.25">
      <c r="B12" s="6">
        <f>'CL &amp; Data'!B224/1000000000</f>
        <v>0.54910000000000003</v>
      </c>
      <c r="C12" s="8"/>
      <c r="D12" s="6">
        <f>'CL &amp; Data'!C224</f>
        <v>-6.8065490999999998</v>
      </c>
      <c r="E12" s="13">
        <f t="shared" si="0"/>
        <v>-0.28277639999999948</v>
      </c>
      <c r="F12" s="6">
        <f>'CL &amp; Data'!D224</f>
        <v>-14.74428</v>
      </c>
      <c r="G12" s="8"/>
      <c r="H12" s="6">
        <f>'CL &amp; Data'!C330</f>
        <v>-8.0717850000000002</v>
      </c>
      <c r="I12" s="13">
        <f t="shared" si="1"/>
        <v>-9.2318600000000473E-2</v>
      </c>
      <c r="J12" s="6">
        <f>'CL &amp; Data'!D330</f>
        <v>-24.236339999999998</v>
      </c>
      <c r="L12" s="6">
        <f>'CL &amp; Data'!L224/1000000000</f>
        <v>0.54910000000000003</v>
      </c>
      <c r="M12" s="8"/>
      <c r="N12" s="6">
        <f>'CL &amp; Data'!M224</f>
        <v>-8.4674052999999994</v>
      </c>
      <c r="O12" s="13">
        <f t="shared" si="2"/>
        <v>-0.37662409999999902</v>
      </c>
      <c r="P12" s="6">
        <f>'CL &amp; Data'!N224</f>
        <v>-15.959147</v>
      </c>
      <c r="Q12" s="8"/>
      <c r="R12" s="6">
        <f>'CL &amp; Data'!M330</f>
        <v>-9.6898823000000007</v>
      </c>
      <c r="S12" s="13">
        <f t="shared" si="3"/>
        <v>-0.22993660000000027</v>
      </c>
      <c r="T12" s="6">
        <f>'CL &amp; Data'!N330</f>
        <v>-23.277794</v>
      </c>
      <c r="U12" s="8"/>
      <c r="V12" s="80">
        <f>'CL &amp; Data'!B330/1000000000</f>
        <v>0.54910000000000003</v>
      </c>
    </row>
    <row r="13" spans="1:22" x14ac:dyDescent="0.25">
      <c r="B13" s="6">
        <f>'CL &amp; Data'!B225/1000000000</f>
        <v>0.60899999999999999</v>
      </c>
      <c r="C13" s="8"/>
      <c r="D13" s="6">
        <f>'CL &amp; Data'!C225</f>
        <v>-6.7997851000000002</v>
      </c>
      <c r="E13" s="13">
        <f t="shared" si="0"/>
        <v>-0.27601239999999994</v>
      </c>
      <c r="F13" s="6">
        <f>'CL &amp; Data'!D225</f>
        <v>-14.998317999999999</v>
      </c>
      <c r="G13" s="8"/>
      <c r="H13" s="6">
        <f>'CL &amp; Data'!C331</f>
        <v>-8.0951404999999994</v>
      </c>
      <c r="I13" s="13">
        <f t="shared" si="1"/>
        <v>-0.11567409999999967</v>
      </c>
      <c r="J13" s="6">
        <f>'CL &amp; Data'!D331</f>
        <v>-23.319607000000001</v>
      </c>
      <c r="L13" s="6">
        <f>'CL &amp; Data'!L225/1000000000</f>
        <v>0.60899999999999999</v>
      </c>
      <c r="M13" s="8"/>
      <c r="N13" s="6">
        <f>'CL &amp; Data'!M225</f>
        <v>-8.4688424999999992</v>
      </c>
      <c r="O13" s="13">
        <f t="shared" si="2"/>
        <v>-0.37806129999999882</v>
      </c>
      <c r="P13" s="6">
        <f>'CL &amp; Data'!N225</f>
        <v>-16.352920999999998</v>
      </c>
      <c r="Q13" s="8"/>
      <c r="R13" s="6">
        <f>'CL &amp; Data'!M331</f>
        <v>-9.7115507000000001</v>
      </c>
      <c r="S13" s="13">
        <f t="shared" si="3"/>
        <v>-0.25160499999999963</v>
      </c>
      <c r="T13" s="6">
        <f>'CL &amp; Data'!N331</f>
        <v>-22.689339</v>
      </c>
      <c r="U13" s="8"/>
      <c r="V13" s="80">
        <f>'CL &amp; Data'!B331/1000000000</f>
        <v>0.60899999999999999</v>
      </c>
    </row>
    <row r="14" spans="1:22" x14ac:dyDescent="0.25">
      <c r="B14" s="6">
        <f>'CL &amp; Data'!B226/1000000000</f>
        <v>0.66890000000000005</v>
      </c>
      <c r="C14" s="8"/>
      <c r="D14" s="6">
        <f>'CL &amp; Data'!C226</f>
        <v>-6.7837749000000001</v>
      </c>
      <c r="E14" s="13">
        <f t="shared" si="0"/>
        <v>-0.26000219999999974</v>
      </c>
      <c r="F14" s="6">
        <f>'CL &amp; Data'!D226</f>
        <v>-15.114903</v>
      </c>
      <c r="G14" s="8"/>
      <c r="H14" s="6">
        <f>'CL &amp; Data'!C332</f>
        <v>-8.1107502</v>
      </c>
      <c r="I14" s="13">
        <f t="shared" si="1"/>
        <v>-0.13128380000000028</v>
      </c>
      <c r="J14" s="6">
        <f>'CL &amp; Data'!D332</f>
        <v>-22.657482000000002</v>
      </c>
      <c r="L14" s="6">
        <f>'CL &amp; Data'!L226/1000000000</f>
        <v>0.66890000000000005</v>
      </c>
      <c r="M14" s="8"/>
      <c r="N14" s="6">
        <f>'CL &amp; Data'!M226</f>
        <v>-8.4507761000000006</v>
      </c>
      <c r="O14" s="13">
        <f t="shared" si="2"/>
        <v>-0.35999490000000023</v>
      </c>
      <c r="P14" s="6">
        <f>'CL &amp; Data'!N226</f>
        <v>-16.71649</v>
      </c>
      <c r="Q14" s="8"/>
      <c r="R14" s="6">
        <f>'CL &amp; Data'!M332</f>
        <v>-9.6925439999999998</v>
      </c>
      <c r="S14" s="13">
        <f t="shared" si="3"/>
        <v>-0.23259829999999937</v>
      </c>
      <c r="T14" s="6">
        <f>'CL &amp; Data'!N332</f>
        <v>-22.397116</v>
      </c>
      <c r="U14" s="8"/>
      <c r="V14" s="80">
        <f>'CL &amp; Data'!B332/1000000000</f>
        <v>0.66890000000000005</v>
      </c>
    </row>
    <row r="15" spans="1:22" x14ac:dyDescent="0.25">
      <c r="B15" s="6">
        <f>'CL &amp; Data'!B227/1000000000</f>
        <v>0.7288</v>
      </c>
      <c r="C15" s="8"/>
      <c r="D15" s="6">
        <f>'CL &amp; Data'!C227</f>
        <v>-6.7691622000000002</v>
      </c>
      <c r="E15" s="13">
        <f t="shared" si="0"/>
        <v>-0.24538949999999993</v>
      </c>
      <c r="F15" s="6">
        <f>'CL &amp; Data'!D227</f>
        <v>-15.305641</v>
      </c>
      <c r="G15" s="8"/>
      <c r="H15" s="6">
        <f>'CL &amp; Data'!C333</f>
        <v>-8.1437149000000009</v>
      </c>
      <c r="I15" s="13">
        <f t="shared" si="1"/>
        <v>-0.16424850000000113</v>
      </c>
      <c r="J15" s="6">
        <f>'CL &amp; Data'!D333</f>
        <v>-22.051167</v>
      </c>
      <c r="L15" s="6">
        <f>'CL &amp; Data'!L227/1000000000</f>
        <v>0.7288</v>
      </c>
      <c r="M15" s="8"/>
      <c r="N15" s="6">
        <f>'CL &amp; Data'!M227</f>
        <v>-8.4114342000000004</v>
      </c>
      <c r="O15" s="13">
        <f t="shared" si="2"/>
        <v>-0.32065300000000008</v>
      </c>
      <c r="P15" s="6">
        <f>'CL &amp; Data'!N227</f>
        <v>-17.343036999999999</v>
      </c>
      <c r="Q15" s="8"/>
      <c r="R15" s="6">
        <f>'CL &amp; Data'!M333</f>
        <v>-9.6903582000000004</v>
      </c>
      <c r="S15" s="13">
        <f t="shared" si="3"/>
        <v>-0.23041249999999991</v>
      </c>
      <c r="T15" s="6">
        <f>'CL &amp; Data'!N333</f>
        <v>-22.267847</v>
      </c>
      <c r="U15" s="8"/>
      <c r="V15" s="80">
        <f>'CL &amp; Data'!B333/1000000000</f>
        <v>0.7288</v>
      </c>
    </row>
    <row r="16" spans="1:22" x14ac:dyDescent="0.25">
      <c r="B16" s="6">
        <f>'CL &amp; Data'!B228/1000000000</f>
        <v>0.78869999999999996</v>
      </c>
      <c r="C16" s="8"/>
      <c r="D16" s="6">
        <f>'CL &amp; Data'!C228</f>
        <v>-6.7453237000000001</v>
      </c>
      <c r="E16" s="13">
        <f t="shared" si="0"/>
        <v>-0.22155099999999983</v>
      </c>
      <c r="F16" s="6">
        <f>'CL &amp; Data'!D228</f>
        <v>-15.367649999999999</v>
      </c>
      <c r="G16" s="8"/>
      <c r="H16" s="6">
        <f>'CL &amp; Data'!C334</f>
        <v>-8.1483954999999995</v>
      </c>
      <c r="I16" s="13">
        <f t="shared" si="1"/>
        <v>-0.16892909999999972</v>
      </c>
      <c r="J16" s="6">
        <f>'CL &amp; Data'!D334</f>
        <v>-21.174330000000001</v>
      </c>
      <c r="L16" s="6">
        <f>'CL &amp; Data'!L228/1000000000</f>
        <v>0.78869999999999996</v>
      </c>
      <c r="M16" s="8"/>
      <c r="N16" s="6">
        <f>'CL &amp; Data'!M228</f>
        <v>-8.3736286</v>
      </c>
      <c r="O16" s="13">
        <f t="shared" si="2"/>
        <v>-0.28284739999999964</v>
      </c>
      <c r="P16" s="6">
        <f>'CL &amp; Data'!N228</f>
        <v>-17.956263</v>
      </c>
      <c r="Q16" s="8"/>
      <c r="R16" s="6">
        <f>'CL &amp; Data'!M334</f>
        <v>-9.6503162000000007</v>
      </c>
      <c r="S16" s="13">
        <f t="shared" si="3"/>
        <v>-0.19037050000000022</v>
      </c>
      <c r="T16" s="6">
        <f>'CL &amp; Data'!N334</f>
        <v>-21.769295</v>
      </c>
      <c r="U16" s="8"/>
      <c r="V16" s="80">
        <f>'CL &amp; Data'!B334/1000000000</f>
        <v>0.78869999999999996</v>
      </c>
    </row>
    <row r="17" spans="2:22" x14ac:dyDescent="0.25">
      <c r="B17" s="6">
        <f>'CL &amp; Data'!B229/1000000000</f>
        <v>0.84860000000000002</v>
      </c>
      <c r="C17" s="8"/>
      <c r="D17" s="6">
        <f>'CL &amp; Data'!C229</f>
        <v>-6.7278251999999998</v>
      </c>
      <c r="E17" s="13">
        <f t="shared" si="0"/>
        <v>-0.20405249999999953</v>
      </c>
      <c r="F17" s="6">
        <f>'CL &amp; Data'!D229</f>
        <v>-15.553103</v>
      </c>
      <c r="G17" s="8"/>
      <c r="H17" s="6">
        <f>'CL &amp; Data'!C335</f>
        <v>-8.1609344000000004</v>
      </c>
      <c r="I17" s="13">
        <f t="shared" si="1"/>
        <v>-0.18146800000000063</v>
      </c>
      <c r="J17" s="6">
        <f>'CL &amp; Data'!D335</f>
        <v>-20.602782999999999</v>
      </c>
      <c r="L17" s="6">
        <f>'CL &amp; Data'!L229/1000000000</f>
        <v>0.84860000000000002</v>
      </c>
      <c r="M17" s="8"/>
      <c r="N17" s="6">
        <f>'CL &amp; Data'!M229</f>
        <v>-8.3338985000000001</v>
      </c>
      <c r="O17" s="13">
        <f t="shared" si="2"/>
        <v>-0.24311729999999976</v>
      </c>
      <c r="P17" s="6">
        <f>'CL &amp; Data'!N229</f>
        <v>-18.342752000000001</v>
      </c>
      <c r="Q17" s="8"/>
      <c r="R17" s="6">
        <f>'CL &amp; Data'!M335</f>
        <v>-9.6551533000000003</v>
      </c>
      <c r="S17" s="13">
        <f t="shared" si="3"/>
        <v>-0.19520759999999981</v>
      </c>
      <c r="T17" s="6">
        <f>'CL &amp; Data'!N335</f>
        <v>-21.047203</v>
      </c>
      <c r="U17" s="8"/>
      <c r="V17" s="80">
        <f>'CL &amp; Data'!B335/1000000000</f>
        <v>0.84860000000000002</v>
      </c>
    </row>
    <row r="18" spans="2:22" x14ac:dyDescent="0.25">
      <c r="B18" s="6">
        <f>'CL &amp; Data'!B230/1000000000</f>
        <v>0.90849999999999997</v>
      </c>
      <c r="C18" s="8"/>
      <c r="D18" s="6">
        <f>'CL &amp; Data'!C230</f>
        <v>-6.6886286999999998</v>
      </c>
      <c r="E18" s="13">
        <f t="shared" si="0"/>
        <v>-0.16485599999999945</v>
      </c>
      <c r="F18" s="6">
        <f>'CL &amp; Data'!D230</f>
        <v>-15.573916000000001</v>
      </c>
      <c r="G18" s="8"/>
      <c r="H18" s="6">
        <f>'CL &amp; Data'!C336</f>
        <v>-8.1734085000000007</v>
      </c>
      <c r="I18" s="13">
        <f t="shared" si="1"/>
        <v>-0.19394210000000101</v>
      </c>
      <c r="J18" s="6">
        <f>'CL &amp; Data'!D336</f>
        <v>-20.548883</v>
      </c>
      <c r="L18" s="6">
        <f>'CL &amp; Data'!L230/1000000000</f>
        <v>0.90849999999999997</v>
      </c>
      <c r="M18" s="8"/>
      <c r="N18" s="6">
        <f>'CL &amp; Data'!M230</f>
        <v>-8.3179397999999996</v>
      </c>
      <c r="O18" s="13">
        <f t="shared" si="2"/>
        <v>-0.22715859999999921</v>
      </c>
      <c r="P18" s="6">
        <f>'CL &amp; Data'!N230</f>
        <v>-19.077238000000001</v>
      </c>
      <c r="Q18" s="8"/>
      <c r="R18" s="6">
        <f>'CL &amp; Data'!M336</f>
        <v>-9.6405992999999999</v>
      </c>
      <c r="S18" s="13">
        <f t="shared" si="3"/>
        <v>-0.18065359999999941</v>
      </c>
      <c r="T18" s="6">
        <f>'CL &amp; Data'!N336</f>
        <v>-20.919723999999999</v>
      </c>
      <c r="U18" s="8"/>
      <c r="V18" s="80">
        <f>'CL &amp; Data'!B336/1000000000</f>
        <v>0.90849999999999997</v>
      </c>
    </row>
    <row r="19" spans="2:22" x14ac:dyDescent="0.25">
      <c r="B19" s="6">
        <f>'CL &amp; Data'!B231/1000000000</f>
        <v>0.96840000000000004</v>
      </c>
      <c r="C19" s="8"/>
      <c r="D19" s="6">
        <f>'CL &amp; Data'!C231</f>
        <v>-6.6439500000000002</v>
      </c>
      <c r="E19" s="13">
        <f t="shared" si="0"/>
        <v>-0.12017729999999993</v>
      </c>
      <c r="F19" s="6">
        <f>'CL &amp; Data'!D231</f>
        <v>-15.684150000000001</v>
      </c>
      <c r="G19" s="8"/>
      <c r="H19" s="6">
        <f>'CL &amp; Data'!C337</f>
        <v>-8.2031431000000001</v>
      </c>
      <c r="I19" s="13">
        <f t="shared" si="1"/>
        <v>-0.22367670000000039</v>
      </c>
      <c r="J19" s="6">
        <f>'CL &amp; Data'!D337</f>
        <v>-20.442408</v>
      </c>
      <c r="L19" s="6">
        <f>'CL &amp; Data'!L231/1000000000</f>
        <v>0.96840000000000004</v>
      </c>
      <c r="M19" s="8"/>
      <c r="N19" s="6">
        <f>'CL &amp; Data'!M231</f>
        <v>-8.3013352999999999</v>
      </c>
      <c r="O19" s="13">
        <f t="shared" si="2"/>
        <v>-0.21055409999999952</v>
      </c>
      <c r="P19" s="6">
        <f>'CL &amp; Data'!N231</f>
        <v>-19.616828999999999</v>
      </c>
      <c r="Q19" s="8"/>
      <c r="R19" s="6">
        <f>'CL &amp; Data'!M337</f>
        <v>-9.6506310000000006</v>
      </c>
      <c r="S19" s="13">
        <f t="shared" si="3"/>
        <v>-0.19068530000000017</v>
      </c>
      <c r="T19" s="6">
        <f>'CL &amp; Data'!N337</f>
        <v>-20.543423000000001</v>
      </c>
      <c r="U19" s="8"/>
      <c r="V19" s="80">
        <f>'CL &amp; Data'!B337/1000000000</f>
        <v>0.96840000000000004</v>
      </c>
    </row>
    <row r="20" spans="2:22" x14ac:dyDescent="0.25">
      <c r="B20" s="6">
        <f>'CL &amp; Data'!B232/1000000000</f>
        <v>1.0283</v>
      </c>
      <c r="C20" s="8"/>
      <c r="D20" s="6">
        <f>'CL &amp; Data'!C232</f>
        <v>-6.5955648</v>
      </c>
      <c r="E20" s="13">
        <f t="shared" si="0"/>
        <v>-7.1792099999999692E-2</v>
      </c>
      <c r="F20" s="6">
        <f>'CL &amp; Data'!D232</f>
        <v>-15.821448</v>
      </c>
      <c r="G20" s="8"/>
      <c r="H20" s="6">
        <f>'CL &amp; Data'!C338</f>
        <v>-8.1996908000000008</v>
      </c>
      <c r="I20" s="13">
        <f t="shared" si="1"/>
        <v>-0.2202244000000011</v>
      </c>
      <c r="J20" s="6">
        <f>'CL &amp; Data'!D338</f>
        <v>-20.091685999999999</v>
      </c>
      <c r="L20" s="6">
        <f>'CL &amp; Data'!L232/1000000000</f>
        <v>1.0283</v>
      </c>
      <c r="M20" s="8"/>
      <c r="N20" s="6">
        <f>'CL &amp; Data'!M232</f>
        <v>-8.2904005000000005</v>
      </c>
      <c r="O20" s="13">
        <f t="shared" si="2"/>
        <v>-0.19961930000000017</v>
      </c>
      <c r="P20" s="6">
        <f>'CL &amp; Data'!N232</f>
        <v>-20.002998000000002</v>
      </c>
      <c r="Q20" s="8"/>
      <c r="R20" s="6">
        <f>'CL &amp; Data'!M338</f>
        <v>-9.6325836000000002</v>
      </c>
      <c r="S20" s="13">
        <f t="shared" si="3"/>
        <v>-0.17263789999999979</v>
      </c>
      <c r="T20" s="6">
        <f>'CL &amp; Data'!N338</f>
        <v>-20.141791999999999</v>
      </c>
      <c r="U20" s="8"/>
      <c r="V20" s="80">
        <f>'CL &amp; Data'!B338/1000000000</f>
        <v>1.0283</v>
      </c>
    </row>
    <row r="21" spans="2:22" x14ac:dyDescent="0.25">
      <c r="B21" s="6">
        <f>'CL &amp; Data'!B233/1000000000</f>
        <v>1.0882000000000001</v>
      </c>
      <c r="C21" s="8"/>
      <c r="D21" s="6">
        <f>'CL &amp; Data'!C233</f>
        <v>-6.5541372000000004</v>
      </c>
      <c r="E21" s="13">
        <f t="shared" si="0"/>
        <v>-3.0364500000000127E-2</v>
      </c>
      <c r="F21" s="6">
        <f>'CL &amp; Data'!D233</f>
        <v>-16.010874000000001</v>
      </c>
      <c r="G21" s="8"/>
      <c r="H21" s="6">
        <f>'CL &amp; Data'!C339</f>
        <v>-8.1929368999999994</v>
      </c>
      <c r="I21" s="13">
        <f t="shared" si="1"/>
        <v>-0.21347049999999967</v>
      </c>
      <c r="J21" s="6">
        <f>'CL &amp; Data'!D339</f>
        <v>-19.96604</v>
      </c>
      <c r="L21" s="6">
        <f>'CL &amp; Data'!L233/1000000000</f>
        <v>1.0882000000000001</v>
      </c>
      <c r="M21" s="8"/>
      <c r="N21" s="6">
        <f>'CL &amp; Data'!M233</f>
        <v>-8.2763939000000004</v>
      </c>
      <c r="O21" s="13">
        <f t="shared" si="2"/>
        <v>-0.18561270000000007</v>
      </c>
      <c r="P21" s="6">
        <f>'CL &amp; Data'!N233</f>
        <v>-20.384027</v>
      </c>
      <c r="Q21" s="8"/>
      <c r="R21" s="6">
        <f>'CL &amp; Data'!M339</f>
        <v>-9.6258268000000005</v>
      </c>
      <c r="S21" s="13">
        <f t="shared" si="3"/>
        <v>-0.1658811</v>
      </c>
      <c r="T21" s="6">
        <f>'CL &amp; Data'!N339</f>
        <v>-19.790741000000001</v>
      </c>
      <c r="U21" s="8"/>
      <c r="V21" s="80">
        <f>'CL &amp; Data'!B339/1000000000</f>
        <v>1.0882000000000001</v>
      </c>
    </row>
    <row r="22" spans="2:22" x14ac:dyDescent="0.25">
      <c r="B22" s="6">
        <f>'CL &amp; Data'!B234/1000000000</f>
        <v>1.1480999999999999</v>
      </c>
      <c r="C22" s="8"/>
      <c r="D22" s="6">
        <f>'CL &amp; Data'!C234</f>
        <v>-6.5308700000000002</v>
      </c>
      <c r="E22" s="13">
        <f t="shared" si="0"/>
        <v>-7.0972999999998621E-3</v>
      </c>
      <c r="F22" s="6">
        <f>'CL &amp; Data'!D234</f>
        <v>-16.018073999999999</v>
      </c>
      <c r="G22" s="8"/>
      <c r="H22" s="6">
        <f>'CL &amp; Data'!C340</f>
        <v>-8.1920681000000002</v>
      </c>
      <c r="I22" s="13">
        <f t="shared" si="1"/>
        <v>-0.21260170000000045</v>
      </c>
      <c r="J22" s="6">
        <f>'CL &amp; Data'!D340</f>
        <v>-20.019112</v>
      </c>
      <c r="L22" s="6">
        <f>'CL &amp; Data'!L234/1000000000</f>
        <v>1.1480999999999999</v>
      </c>
      <c r="M22" s="8"/>
      <c r="N22" s="6">
        <f>'CL &amp; Data'!M234</f>
        <v>-8.2568845999999994</v>
      </c>
      <c r="O22" s="13">
        <f t="shared" si="2"/>
        <v>-0.16610339999999901</v>
      </c>
      <c r="P22" s="6">
        <f>'CL &amp; Data'!N234</f>
        <v>-20.742228000000001</v>
      </c>
      <c r="Q22" s="8"/>
      <c r="R22" s="6">
        <f>'CL &amp; Data'!M340</f>
        <v>-9.5888624</v>
      </c>
      <c r="S22" s="13">
        <f t="shared" si="3"/>
        <v>-0.12891669999999955</v>
      </c>
      <c r="T22" s="6">
        <f>'CL &amp; Data'!N340</f>
        <v>-19.650552999999999</v>
      </c>
      <c r="U22" s="8"/>
      <c r="V22" s="80">
        <f>'CL &amp; Data'!B340/1000000000</f>
        <v>1.1480999999999999</v>
      </c>
    </row>
    <row r="23" spans="2:22" x14ac:dyDescent="0.25">
      <c r="B23" s="6">
        <f>'CL &amp; Data'!B235/1000000000</f>
        <v>1.208</v>
      </c>
      <c r="C23" s="8"/>
      <c r="D23" s="6">
        <f>'CL &amp; Data'!C235</f>
        <v>-6.5237727000000003</v>
      </c>
      <c r="E23" s="13">
        <f t="shared" si="0"/>
        <v>0</v>
      </c>
      <c r="F23" s="6">
        <f>'CL &amp; Data'!D235</f>
        <v>-16.085934000000002</v>
      </c>
      <c r="G23" s="8"/>
      <c r="H23" s="6">
        <f>'CL &amp; Data'!C341</f>
        <v>-8.2079228999999998</v>
      </c>
      <c r="I23" s="13">
        <f t="shared" si="1"/>
        <v>-0.22845650000000006</v>
      </c>
      <c r="J23" s="6">
        <f>'CL &amp; Data'!D341</f>
        <v>-19.566998999999999</v>
      </c>
      <c r="L23" s="6">
        <f>'CL &amp; Data'!L235/1000000000</f>
        <v>1.208</v>
      </c>
      <c r="M23" s="8"/>
      <c r="N23" s="6">
        <f>'CL &amp; Data'!M235</f>
        <v>-8.2492867000000007</v>
      </c>
      <c r="O23" s="13">
        <f t="shared" si="2"/>
        <v>-0.15850550000000041</v>
      </c>
      <c r="P23" s="6">
        <f>'CL &amp; Data'!N235</f>
        <v>-20.937466000000001</v>
      </c>
      <c r="Q23" s="8"/>
      <c r="R23" s="6">
        <f>'CL &amp; Data'!M341</f>
        <v>-9.5918893999999995</v>
      </c>
      <c r="S23" s="13">
        <f t="shared" si="3"/>
        <v>-0.131943699999999</v>
      </c>
      <c r="T23" s="6">
        <f>'CL &amp; Data'!N341</f>
        <v>-19.396584000000001</v>
      </c>
      <c r="U23" s="8"/>
      <c r="V23" s="80">
        <f>'CL &amp; Data'!B341/1000000000</f>
        <v>1.208</v>
      </c>
    </row>
    <row r="24" spans="2:22" x14ac:dyDescent="0.25">
      <c r="B24" s="6">
        <f>'CL &amp; Data'!B236/1000000000</f>
        <v>1.2679</v>
      </c>
      <c r="C24" s="8"/>
      <c r="D24" s="6">
        <f>'CL &amp; Data'!C236</f>
        <v>-6.5259476000000003</v>
      </c>
      <c r="E24" s="13">
        <f t="shared" si="0"/>
        <v>-2.1748999999999796E-3</v>
      </c>
      <c r="F24" s="6">
        <f>'CL &amp; Data'!D236</f>
        <v>-16.061207</v>
      </c>
      <c r="G24" s="8"/>
      <c r="H24" s="6">
        <f>'CL &amp; Data'!C342</f>
        <v>-8.2142792</v>
      </c>
      <c r="I24" s="13">
        <f t="shared" si="1"/>
        <v>-0.23481280000000027</v>
      </c>
      <c r="J24" s="6">
        <f>'CL &amp; Data'!D342</f>
        <v>-19.298977000000001</v>
      </c>
      <c r="L24" s="6">
        <f>'CL &amp; Data'!L236/1000000000</f>
        <v>1.2679</v>
      </c>
      <c r="M24" s="8"/>
      <c r="N24" s="6">
        <f>'CL &amp; Data'!M236</f>
        <v>-8.2382994000000007</v>
      </c>
      <c r="O24" s="13">
        <f t="shared" si="2"/>
        <v>-0.14751820000000038</v>
      </c>
      <c r="P24" s="6">
        <f>'CL &amp; Data'!N236</f>
        <v>-21.206441999999999</v>
      </c>
      <c r="Q24" s="8"/>
      <c r="R24" s="6">
        <f>'CL &amp; Data'!M342</f>
        <v>-9.5743417999999991</v>
      </c>
      <c r="S24" s="13">
        <f t="shared" si="3"/>
        <v>-0.11439609999999867</v>
      </c>
      <c r="T24" s="6">
        <f>'CL &amp; Data'!N342</f>
        <v>-19.015122999999999</v>
      </c>
      <c r="U24" s="8"/>
      <c r="V24" s="80">
        <f>'CL &amp; Data'!B342/1000000000</f>
        <v>1.2679</v>
      </c>
    </row>
    <row r="25" spans="2:22" x14ac:dyDescent="0.25">
      <c r="B25" s="6">
        <f>'CL &amp; Data'!B237/1000000000</f>
        <v>1.3278000000000001</v>
      </c>
      <c r="C25" s="8"/>
      <c r="D25" s="6">
        <f>'CL &amp; Data'!C237</f>
        <v>-6.5493854999999996</v>
      </c>
      <c r="E25" s="13">
        <f t="shared" si="0"/>
        <v>-2.5612799999999325E-2</v>
      </c>
      <c r="F25" s="6">
        <f>'CL &amp; Data'!D237</f>
        <v>-15.816966000000001</v>
      </c>
      <c r="G25" s="8"/>
      <c r="H25" s="6">
        <f>'CL &amp; Data'!C343</f>
        <v>-8.2252253999999994</v>
      </c>
      <c r="I25" s="13">
        <f t="shared" si="1"/>
        <v>-0.24575899999999962</v>
      </c>
      <c r="J25" s="6">
        <f>'CL &amp; Data'!D343</f>
        <v>-19.213971999999998</v>
      </c>
      <c r="L25" s="6">
        <f>'CL &amp; Data'!L237/1000000000</f>
        <v>1.3278000000000001</v>
      </c>
      <c r="M25" s="8"/>
      <c r="N25" s="6">
        <f>'CL &amp; Data'!M237</f>
        <v>-8.2300042999999992</v>
      </c>
      <c r="O25" s="13">
        <f t="shared" si="2"/>
        <v>-0.13922309999999882</v>
      </c>
      <c r="P25" s="6">
        <f>'CL &amp; Data'!N237</f>
        <v>-21.534552000000001</v>
      </c>
      <c r="Q25" s="8"/>
      <c r="R25" s="6">
        <f>'CL &amp; Data'!M343</f>
        <v>-9.5780916000000005</v>
      </c>
      <c r="S25" s="13">
        <f t="shared" si="3"/>
        <v>-0.11814590000000003</v>
      </c>
      <c r="T25" s="6">
        <f>'CL &amp; Data'!N343</f>
        <v>-18.924509</v>
      </c>
      <c r="U25" s="8"/>
      <c r="V25" s="80">
        <f>'CL &amp; Data'!B343/1000000000</f>
        <v>1.3278000000000001</v>
      </c>
    </row>
    <row r="26" spans="2:22" x14ac:dyDescent="0.25">
      <c r="B26" s="6">
        <f>'CL &amp; Data'!B238/1000000000</f>
        <v>1.3876999999999999</v>
      </c>
      <c r="C26" s="8"/>
      <c r="D26" s="6">
        <f>'CL &amp; Data'!C238</f>
        <v>-6.5658126000000001</v>
      </c>
      <c r="E26" s="13">
        <f t="shared" si="0"/>
        <v>-4.2039899999999797E-2</v>
      </c>
      <c r="F26" s="6">
        <f>'CL &amp; Data'!D238</f>
        <v>-15.726354000000001</v>
      </c>
      <c r="G26" s="8"/>
      <c r="H26" s="6">
        <f>'CL &amp; Data'!C344</f>
        <v>-8.2099723999999998</v>
      </c>
      <c r="I26" s="13">
        <f t="shared" si="1"/>
        <v>-0.2305060000000001</v>
      </c>
      <c r="J26" s="6">
        <f>'CL &amp; Data'!D344</f>
        <v>-19.220441999999998</v>
      </c>
      <c r="L26" s="6">
        <f>'CL &amp; Data'!L238/1000000000</f>
        <v>1.3876999999999999</v>
      </c>
      <c r="M26" s="8"/>
      <c r="N26" s="6">
        <f>'CL &amp; Data'!M238</f>
        <v>-8.2146443999999992</v>
      </c>
      <c r="O26" s="13">
        <f t="shared" si="2"/>
        <v>-0.12386319999999884</v>
      </c>
      <c r="P26" s="6">
        <f>'CL &amp; Data'!N238</f>
        <v>-21.488911000000002</v>
      </c>
      <c r="Q26" s="8"/>
      <c r="R26" s="6">
        <f>'CL &amp; Data'!M344</f>
        <v>-9.5540037000000009</v>
      </c>
      <c r="S26" s="13">
        <f t="shared" si="3"/>
        <v>-9.4058000000000419E-2</v>
      </c>
      <c r="T26" s="6">
        <f>'CL &amp; Data'!N344</f>
        <v>-18.938568</v>
      </c>
      <c r="U26" s="8"/>
      <c r="V26" s="80">
        <f>'CL &amp; Data'!B344/1000000000</f>
        <v>1.3876999999999999</v>
      </c>
    </row>
    <row r="27" spans="2:22" x14ac:dyDescent="0.25">
      <c r="B27" s="6">
        <f>'CL &amp; Data'!B239/1000000000</f>
        <v>1.4476</v>
      </c>
      <c r="C27" s="8"/>
      <c r="D27" s="6">
        <f>'CL &amp; Data'!C239</f>
        <v>-6.6076940999999998</v>
      </c>
      <c r="E27" s="13">
        <f t="shared" si="0"/>
        <v>-8.392139999999948E-2</v>
      </c>
      <c r="F27" s="6">
        <f>'CL &amp; Data'!D239</f>
        <v>-15.598477000000001</v>
      </c>
      <c r="G27" s="8"/>
      <c r="H27" s="6">
        <f>'CL &amp; Data'!C345</f>
        <v>-8.2186936999999993</v>
      </c>
      <c r="I27" s="13">
        <f t="shared" si="1"/>
        <v>-0.23922729999999959</v>
      </c>
      <c r="J27" s="6">
        <f>'CL &amp; Data'!D345</f>
        <v>-19.360258000000002</v>
      </c>
      <c r="L27" s="6">
        <f>'CL &amp; Data'!L239/1000000000</f>
        <v>1.4476</v>
      </c>
      <c r="M27" s="8"/>
      <c r="N27" s="6">
        <f>'CL &amp; Data'!M239</f>
        <v>-8.1866120999999996</v>
      </c>
      <c r="O27" s="13">
        <f t="shared" si="2"/>
        <v>-9.5830899999999275E-2</v>
      </c>
      <c r="P27" s="6">
        <f>'CL &amp; Data'!N239</f>
        <v>-21.507572</v>
      </c>
      <c r="Q27" s="8"/>
      <c r="R27" s="6">
        <f>'CL &amp; Data'!M345</f>
        <v>-9.5503359000000003</v>
      </c>
      <c r="S27" s="13">
        <f t="shared" si="3"/>
        <v>-9.0390199999999865E-2</v>
      </c>
      <c r="T27" s="6">
        <f>'CL &amp; Data'!N345</f>
        <v>-18.705202</v>
      </c>
      <c r="U27" s="8"/>
      <c r="V27" s="80">
        <f>'CL &amp; Data'!B345/1000000000</f>
        <v>1.4476</v>
      </c>
    </row>
    <row r="28" spans="2:22" x14ac:dyDescent="0.25">
      <c r="B28" s="6">
        <f>'CL &amp; Data'!B240/1000000000</f>
        <v>1.5075000000000001</v>
      </c>
      <c r="C28" s="8"/>
      <c r="D28" s="6">
        <f>'CL &amp; Data'!C240</f>
        <v>-6.6441068999999997</v>
      </c>
      <c r="E28" s="13">
        <f t="shared" si="0"/>
        <v>-0.12033419999999939</v>
      </c>
      <c r="F28" s="6">
        <f>'CL &amp; Data'!D240</f>
        <v>-15.432207999999999</v>
      </c>
      <c r="G28" s="8"/>
      <c r="H28" s="6">
        <f>'CL &amp; Data'!C346</f>
        <v>-8.2145881999999997</v>
      </c>
      <c r="I28" s="13">
        <f t="shared" si="1"/>
        <v>-0.23512179999999994</v>
      </c>
      <c r="J28" s="6">
        <f>'CL &amp; Data'!D346</f>
        <v>-19.461272999999998</v>
      </c>
      <c r="L28" s="6">
        <f>'CL &amp; Data'!L240/1000000000</f>
        <v>1.5075000000000001</v>
      </c>
      <c r="M28" s="8"/>
      <c r="N28" s="6">
        <f>'CL &amp; Data'!M240</f>
        <v>-8.165597</v>
      </c>
      <c r="O28" s="13">
        <f t="shared" si="2"/>
        <v>-7.4815799999999655E-2</v>
      </c>
      <c r="P28" s="6">
        <f>'CL &amp; Data'!N240</f>
        <v>-21.320463</v>
      </c>
      <c r="Q28" s="8"/>
      <c r="R28" s="6">
        <f>'CL &amp; Data'!M346</f>
        <v>-9.5244970000000002</v>
      </c>
      <c r="S28" s="13">
        <f t="shared" si="3"/>
        <v>-6.4551299999999756E-2</v>
      </c>
      <c r="T28" s="6">
        <f>'CL &amp; Data'!N346</f>
        <v>-18.407774</v>
      </c>
      <c r="U28" s="8"/>
      <c r="V28" s="80">
        <f>'CL &amp; Data'!B346/1000000000</f>
        <v>1.5075000000000001</v>
      </c>
    </row>
    <row r="29" spans="2:22" x14ac:dyDescent="0.25">
      <c r="B29" s="6">
        <f>'CL &amp; Data'!B241/1000000000</f>
        <v>1.5673999999999999</v>
      </c>
      <c r="C29" s="8"/>
      <c r="D29" s="6">
        <f>'CL &amp; Data'!C241</f>
        <v>-6.7162495</v>
      </c>
      <c r="E29" s="13">
        <f t="shared" si="0"/>
        <v>-0.19247679999999967</v>
      </c>
      <c r="F29" s="6">
        <f>'CL &amp; Data'!D241</f>
        <v>-15.372024</v>
      </c>
      <c r="G29" s="8"/>
      <c r="H29" s="6">
        <f>'CL &amp; Data'!C347</f>
        <v>-8.2287750000000006</v>
      </c>
      <c r="I29" s="13">
        <f t="shared" si="1"/>
        <v>-0.24930860000000088</v>
      </c>
      <c r="J29" s="6">
        <f>'CL &amp; Data'!D347</f>
        <v>-19.868732000000001</v>
      </c>
      <c r="L29" s="6">
        <f>'CL &amp; Data'!L241/1000000000</f>
        <v>1.5673999999999999</v>
      </c>
      <c r="M29" s="8"/>
      <c r="N29" s="6">
        <f>'CL &amp; Data'!M241</f>
        <v>-8.1399746000000004</v>
      </c>
      <c r="O29" s="13">
        <f t="shared" si="2"/>
        <v>-4.9193400000000054E-2</v>
      </c>
      <c r="P29" s="6">
        <f>'CL &amp; Data'!N241</f>
        <v>-20.908628</v>
      </c>
      <c r="Q29" s="8"/>
      <c r="R29" s="6">
        <f>'CL &amp; Data'!M347</f>
        <v>-9.4998559999999994</v>
      </c>
      <c r="S29" s="13">
        <f t="shared" si="3"/>
        <v>-3.9910299999998955E-2</v>
      </c>
      <c r="T29" s="6">
        <f>'CL &amp; Data'!N347</f>
        <v>-18.412873999999999</v>
      </c>
      <c r="U29" s="8"/>
      <c r="V29" s="80">
        <f>'CL &amp; Data'!B347/1000000000</f>
        <v>1.5673999999999999</v>
      </c>
    </row>
    <row r="30" spans="2:22" x14ac:dyDescent="0.25">
      <c r="B30" s="6">
        <f>'CL &amp; Data'!B242/1000000000</f>
        <v>1.6273</v>
      </c>
      <c r="C30" s="8"/>
      <c r="D30" s="6">
        <f>'CL &amp; Data'!C242</f>
        <v>-6.7730227000000003</v>
      </c>
      <c r="E30" s="13">
        <f t="shared" si="0"/>
        <v>-0.24924999999999997</v>
      </c>
      <c r="F30" s="6">
        <f>'CL &amp; Data'!D242</f>
        <v>-15.340116</v>
      </c>
      <c r="G30" s="8"/>
      <c r="H30" s="6">
        <f>'CL &amp; Data'!C348</f>
        <v>-8.2273969999999998</v>
      </c>
      <c r="I30" s="13">
        <f t="shared" si="1"/>
        <v>-0.24793060000000011</v>
      </c>
      <c r="J30" s="6">
        <f>'CL &amp; Data'!D348</f>
        <v>-20.246981000000002</v>
      </c>
      <c r="L30" s="6">
        <f>'CL &amp; Data'!L242/1000000000</f>
        <v>1.6273</v>
      </c>
      <c r="M30" s="8"/>
      <c r="N30" s="6">
        <f>'CL &amp; Data'!M242</f>
        <v>-8.1338854000000005</v>
      </c>
      <c r="O30" s="13">
        <f t="shared" si="2"/>
        <v>-4.3104200000000148E-2</v>
      </c>
      <c r="P30" s="6">
        <f>'CL &amp; Data'!N242</f>
        <v>-20.265080999999999</v>
      </c>
      <c r="Q30" s="8"/>
      <c r="R30" s="6">
        <f>'CL &amp; Data'!M348</f>
        <v>-9.4838924000000002</v>
      </c>
      <c r="S30" s="13">
        <f t="shared" si="3"/>
        <v>-2.3946699999999765E-2</v>
      </c>
      <c r="T30" s="6">
        <f>'CL &amp; Data'!N348</f>
        <v>-18.239871999999998</v>
      </c>
      <c r="U30" s="8"/>
      <c r="V30" s="80">
        <f>'CL &amp; Data'!B348/1000000000</f>
        <v>1.6273</v>
      </c>
    </row>
    <row r="31" spans="2:22" x14ac:dyDescent="0.25">
      <c r="B31" s="6">
        <f>'CL &amp; Data'!B243/1000000000</f>
        <v>1.6872</v>
      </c>
      <c r="C31" s="8"/>
      <c r="D31" s="6">
        <f>'CL &amp; Data'!C243</f>
        <v>-6.8288941000000003</v>
      </c>
      <c r="E31" s="13">
        <f t="shared" si="0"/>
        <v>-0.30512139999999999</v>
      </c>
      <c r="F31" s="6">
        <f>'CL &amp; Data'!D243</f>
        <v>-15.222946</v>
      </c>
      <c r="G31" s="8"/>
      <c r="H31" s="6">
        <f>'CL &amp; Data'!C349</f>
        <v>-8.2236767000000004</v>
      </c>
      <c r="I31" s="13">
        <f t="shared" si="1"/>
        <v>-0.24421030000000066</v>
      </c>
      <c r="J31" s="6">
        <f>'CL &amp; Data'!D349</f>
        <v>-20.408663000000001</v>
      </c>
      <c r="L31" s="6">
        <f>'CL &amp; Data'!L243/1000000000</f>
        <v>1.6872</v>
      </c>
      <c r="M31" s="8"/>
      <c r="N31" s="6">
        <f>'CL &amp; Data'!M243</f>
        <v>-8.1197909999999993</v>
      </c>
      <c r="O31" s="13">
        <f t="shared" si="2"/>
        <v>-2.9009799999998975E-2</v>
      </c>
      <c r="P31" s="6">
        <f>'CL &amp; Data'!N243</f>
        <v>-19.686986999999998</v>
      </c>
      <c r="Q31" s="8"/>
      <c r="R31" s="6">
        <f>'CL &amp; Data'!M349</f>
        <v>-9.4969511000000004</v>
      </c>
      <c r="S31" s="13">
        <f t="shared" si="3"/>
        <v>-3.7005399999999966E-2</v>
      </c>
      <c r="T31" s="6">
        <f>'CL &amp; Data'!N349</f>
        <v>-18.031566999999999</v>
      </c>
      <c r="U31" s="8"/>
      <c r="V31" s="80">
        <f>'CL &amp; Data'!B349/1000000000</f>
        <v>1.6872</v>
      </c>
    </row>
    <row r="32" spans="2:22" x14ac:dyDescent="0.25">
      <c r="B32" s="6">
        <f>'CL &amp; Data'!B244/1000000000</f>
        <v>1.7471000000000001</v>
      </c>
      <c r="C32" s="8"/>
      <c r="D32" s="6">
        <f>'CL &amp; Data'!C244</f>
        <v>-6.8590384000000002</v>
      </c>
      <c r="E32" s="13">
        <f t="shared" si="0"/>
        <v>-0.33526569999999989</v>
      </c>
      <c r="F32" s="6">
        <f>'CL &amp; Data'!D244</f>
        <v>-15.054224</v>
      </c>
      <c r="G32" s="8"/>
      <c r="H32" s="6">
        <f>'CL &amp; Data'!C350</f>
        <v>-8.2335919999999998</v>
      </c>
      <c r="I32" s="13">
        <f t="shared" si="1"/>
        <v>-0.25412560000000006</v>
      </c>
      <c r="J32" s="6">
        <f>'CL &amp; Data'!D350</f>
        <v>-20.612988999999999</v>
      </c>
      <c r="L32" s="6">
        <f>'CL &amp; Data'!L244/1000000000</f>
        <v>1.7471000000000001</v>
      </c>
      <c r="M32" s="8"/>
      <c r="N32" s="6">
        <f>'CL &amp; Data'!M244</f>
        <v>-8.1145201</v>
      </c>
      <c r="O32" s="13">
        <f t="shared" si="2"/>
        <v>-2.3738899999999674E-2</v>
      </c>
      <c r="P32" s="6">
        <f>'CL &amp; Data'!N244</f>
        <v>-19.161473999999998</v>
      </c>
      <c r="Q32" s="8"/>
      <c r="R32" s="6">
        <f>'CL &amp; Data'!M350</f>
        <v>-9.4857911999999995</v>
      </c>
      <c r="S32" s="13">
        <f t="shared" si="3"/>
        <v>-2.5845499999999078E-2</v>
      </c>
      <c r="T32" s="6">
        <f>'CL &amp; Data'!N350</f>
        <v>-18.049917000000001</v>
      </c>
      <c r="U32" s="8"/>
      <c r="V32" s="80">
        <f>'CL &amp; Data'!B350/1000000000</f>
        <v>1.7471000000000001</v>
      </c>
    </row>
    <row r="33" spans="2:22" x14ac:dyDescent="0.25">
      <c r="B33" s="6">
        <f>'CL &amp; Data'!B245/1000000000</f>
        <v>1.8069999999999999</v>
      </c>
      <c r="C33" s="8"/>
      <c r="D33" s="6">
        <f>'CL &amp; Data'!C245</f>
        <v>-6.8901481999999996</v>
      </c>
      <c r="E33" s="13">
        <f t="shared" si="0"/>
        <v>-0.3663754999999993</v>
      </c>
      <c r="F33" s="6">
        <f>'CL &amp; Data'!D245</f>
        <v>-14.905138000000001</v>
      </c>
      <c r="G33" s="8"/>
      <c r="H33" s="6">
        <f>'CL &amp; Data'!C351</f>
        <v>-8.2470770000000009</v>
      </c>
      <c r="I33" s="13">
        <f t="shared" si="1"/>
        <v>-0.26761060000000114</v>
      </c>
      <c r="J33" s="6">
        <f>'CL &amp; Data'!D351</f>
        <v>-20.852858999999999</v>
      </c>
      <c r="L33" s="6">
        <f>'CL &amp; Data'!L245/1000000000</f>
        <v>1.8069999999999999</v>
      </c>
      <c r="M33" s="8"/>
      <c r="N33" s="6">
        <f>'CL &amp; Data'!M245</f>
        <v>-8.1177092000000002</v>
      </c>
      <c r="O33" s="13">
        <f t="shared" si="2"/>
        <v>-2.6927999999999841E-2</v>
      </c>
      <c r="P33" s="6">
        <f>'CL &amp; Data'!N245</f>
        <v>-18.647562000000001</v>
      </c>
      <c r="Q33" s="8"/>
      <c r="R33" s="6">
        <f>'CL &amp; Data'!M351</f>
        <v>-9.4760770999999995</v>
      </c>
      <c r="S33" s="13">
        <f t="shared" si="3"/>
        <v>-1.6131399999999019E-2</v>
      </c>
      <c r="T33" s="6">
        <f>'CL &amp; Data'!N351</f>
        <v>-18.159464</v>
      </c>
      <c r="U33" s="8"/>
      <c r="V33" s="80">
        <f>'CL &amp; Data'!B351/1000000000</f>
        <v>1.8069999999999999</v>
      </c>
    </row>
    <row r="34" spans="2:22" x14ac:dyDescent="0.25">
      <c r="B34" s="6">
        <f>'CL &amp; Data'!B246/1000000000</f>
        <v>1.8669</v>
      </c>
      <c r="C34" s="8"/>
      <c r="D34" s="6">
        <f>'CL &amp; Data'!C246</f>
        <v>-6.9455999999999998</v>
      </c>
      <c r="E34" s="13">
        <f t="shared" si="0"/>
        <v>-0.42182729999999946</v>
      </c>
      <c r="F34" s="6">
        <f>'CL &amp; Data'!D246</f>
        <v>-14.743283</v>
      </c>
      <c r="G34" s="8"/>
      <c r="H34" s="6">
        <f>'CL &amp; Data'!C352</f>
        <v>-8.2570314000000007</v>
      </c>
      <c r="I34" s="13">
        <f t="shared" si="1"/>
        <v>-0.27756500000000095</v>
      </c>
      <c r="J34" s="6">
        <f>'CL &amp; Data'!D352</f>
        <v>-20.732337999999999</v>
      </c>
      <c r="L34" s="6">
        <f>'CL &amp; Data'!L246/1000000000</f>
        <v>1.8669</v>
      </c>
      <c r="M34" s="8"/>
      <c r="N34" s="6">
        <f>'CL &amp; Data'!M246</f>
        <v>-8.1104535999999996</v>
      </c>
      <c r="O34" s="13">
        <f t="shared" si="2"/>
        <v>-1.9672399999999257E-2</v>
      </c>
      <c r="P34" s="6">
        <f>'CL &amp; Data'!N246</f>
        <v>-18.346368999999999</v>
      </c>
      <c r="Q34" s="8"/>
      <c r="R34" s="6">
        <f>'CL &amp; Data'!M352</f>
        <v>-9.4599457000000005</v>
      </c>
      <c r="S34" s="13">
        <f t="shared" si="3"/>
        <v>0</v>
      </c>
      <c r="T34" s="6">
        <f>'CL &amp; Data'!N352</f>
        <v>-18.218078999999999</v>
      </c>
      <c r="U34" s="8"/>
      <c r="V34" s="80">
        <f>'CL &amp; Data'!B352/1000000000</f>
        <v>1.8669</v>
      </c>
    </row>
    <row r="35" spans="2:22" x14ac:dyDescent="0.25">
      <c r="B35" s="6">
        <f>'CL &amp; Data'!B247/1000000000</f>
        <v>1.9268000000000001</v>
      </c>
      <c r="C35" s="8"/>
      <c r="D35" s="6">
        <f>'CL &amp; Data'!C247</f>
        <v>-6.9540934999999999</v>
      </c>
      <c r="E35" s="13">
        <f t="shared" si="0"/>
        <v>-0.43032079999999961</v>
      </c>
      <c r="F35" s="6">
        <f>'CL &amp; Data'!D247</f>
        <v>-14.589717</v>
      </c>
      <c r="G35" s="8"/>
      <c r="H35" s="6">
        <f>'CL &amp; Data'!C353</f>
        <v>-8.2488107999999993</v>
      </c>
      <c r="I35" s="13">
        <f t="shared" si="1"/>
        <v>-0.2693443999999996</v>
      </c>
      <c r="J35" s="6">
        <f>'CL &amp; Data'!D353</f>
        <v>-20.650003000000002</v>
      </c>
      <c r="L35" s="6">
        <f>'CL &amp; Data'!L247/1000000000</f>
        <v>1.9268000000000001</v>
      </c>
      <c r="M35" s="8"/>
      <c r="N35" s="6">
        <f>'CL &amp; Data'!M247</f>
        <v>-8.1063814000000001</v>
      </c>
      <c r="O35" s="13">
        <f t="shared" si="2"/>
        <v>-1.5600199999999731E-2</v>
      </c>
      <c r="P35" s="6">
        <f>'CL &amp; Data'!N247</f>
        <v>-18.196235999999999</v>
      </c>
      <c r="Q35" s="8"/>
      <c r="R35" s="6">
        <f>'CL &amp; Data'!M353</f>
        <v>-9.4817076</v>
      </c>
      <c r="S35" s="13">
        <f t="shared" si="3"/>
        <v>-2.1761899999999557E-2</v>
      </c>
      <c r="T35" s="6">
        <f>'CL &amp; Data'!N353</f>
        <v>-18.278193999999999</v>
      </c>
      <c r="U35" s="8"/>
      <c r="V35" s="80">
        <f>'CL &amp; Data'!B353/1000000000</f>
        <v>1.9268000000000001</v>
      </c>
    </row>
    <row r="36" spans="2:22" x14ac:dyDescent="0.25">
      <c r="B36" s="6">
        <f>'CL &amp; Data'!B248/1000000000</f>
        <v>1.9866999999999999</v>
      </c>
      <c r="C36" s="8"/>
      <c r="D36" s="6">
        <f>'CL &amp; Data'!C248</f>
        <v>-6.9999169999999999</v>
      </c>
      <c r="E36" s="13">
        <f t="shared" si="0"/>
        <v>-0.47614429999999963</v>
      </c>
      <c r="F36" s="6">
        <f>'CL &amp; Data'!D248</f>
        <v>-14.341303999999999</v>
      </c>
      <c r="G36" s="8"/>
      <c r="H36" s="6">
        <f>'CL &amp; Data'!C354</f>
        <v>-8.2654276000000007</v>
      </c>
      <c r="I36" s="13">
        <f t="shared" si="1"/>
        <v>-0.28596120000000091</v>
      </c>
      <c r="J36" s="6">
        <f>'CL &amp; Data'!D354</f>
        <v>-20.447082999999999</v>
      </c>
      <c r="L36" s="6">
        <f>'CL &amp; Data'!L248/1000000000</f>
        <v>1.9866999999999999</v>
      </c>
      <c r="M36" s="8"/>
      <c r="N36" s="6">
        <f>'CL &amp; Data'!M248</f>
        <v>-8.0907812000000003</v>
      </c>
      <c r="O36" s="13">
        <f t="shared" si="2"/>
        <v>0</v>
      </c>
      <c r="P36" s="6">
        <f>'CL &amp; Data'!N248</f>
        <v>-18.308716</v>
      </c>
      <c r="Q36" s="8"/>
      <c r="R36" s="6">
        <f>'CL &amp; Data'!M354</f>
        <v>-9.4744320000000002</v>
      </c>
      <c r="S36" s="13">
        <f t="shared" si="3"/>
        <v>-1.448629999999973E-2</v>
      </c>
      <c r="T36" s="6">
        <f>'CL &amp; Data'!N354</f>
        <v>-18.410129999999999</v>
      </c>
      <c r="U36" s="8"/>
      <c r="V36" s="80">
        <f>'CL &amp; Data'!B354/1000000000</f>
        <v>1.9866999999999999</v>
      </c>
    </row>
    <row r="37" spans="2:22" x14ac:dyDescent="0.25">
      <c r="B37" s="6">
        <f>'CL &amp; Data'!B249/1000000000</f>
        <v>2.0466000000000002</v>
      </c>
      <c r="C37" s="8"/>
      <c r="D37" s="6">
        <f>'CL &amp; Data'!C249</f>
        <v>-7.0181884999999999</v>
      </c>
      <c r="E37" s="13">
        <f t="shared" si="0"/>
        <v>-0.49441579999999963</v>
      </c>
      <c r="F37" s="6">
        <f>'CL &amp; Data'!D249</f>
        <v>-14.230596999999999</v>
      </c>
      <c r="G37" s="8"/>
      <c r="H37" s="6">
        <f>'CL &amp; Data'!C355</f>
        <v>-8.2982311000000006</v>
      </c>
      <c r="I37" s="13">
        <f t="shared" si="1"/>
        <v>-0.3187647000000009</v>
      </c>
      <c r="J37" s="6">
        <f>'CL &amp; Data'!D355</f>
        <v>-20.170341000000001</v>
      </c>
      <c r="L37" s="6">
        <f>'CL &amp; Data'!L249/1000000000</f>
        <v>2.0466000000000002</v>
      </c>
      <c r="M37" s="8"/>
      <c r="N37" s="6">
        <f>'CL &amp; Data'!M249</f>
        <v>-8.1106795999999992</v>
      </c>
      <c r="O37" s="13">
        <f t="shared" si="2"/>
        <v>-1.9898399999998873E-2</v>
      </c>
      <c r="P37" s="6">
        <f>'CL &amp; Data'!N249</f>
        <v>-18.383438000000002</v>
      </c>
      <c r="Q37" s="8"/>
      <c r="R37" s="6">
        <f>'CL &amp; Data'!M355</f>
        <v>-9.4934626000000009</v>
      </c>
      <c r="S37" s="13">
        <f t="shared" si="3"/>
        <v>-3.3516900000000405E-2</v>
      </c>
      <c r="T37" s="6">
        <f>'CL &amp; Data'!N355</f>
        <v>-18.453779000000001</v>
      </c>
      <c r="U37" s="8"/>
      <c r="V37" s="80">
        <f>'CL &amp; Data'!B355/1000000000</f>
        <v>2.0466000000000002</v>
      </c>
    </row>
    <row r="38" spans="2:22" x14ac:dyDescent="0.25">
      <c r="B38" s="6">
        <f>'CL &amp; Data'!B250/1000000000</f>
        <v>2.1065</v>
      </c>
      <c r="C38" s="8"/>
      <c r="D38" s="6">
        <f>'CL &amp; Data'!C250</f>
        <v>-7.0654268</v>
      </c>
      <c r="E38" s="13">
        <f t="shared" si="0"/>
        <v>-0.54165409999999969</v>
      </c>
      <c r="F38" s="6">
        <f>'CL &amp; Data'!D250</f>
        <v>-14.167615</v>
      </c>
      <c r="G38" s="8"/>
      <c r="H38" s="6">
        <f>'CL &amp; Data'!C356</f>
        <v>-8.3237486000000001</v>
      </c>
      <c r="I38" s="13">
        <f t="shared" si="1"/>
        <v>-0.34428220000000032</v>
      </c>
      <c r="J38" s="6">
        <f>'CL &amp; Data'!D356</f>
        <v>-19.926297999999999</v>
      </c>
      <c r="L38" s="6">
        <f>'CL &amp; Data'!L250/1000000000</f>
        <v>2.1065</v>
      </c>
      <c r="M38" s="8"/>
      <c r="N38" s="6">
        <f>'CL &amp; Data'!M250</f>
        <v>-8.1205368</v>
      </c>
      <c r="O38" s="13">
        <f t="shared" si="2"/>
        <v>-2.975559999999966E-2</v>
      </c>
      <c r="P38" s="6">
        <f>'CL &amp; Data'!N250</f>
        <v>-18.581462999999999</v>
      </c>
      <c r="Q38" s="8"/>
      <c r="R38" s="6">
        <f>'CL &amp; Data'!M356</f>
        <v>-9.4978379999999998</v>
      </c>
      <c r="S38" s="13">
        <f t="shared" si="3"/>
        <v>-3.7892299999999324E-2</v>
      </c>
      <c r="T38" s="6">
        <f>'CL &amp; Data'!N356</f>
        <v>-18.56184</v>
      </c>
      <c r="U38" s="8"/>
      <c r="V38" s="80">
        <f>'CL &amp; Data'!B356/1000000000</f>
        <v>2.1065</v>
      </c>
    </row>
    <row r="39" spans="2:22" x14ac:dyDescent="0.25">
      <c r="B39" s="6">
        <f>'CL &amp; Data'!B251/1000000000</f>
        <v>2.1663999999999999</v>
      </c>
      <c r="C39" s="8"/>
      <c r="D39" s="6">
        <f>'CL &amp; Data'!C251</f>
        <v>-7.0921878999999999</v>
      </c>
      <c r="E39" s="13">
        <f t="shared" si="0"/>
        <v>-0.56841519999999957</v>
      </c>
      <c r="F39" s="6">
        <f>'CL &amp; Data'!D251</f>
        <v>-14.095579000000001</v>
      </c>
      <c r="G39" s="8"/>
      <c r="H39" s="6">
        <f>'CL &amp; Data'!C357</f>
        <v>-8.3582543999999999</v>
      </c>
      <c r="I39" s="13">
        <f t="shared" si="1"/>
        <v>-0.37878800000000012</v>
      </c>
      <c r="J39" s="6">
        <f>'CL &amp; Data'!D357</f>
        <v>-19.562636999999999</v>
      </c>
      <c r="L39" s="6">
        <f>'CL &amp; Data'!L251/1000000000</f>
        <v>2.1663999999999999</v>
      </c>
      <c r="M39" s="8"/>
      <c r="N39" s="6">
        <f>'CL &amp; Data'!M251</f>
        <v>-8.1455832000000008</v>
      </c>
      <c r="O39" s="13">
        <f t="shared" si="2"/>
        <v>-5.4802000000000461E-2</v>
      </c>
      <c r="P39" s="6">
        <f>'CL &amp; Data'!N251</f>
        <v>-18.864038000000001</v>
      </c>
      <c r="Q39" s="8"/>
      <c r="R39" s="6">
        <f>'CL &amp; Data'!M357</f>
        <v>-9.5261268999999995</v>
      </c>
      <c r="S39" s="13">
        <f t="shared" si="3"/>
        <v>-6.6181199999999052E-2</v>
      </c>
      <c r="T39" s="6">
        <f>'CL &amp; Data'!N357</f>
        <v>-18.586663999999999</v>
      </c>
      <c r="U39" s="8"/>
      <c r="V39" s="80">
        <f>'CL &amp; Data'!B357/1000000000</f>
        <v>2.1663999999999999</v>
      </c>
    </row>
    <row r="40" spans="2:22" x14ac:dyDescent="0.25">
      <c r="B40" s="6">
        <f>'CL &amp; Data'!B252/1000000000</f>
        <v>2.2263000000000002</v>
      </c>
      <c r="C40" s="8"/>
      <c r="D40" s="6">
        <f>'CL &amp; Data'!C252</f>
        <v>-7.1050734999999996</v>
      </c>
      <c r="E40" s="13">
        <f t="shared" si="0"/>
        <v>-0.58130079999999928</v>
      </c>
      <c r="F40" s="6">
        <f>'CL &amp; Data'!D252</f>
        <v>-14.136362</v>
      </c>
      <c r="G40" s="8"/>
      <c r="H40" s="6">
        <f>'CL &amp; Data'!C358</f>
        <v>-8.3628663999999997</v>
      </c>
      <c r="I40" s="13">
        <f t="shared" si="1"/>
        <v>-0.38339999999999996</v>
      </c>
      <c r="J40" s="6">
        <f>'CL &amp; Data'!D358</f>
        <v>-19.417137</v>
      </c>
      <c r="L40" s="6">
        <f>'CL &amp; Data'!L252/1000000000</f>
        <v>2.2263000000000002</v>
      </c>
      <c r="M40" s="8"/>
      <c r="N40" s="6">
        <f>'CL &amp; Data'!M252</f>
        <v>-8.1554642000000008</v>
      </c>
      <c r="O40" s="13">
        <f t="shared" si="2"/>
        <v>-6.468300000000049E-2</v>
      </c>
      <c r="P40" s="6">
        <f>'CL &amp; Data'!N252</f>
        <v>-19.057863000000001</v>
      </c>
      <c r="Q40" s="8"/>
      <c r="R40" s="6">
        <f>'CL &amp; Data'!M358</f>
        <v>-9.5344362</v>
      </c>
      <c r="S40" s="13">
        <f t="shared" si="3"/>
        <v>-7.4490499999999571E-2</v>
      </c>
      <c r="T40" s="6">
        <f>'CL &amp; Data'!N358</f>
        <v>-18.785271000000002</v>
      </c>
      <c r="U40" s="8"/>
      <c r="V40" s="80">
        <f>'CL &amp; Data'!B358/1000000000</f>
        <v>2.2263000000000002</v>
      </c>
    </row>
    <row r="41" spans="2:22" x14ac:dyDescent="0.25">
      <c r="B41" s="6">
        <f>'CL &amp; Data'!B253/1000000000</f>
        <v>2.2862</v>
      </c>
      <c r="C41" s="8"/>
      <c r="D41" s="6">
        <f>'CL &amp; Data'!C253</f>
        <v>-7.1234530999999999</v>
      </c>
      <c r="E41" s="13">
        <f t="shared" si="0"/>
        <v>-0.59968039999999956</v>
      </c>
      <c r="F41" s="6">
        <f>'CL &amp; Data'!D253</f>
        <v>-14.406539</v>
      </c>
      <c r="G41" s="8"/>
      <c r="H41" s="6">
        <f>'CL &amp; Data'!C359</f>
        <v>-8.39011</v>
      </c>
      <c r="I41" s="13">
        <f t="shared" si="1"/>
        <v>-0.41064360000000022</v>
      </c>
      <c r="J41" s="6">
        <f>'CL &amp; Data'!D359</f>
        <v>-19.154292999999999</v>
      </c>
      <c r="L41" s="6">
        <f>'CL &amp; Data'!L253/1000000000</f>
        <v>2.2862</v>
      </c>
      <c r="M41" s="8"/>
      <c r="N41" s="6">
        <f>'CL &amp; Data'!M253</f>
        <v>-8.1714926000000006</v>
      </c>
      <c r="O41" s="13">
        <f t="shared" si="2"/>
        <v>-8.0711400000000211E-2</v>
      </c>
      <c r="P41" s="6">
        <f>'CL &amp; Data'!N253</f>
        <v>-19.119285999999999</v>
      </c>
      <c r="Q41" s="8"/>
      <c r="R41" s="6">
        <f>'CL &amp; Data'!M359</f>
        <v>-9.5806427000000003</v>
      </c>
      <c r="S41" s="13">
        <f t="shared" si="3"/>
        <v>-0.12069699999999983</v>
      </c>
      <c r="T41" s="6">
        <f>'CL &amp; Data'!N359</f>
        <v>-18.910902</v>
      </c>
      <c r="U41" s="8"/>
      <c r="V41" s="80">
        <f>'CL &amp; Data'!B359/1000000000</f>
        <v>2.2862</v>
      </c>
    </row>
    <row r="42" spans="2:22" x14ac:dyDescent="0.25">
      <c r="B42" s="6">
        <f>'CL &amp; Data'!B254/1000000000</f>
        <v>2.3460999999999999</v>
      </c>
      <c r="C42" s="8"/>
      <c r="D42" s="6">
        <f>'CL &amp; Data'!C254</f>
        <v>-7.0992632000000002</v>
      </c>
      <c r="E42" s="13">
        <f t="shared" si="0"/>
        <v>-0.5754904999999999</v>
      </c>
      <c r="F42" s="6">
        <f>'CL &amp; Data'!D254</f>
        <v>-14.610438</v>
      </c>
      <c r="G42" s="8"/>
      <c r="H42" s="6">
        <f>'CL &amp; Data'!C360</f>
        <v>-8.4156636999999996</v>
      </c>
      <c r="I42" s="13">
        <f t="shared" si="1"/>
        <v>-0.4361972999999999</v>
      </c>
      <c r="J42" s="6">
        <f>'CL &amp; Data'!D360</f>
        <v>-18.81147</v>
      </c>
      <c r="L42" s="6">
        <f>'CL &amp; Data'!L254/1000000000</f>
        <v>2.3460999999999999</v>
      </c>
      <c r="M42" s="8"/>
      <c r="N42" s="6">
        <f>'CL &amp; Data'!M254</f>
        <v>-8.1824417</v>
      </c>
      <c r="O42" s="13">
        <f t="shared" si="2"/>
        <v>-9.1660499999999701E-2</v>
      </c>
      <c r="P42" s="6">
        <f>'CL &amp; Data'!N254</f>
        <v>-19.244054999999999</v>
      </c>
      <c r="Q42" s="8"/>
      <c r="R42" s="6">
        <f>'CL &amp; Data'!M360</f>
        <v>-9.5989733000000008</v>
      </c>
      <c r="S42" s="13">
        <f t="shared" si="3"/>
        <v>-0.13902760000000036</v>
      </c>
      <c r="T42" s="6">
        <f>'CL &amp; Data'!N360</f>
        <v>-19.002707999999998</v>
      </c>
      <c r="U42" s="8"/>
      <c r="V42" s="80">
        <f>'CL &amp; Data'!B360/1000000000</f>
        <v>2.3460999999999999</v>
      </c>
    </row>
    <row r="43" spans="2:22" x14ac:dyDescent="0.25">
      <c r="B43" s="6">
        <f>'CL &amp; Data'!B255/1000000000</f>
        <v>2.4060000000000001</v>
      </c>
      <c r="C43" s="8"/>
      <c r="D43" s="6">
        <f>'CL &amp; Data'!C255</f>
        <v>-7.1002235000000002</v>
      </c>
      <c r="E43" s="13">
        <f t="shared" si="0"/>
        <v>-0.57645079999999993</v>
      </c>
      <c r="F43" s="6">
        <f>'CL &amp; Data'!D255</f>
        <v>-14.969808</v>
      </c>
      <c r="G43" s="8"/>
      <c r="H43" s="6">
        <f>'CL &amp; Data'!C361</f>
        <v>-8.4908351999999994</v>
      </c>
      <c r="I43" s="13">
        <f t="shared" si="1"/>
        <v>-0.51136879999999962</v>
      </c>
      <c r="J43" s="6">
        <f>'CL &amp; Data'!D361</f>
        <v>-18.469356999999999</v>
      </c>
      <c r="L43" s="6">
        <f>'CL &amp; Data'!L255/1000000000</f>
        <v>2.4060000000000001</v>
      </c>
      <c r="M43" s="8"/>
      <c r="N43" s="6">
        <f>'CL &amp; Data'!M255</f>
        <v>-8.2002849999999992</v>
      </c>
      <c r="O43" s="13">
        <f t="shared" si="2"/>
        <v>-0.10950379999999882</v>
      </c>
      <c r="P43" s="6">
        <f>'CL &amp; Data'!N255</f>
        <v>-19.126776</v>
      </c>
      <c r="Q43" s="8"/>
      <c r="R43" s="6">
        <f>'CL &amp; Data'!M361</f>
        <v>-9.6378640999999998</v>
      </c>
      <c r="S43" s="13">
        <f t="shared" si="3"/>
        <v>-0.17791839999999937</v>
      </c>
      <c r="T43" s="6">
        <f>'CL &amp; Data'!N361</f>
        <v>-19.088395999999999</v>
      </c>
      <c r="U43" s="8"/>
      <c r="V43" s="80">
        <f>'CL &amp; Data'!B361/1000000000</f>
        <v>2.4060000000000001</v>
      </c>
    </row>
    <row r="44" spans="2:22" x14ac:dyDescent="0.25">
      <c r="B44" s="6">
        <f>'CL &amp; Data'!B256/1000000000</f>
        <v>2.4659</v>
      </c>
      <c r="C44" s="8"/>
      <c r="D44" s="6">
        <f>'CL &amp; Data'!C256</f>
        <v>-7.0809784000000002</v>
      </c>
      <c r="E44" s="13">
        <f t="shared" si="0"/>
        <v>-0.55720569999999991</v>
      </c>
      <c r="F44" s="6">
        <f>'CL &amp; Data'!D256</f>
        <v>-15.245683</v>
      </c>
      <c r="G44" s="8"/>
      <c r="H44" s="6">
        <f>'CL &amp; Data'!C362</f>
        <v>-8.5587149</v>
      </c>
      <c r="I44" s="13">
        <f t="shared" si="1"/>
        <v>-0.57924850000000028</v>
      </c>
      <c r="J44" s="6">
        <f>'CL &amp; Data'!D362</f>
        <v>-18.168939999999999</v>
      </c>
      <c r="L44" s="6">
        <f>'CL &amp; Data'!L256/1000000000</f>
        <v>2.4659</v>
      </c>
      <c r="M44" s="8"/>
      <c r="N44" s="6">
        <f>'CL &amp; Data'!M256</f>
        <v>-8.2308474</v>
      </c>
      <c r="O44" s="13">
        <f t="shared" si="2"/>
        <v>-0.1400661999999997</v>
      </c>
      <c r="P44" s="6">
        <f>'CL &amp; Data'!N256</f>
        <v>-19.036594000000001</v>
      </c>
      <c r="Q44" s="8"/>
      <c r="R44" s="6">
        <f>'CL &amp; Data'!M362</f>
        <v>-9.6486788000000008</v>
      </c>
      <c r="S44" s="13">
        <f t="shared" si="3"/>
        <v>-0.18873310000000032</v>
      </c>
      <c r="T44" s="6">
        <f>'CL &amp; Data'!N362</f>
        <v>-19.078119000000001</v>
      </c>
      <c r="U44" s="8"/>
      <c r="V44" s="80">
        <f>'CL &amp; Data'!B362/1000000000</f>
        <v>2.4659</v>
      </c>
    </row>
    <row r="45" spans="2:22" x14ac:dyDescent="0.25">
      <c r="B45" s="6">
        <f>'CL &amp; Data'!B257/1000000000</f>
        <v>2.5257999999999998</v>
      </c>
      <c r="C45" s="8"/>
      <c r="D45" s="6">
        <f>'CL &amp; Data'!C257</f>
        <v>-7.1031636999999996</v>
      </c>
      <c r="E45" s="13">
        <f t="shared" si="0"/>
        <v>-0.57939099999999932</v>
      </c>
      <c r="F45" s="6">
        <f>'CL &amp; Data'!D257</f>
        <v>-15.57122</v>
      </c>
      <c r="G45" s="8"/>
      <c r="H45" s="6">
        <f>'CL &amp; Data'!C363</f>
        <v>-8.6259613000000002</v>
      </c>
      <c r="I45" s="13">
        <f t="shared" si="1"/>
        <v>-0.64649490000000043</v>
      </c>
      <c r="J45" s="6">
        <f>'CL &amp; Data'!D363</f>
        <v>-17.501839</v>
      </c>
      <c r="L45" s="6">
        <f>'CL &amp; Data'!L257/1000000000</f>
        <v>2.5257999999999998</v>
      </c>
      <c r="M45" s="8"/>
      <c r="N45" s="6">
        <f>'CL &amp; Data'!M257</f>
        <v>-8.2592467999999997</v>
      </c>
      <c r="O45" s="13">
        <f t="shared" si="2"/>
        <v>-0.16846559999999933</v>
      </c>
      <c r="P45" s="6">
        <f>'CL &amp; Data'!N257</f>
        <v>-18.845329</v>
      </c>
      <c r="Q45" s="8"/>
      <c r="R45" s="6">
        <f>'CL &amp; Data'!M363</f>
        <v>-9.6796026000000008</v>
      </c>
      <c r="S45" s="13">
        <f t="shared" si="3"/>
        <v>-0.21965690000000038</v>
      </c>
      <c r="T45" s="6">
        <f>'CL &amp; Data'!N363</f>
        <v>-18.93244</v>
      </c>
      <c r="U45" s="8"/>
      <c r="V45" s="80">
        <f>'CL &amp; Data'!B363/1000000000</f>
        <v>2.5257999999999998</v>
      </c>
    </row>
    <row r="46" spans="2:22" x14ac:dyDescent="0.25">
      <c r="B46" s="6">
        <f>'CL &amp; Data'!B258/1000000000</f>
        <v>2.5857000000000001</v>
      </c>
      <c r="C46" s="8"/>
      <c r="D46" s="6">
        <f>'CL &amp; Data'!C258</f>
        <v>-7.1009026000000004</v>
      </c>
      <c r="E46" s="13">
        <f t="shared" si="0"/>
        <v>-0.57712990000000008</v>
      </c>
      <c r="F46" s="6">
        <f>'CL &amp; Data'!D258</f>
        <v>-15.761499000000001</v>
      </c>
      <c r="G46" s="8"/>
      <c r="H46" s="6">
        <f>'CL &amp; Data'!C364</f>
        <v>-8.6729354999999995</v>
      </c>
      <c r="I46" s="13">
        <f t="shared" si="1"/>
        <v>-0.69346909999999973</v>
      </c>
      <c r="J46" s="6">
        <f>'CL &amp; Data'!D364</f>
        <v>-17.117864999999998</v>
      </c>
      <c r="L46" s="6">
        <f>'CL &amp; Data'!L258/1000000000</f>
        <v>2.5857000000000001</v>
      </c>
      <c r="M46" s="8"/>
      <c r="N46" s="6">
        <f>'CL &amp; Data'!M258</f>
        <v>-8.3037281000000007</v>
      </c>
      <c r="O46" s="13">
        <f t="shared" si="2"/>
        <v>-0.21294690000000038</v>
      </c>
      <c r="P46" s="6">
        <f>'CL &amp; Data'!N258</f>
        <v>-18.576885000000001</v>
      </c>
      <c r="Q46" s="8"/>
      <c r="R46" s="6">
        <f>'CL &amp; Data'!M364</f>
        <v>-9.6927166000000007</v>
      </c>
      <c r="S46" s="13">
        <f t="shared" si="3"/>
        <v>-0.23277090000000022</v>
      </c>
      <c r="T46" s="6">
        <f>'CL &amp; Data'!N364</f>
        <v>-18.741955000000001</v>
      </c>
      <c r="U46" s="8"/>
      <c r="V46" s="80">
        <f>'CL &amp; Data'!B364/1000000000</f>
        <v>2.5857000000000001</v>
      </c>
    </row>
    <row r="47" spans="2:22" x14ac:dyDescent="0.25">
      <c r="B47" s="6">
        <f>'CL &amp; Data'!B259/1000000000</f>
        <v>2.6456</v>
      </c>
      <c r="C47" s="8"/>
      <c r="D47" s="6">
        <f>'CL &amp; Data'!C259</f>
        <v>-7.1307926000000004</v>
      </c>
      <c r="E47" s="13">
        <f t="shared" si="0"/>
        <v>-0.60701990000000006</v>
      </c>
      <c r="F47" s="6">
        <f>'CL &amp; Data'!D259</f>
        <v>-15.962437</v>
      </c>
      <c r="G47" s="8"/>
      <c r="H47" s="6">
        <f>'CL &amp; Data'!C365</f>
        <v>-8.7265099999999993</v>
      </c>
      <c r="I47" s="13">
        <f t="shared" si="1"/>
        <v>-0.74704359999999959</v>
      </c>
      <c r="J47" s="6">
        <f>'CL &amp; Data'!D365</f>
        <v>-16.758379000000001</v>
      </c>
      <c r="L47" s="6">
        <f>'CL &amp; Data'!L259/1000000000</f>
        <v>2.6456</v>
      </c>
      <c r="M47" s="8"/>
      <c r="N47" s="6">
        <f>'CL &amp; Data'!M259</f>
        <v>-8.3485174000000004</v>
      </c>
      <c r="O47" s="13">
        <f t="shared" si="2"/>
        <v>-0.25773620000000008</v>
      </c>
      <c r="P47" s="6">
        <f>'CL &amp; Data'!N259</f>
        <v>-18.213712999999998</v>
      </c>
      <c r="Q47" s="8"/>
      <c r="R47" s="6">
        <f>'CL &amp; Data'!M365</f>
        <v>-9.7149210000000004</v>
      </c>
      <c r="S47" s="13">
        <f t="shared" si="3"/>
        <v>-0.2549752999999999</v>
      </c>
      <c r="T47" s="6">
        <f>'CL &amp; Data'!N365</f>
        <v>-18.530729000000001</v>
      </c>
      <c r="U47" s="8"/>
      <c r="V47" s="80">
        <f>'CL &amp; Data'!B365/1000000000</f>
        <v>2.6456</v>
      </c>
    </row>
    <row r="48" spans="2:22" x14ac:dyDescent="0.25">
      <c r="B48" s="6">
        <f>'CL &amp; Data'!B260/1000000000</f>
        <v>2.7054999999999998</v>
      </c>
      <c r="C48" s="8"/>
      <c r="D48" s="6">
        <f>'CL &amp; Data'!C260</f>
        <v>-7.1447911</v>
      </c>
      <c r="E48" s="13">
        <f t="shared" si="0"/>
        <v>-0.62101839999999964</v>
      </c>
      <c r="F48" s="6">
        <f>'CL &amp; Data'!D260</f>
        <v>-16.272877000000001</v>
      </c>
      <c r="G48" s="8"/>
      <c r="H48" s="6">
        <f>'CL &amp; Data'!C366</f>
        <v>-8.7496071000000004</v>
      </c>
      <c r="I48" s="13">
        <f t="shared" si="1"/>
        <v>-0.77014070000000068</v>
      </c>
      <c r="J48" s="6">
        <f>'CL &amp; Data'!D366</f>
        <v>-16.231798000000001</v>
      </c>
      <c r="L48" s="6">
        <f>'CL &amp; Data'!L260/1000000000</f>
        <v>2.7054999999999998</v>
      </c>
      <c r="M48" s="8"/>
      <c r="N48" s="6">
        <f>'CL &amp; Data'!M260</f>
        <v>-8.4028987999999991</v>
      </c>
      <c r="O48" s="13">
        <f t="shared" si="2"/>
        <v>-0.31211759999999877</v>
      </c>
      <c r="P48" s="6">
        <f>'CL &amp; Data'!N260</f>
        <v>-17.890111999999998</v>
      </c>
      <c r="Q48" s="8"/>
      <c r="R48" s="6">
        <f>'CL &amp; Data'!M366</f>
        <v>-9.7211952000000004</v>
      </c>
      <c r="S48" s="13">
        <f t="shared" si="3"/>
        <v>-0.26124949999999991</v>
      </c>
      <c r="T48" s="6">
        <f>'CL &amp; Data'!N366</f>
        <v>-18.246161000000001</v>
      </c>
      <c r="U48" s="8"/>
      <c r="V48" s="80">
        <f>'CL &amp; Data'!B366/1000000000</f>
        <v>2.7054999999999998</v>
      </c>
    </row>
    <row r="49" spans="2:22" x14ac:dyDescent="0.25">
      <c r="B49" s="6">
        <f>'CL &amp; Data'!B261/1000000000</f>
        <v>2.7654000000000001</v>
      </c>
      <c r="C49" s="8"/>
      <c r="D49" s="6">
        <f>'CL &amp; Data'!C261</f>
        <v>-7.155189</v>
      </c>
      <c r="E49" s="13">
        <f t="shared" si="0"/>
        <v>-0.63141629999999971</v>
      </c>
      <c r="F49" s="6">
        <f>'CL &amp; Data'!D261</f>
        <v>-16.496517000000001</v>
      </c>
      <c r="G49" s="8"/>
      <c r="H49" s="6">
        <f>'CL &amp; Data'!C367</f>
        <v>-8.7721300000000006</v>
      </c>
      <c r="I49" s="13">
        <f t="shared" si="1"/>
        <v>-0.79266360000000091</v>
      </c>
      <c r="J49" s="6">
        <f>'CL &amp; Data'!D367</f>
        <v>-15.857547</v>
      </c>
      <c r="L49" s="6">
        <f>'CL &amp; Data'!L261/1000000000</f>
        <v>2.7654000000000001</v>
      </c>
      <c r="M49" s="8"/>
      <c r="N49" s="6">
        <f>'CL &amp; Data'!M261</f>
        <v>-8.4499969000000004</v>
      </c>
      <c r="O49" s="13">
        <f t="shared" si="2"/>
        <v>-0.35921570000000003</v>
      </c>
      <c r="P49" s="6">
        <f>'CL &amp; Data'!N261</f>
        <v>-17.455044000000001</v>
      </c>
      <c r="Q49" s="8"/>
      <c r="R49" s="6">
        <f>'CL &amp; Data'!M367</f>
        <v>-9.7392540000000007</v>
      </c>
      <c r="S49" s="13">
        <f t="shared" si="3"/>
        <v>-0.27930830000000029</v>
      </c>
      <c r="T49" s="6">
        <f>'CL &amp; Data'!N367</f>
        <v>-17.979393000000002</v>
      </c>
      <c r="U49" s="8"/>
      <c r="V49" s="80">
        <f>'CL &amp; Data'!B367/1000000000</f>
        <v>2.7654000000000001</v>
      </c>
    </row>
    <row r="50" spans="2:22" x14ac:dyDescent="0.25">
      <c r="B50" s="6">
        <f>'CL &amp; Data'!B262/1000000000</f>
        <v>2.8252999999999999</v>
      </c>
      <c r="C50" s="8"/>
      <c r="D50" s="6">
        <f>'CL &amp; Data'!C262</f>
        <v>-7.1828355999999998</v>
      </c>
      <c r="E50" s="13">
        <f t="shared" si="0"/>
        <v>-0.65906289999999945</v>
      </c>
      <c r="F50" s="6">
        <f>'CL &amp; Data'!D262</f>
        <v>-16.510715000000001</v>
      </c>
      <c r="G50" s="8"/>
      <c r="H50" s="6">
        <f>'CL &amp; Data'!C368</f>
        <v>-8.8174247999999995</v>
      </c>
      <c r="I50" s="13">
        <f t="shared" si="1"/>
        <v>-0.83795839999999977</v>
      </c>
      <c r="J50" s="6">
        <f>'CL &amp; Data'!D368</f>
        <v>-15.553551000000001</v>
      </c>
      <c r="L50" s="6">
        <f>'CL &amp; Data'!L262/1000000000</f>
        <v>2.8252999999999999</v>
      </c>
      <c r="M50" s="8"/>
      <c r="N50" s="6">
        <f>'CL &amp; Data'!M262</f>
        <v>-8.4912062000000006</v>
      </c>
      <c r="O50" s="13">
        <f t="shared" si="2"/>
        <v>-0.40042500000000025</v>
      </c>
      <c r="P50" s="6">
        <f>'CL &amp; Data'!N262</f>
        <v>-17.159761</v>
      </c>
      <c r="Q50" s="8"/>
      <c r="R50" s="6">
        <f>'CL &amp; Data'!M368</f>
        <v>-9.7394295</v>
      </c>
      <c r="S50" s="13">
        <f t="shared" si="3"/>
        <v>-0.2794837999999995</v>
      </c>
      <c r="T50" s="6">
        <f>'CL &amp; Data'!N368</f>
        <v>-17.520094</v>
      </c>
      <c r="U50" s="8"/>
      <c r="V50" s="80">
        <f>'CL &amp; Data'!B368/1000000000</f>
        <v>2.8252999999999999</v>
      </c>
    </row>
    <row r="51" spans="2:22" x14ac:dyDescent="0.25">
      <c r="B51" s="6">
        <f>'CL &amp; Data'!B263/1000000000</f>
        <v>2.8852000000000002</v>
      </c>
      <c r="C51" s="8"/>
      <c r="D51" s="6">
        <f>'CL &amp; Data'!C263</f>
        <v>-7.2164849999999996</v>
      </c>
      <c r="E51" s="13">
        <f t="shared" si="0"/>
        <v>-0.69271229999999928</v>
      </c>
      <c r="F51" s="6">
        <f>'CL &amp; Data'!D263</f>
        <v>-16.657620999999999</v>
      </c>
      <c r="G51" s="8"/>
      <c r="H51" s="6">
        <f>'CL &amp; Data'!C369</f>
        <v>-8.8627757999999996</v>
      </c>
      <c r="I51" s="13">
        <f t="shared" si="1"/>
        <v>-0.88330939999999991</v>
      </c>
      <c r="J51" s="6">
        <f>'CL &amp; Data'!D369</f>
        <v>-15.407223999999999</v>
      </c>
      <c r="L51" s="6">
        <f>'CL &amp; Data'!L263/1000000000</f>
        <v>2.8852000000000002</v>
      </c>
      <c r="M51" s="8"/>
      <c r="N51" s="6">
        <f>'CL &amp; Data'!M263</f>
        <v>-8.5302314999999993</v>
      </c>
      <c r="O51" s="13">
        <f t="shared" si="2"/>
        <v>-0.43945029999999896</v>
      </c>
      <c r="P51" s="6">
        <f>'CL &amp; Data'!N263</f>
        <v>-16.722794</v>
      </c>
      <c r="Q51" s="8"/>
      <c r="R51" s="6">
        <f>'CL &amp; Data'!M369</f>
        <v>-9.7484120999999995</v>
      </c>
      <c r="S51" s="13">
        <f t="shared" si="3"/>
        <v>-0.28846639999999901</v>
      </c>
      <c r="T51" s="6">
        <f>'CL &amp; Data'!N369</f>
        <v>-17.184574000000001</v>
      </c>
      <c r="U51" s="8"/>
      <c r="V51" s="80">
        <f>'CL &amp; Data'!B369/1000000000</f>
        <v>2.8852000000000002</v>
      </c>
    </row>
    <row r="52" spans="2:22" x14ac:dyDescent="0.25">
      <c r="B52" s="6">
        <f>'CL &amp; Data'!B264/1000000000</f>
        <v>2.9451000000000001</v>
      </c>
      <c r="C52" s="8"/>
      <c r="D52" s="6">
        <f>'CL &amp; Data'!C264</f>
        <v>-7.2781061999999999</v>
      </c>
      <c r="E52" s="13">
        <f t="shared" si="0"/>
        <v>-0.75433349999999955</v>
      </c>
      <c r="F52" s="6">
        <f>'CL &amp; Data'!D264</f>
        <v>-16.451243999999999</v>
      </c>
      <c r="G52" s="8"/>
      <c r="H52" s="6">
        <f>'CL &amp; Data'!C370</f>
        <v>-8.8835172999999994</v>
      </c>
      <c r="I52" s="13">
        <f t="shared" si="1"/>
        <v>-0.90405089999999966</v>
      </c>
      <c r="J52" s="6">
        <f>'CL &amp; Data'!D370</f>
        <v>-15.229272</v>
      </c>
      <c r="L52" s="6">
        <f>'CL &amp; Data'!L264/1000000000</f>
        <v>2.9451000000000001</v>
      </c>
      <c r="M52" s="8"/>
      <c r="N52" s="6">
        <f>'CL &amp; Data'!M264</f>
        <v>-8.5664529999999992</v>
      </c>
      <c r="O52" s="13">
        <f t="shared" si="2"/>
        <v>-0.47567179999999887</v>
      </c>
      <c r="P52" s="6">
        <f>'CL &amp; Data'!N264</f>
        <v>-16.431581000000001</v>
      </c>
      <c r="Q52" s="8"/>
      <c r="R52" s="6">
        <f>'CL &amp; Data'!M370</f>
        <v>-9.7657317999999993</v>
      </c>
      <c r="S52" s="13">
        <f t="shared" si="3"/>
        <v>-0.30578609999999884</v>
      </c>
      <c r="T52" s="6">
        <f>'CL &amp; Data'!N370</f>
        <v>-16.758472000000001</v>
      </c>
      <c r="U52" s="8"/>
      <c r="V52" s="80">
        <f>'CL &amp; Data'!B370/1000000000</f>
        <v>2.9451000000000001</v>
      </c>
    </row>
    <row r="53" spans="2:22" x14ac:dyDescent="0.25">
      <c r="B53" s="6">
        <f>'CL &amp; Data'!B265/1000000000</f>
        <v>3.0049999999999999</v>
      </c>
      <c r="C53" s="8"/>
      <c r="D53" s="6">
        <f>'CL &amp; Data'!C265</f>
        <v>-7.3253269000000003</v>
      </c>
      <c r="E53" s="13">
        <f t="shared" si="0"/>
        <v>-0.80155419999999999</v>
      </c>
      <c r="F53" s="6">
        <f>'CL &amp; Data'!D265</f>
        <v>-16.035364000000001</v>
      </c>
      <c r="G53" s="8"/>
      <c r="H53" s="6">
        <f>'CL &amp; Data'!C371</f>
        <v>-8.8902216000000003</v>
      </c>
      <c r="I53" s="13">
        <f t="shared" si="1"/>
        <v>-0.91075520000000054</v>
      </c>
      <c r="J53" s="6">
        <f>'CL &amp; Data'!D371</f>
        <v>-15.148377999999999</v>
      </c>
      <c r="L53" s="6">
        <f>'CL &amp; Data'!L265/1000000000</f>
        <v>3.0049999999999999</v>
      </c>
      <c r="M53" s="8"/>
      <c r="N53" s="6">
        <f>'CL &amp; Data'!M265</f>
        <v>-8.5868502000000007</v>
      </c>
      <c r="O53" s="13">
        <f t="shared" si="2"/>
        <v>-0.49606900000000032</v>
      </c>
      <c r="P53" s="6">
        <f>'CL &amp; Data'!N265</f>
        <v>-16.073882999999999</v>
      </c>
      <c r="Q53" s="8"/>
      <c r="R53" s="6">
        <f>'CL &amp; Data'!M371</f>
        <v>-9.7935304999999993</v>
      </c>
      <c r="S53" s="13">
        <f t="shared" si="3"/>
        <v>-0.33358479999999879</v>
      </c>
      <c r="T53" s="6">
        <f>'CL &amp; Data'!N371</f>
        <v>-16.23348</v>
      </c>
      <c r="U53" s="8"/>
      <c r="V53" s="80">
        <f>'CL &amp; Data'!B371/1000000000</f>
        <v>3.0049999999999999</v>
      </c>
    </row>
    <row r="54" spans="2:22" x14ac:dyDescent="0.25">
      <c r="B54" s="6">
        <f>'CL &amp; Data'!B266/1000000000</f>
        <v>3.0649000000000002</v>
      </c>
      <c r="D54" s="6">
        <f>'CL &amp; Data'!C266</f>
        <v>-7.3765378000000004</v>
      </c>
      <c r="E54" s="13">
        <f t="shared" si="0"/>
        <v>-0.85276510000000005</v>
      </c>
      <c r="F54" s="6">
        <f>'CL &amp; Data'!D266</f>
        <v>-15.670991000000001</v>
      </c>
      <c r="H54" s="6">
        <f>'CL &amp; Data'!C372</f>
        <v>-8.9101791000000006</v>
      </c>
      <c r="I54" s="13">
        <f t="shared" si="1"/>
        <v>-0.93071270000000084</v>
      </c>
      <c r="J54" s="6">
        <f>'CL &amp; Data'!D372</f>
        <v>-15.263066999999999</v>
      </c>
      <c r="L54" s="6">
        <f>'CL &amp; Data'!L266/1000000000</f>
        <v>3.0649000000000002</v>
      </c>
      <c r="N54" s="6">
        <f>'CL &amp; Data'!M266</f>
        <v>-8.5851135000000003</v>
      </c>
      <c r="O54" s="13">
        <f t="shared" si="2"/>
        <v>-0.49433229999999995</v>
      </c>
      <c r="P54" s="6">
        <f>'CL &amp; Data'!N266</f>
        <v>-15.753886</v>
      </c>
      <c r="R54" s="6">
        <f>'CL &amp; Data'!M372</f>
        <v>-9.8152494000000008</v>
      </c>
      <c r="S54" s="13">
        <f t="shared" si="3"/>
        <v>-0.35530370000000033</v>
      </c>
      <c r="T54" s="6">
        <f>'CL &amp; Data'!N372</f>
        <v>-15.796915</v>
      </c>
      <c r="V54" s="80">
        <f>'CL &amp; Data'!B372/1000000000</f>
        <v>3.0649000000000002</v>
      </c>
    </row>
    <row r="55" spans="2:22" x14ac:dyDescent="0.25">
      <c r="B55" s="6">
        <f>'CL &amp; Data'!B267/1000000000</f>
        <v>3.1248</v>
      </c>
      <c r="D55" s="6">
        <f>'CL &amp; Data'!C267</f>
        <v>-7.3984227000000002</v>
      </c>
      <c r="E55" s="13">
        <f t="shared" si="0"/>
        <v>-0.87464999999999993</v>
      </c>
      <c r="F55" s="6">
        <f>'CL &amp; Data'!D267</f>
        <v>-15.388123999999999</v>
      </c>
      <c r="H55" s="6">
        <f>'CL &amp; Data'!C373</f>
        <v>-8.9003142999999998</v>
      </c>
      <c r="I55" s="13">
        <f t="shared" si="1"/>
        <v>-0.92084790000000005</v>
      </c>
      <c r="J55" s="6">
        <f>'CL &amp; Data'!D373</f>
        <v>-15.306321000000001</v>
      </c>
      <c r="L55" s="6">
        <f>'CL &amp; Data'!L267/1000000000</f>
        <v>3.1248</v>
      </c>
      <c r="N55" s="6">
        <f>'CL &amp; Data'!M267</f>
        <v>-8.5824461000000003</v>
      </c>
      <c r="O55" s="13">
        <f t="shared" si="2"/>
        <v>-0.49166489999999996</v>
      </c>
      <c r="P55" s="6">
        <f>'CL &amp; Data'!N267</f>
        <v>-15.286167000000001</v>
      </c>
      <c r="R55" s="6">
        <f>'CL &amp; Data'!M373</f>
        <v>-9.8380040999999991</v>
      </c>
      <c r="S55" s="13">
        <f t="shared" si="3"/>
        <v>-0.37805839999999868</v>
      </c>
      <c r="T55" s="6">
        <f>'CL &amp; Data'!N373</f>
        <v>-15.406302</v>
      </c>
      <c r="V55" s="80">
        <f>'CL &amp; Data'!B373/1000000000</f>
        <v>3.1248</v>
      </c>
    </row>
    <row r="56" spans="2:22" x14ac:dyDescent="0.25">
      <c r="B56" s="6">
        <f>'CL &amp; Data'!B268/1000000000</f>
        <v>3.1846999999999999</v>
      </c>
      <c r="D56" s="6">
        <f>'CL &amp; Data'!C268</f>
        <v>-7.4243221000000004</v>
      </c>
      <c r="E56" s="13">
        <f t="shared" si="0"/>
        <v>-0.90054940000000006</v>
      </c>
      <c r="F56" s="6">
        <f>'CL &amp; Data'!D268</f>
        <v>-14.900689</v>
      </c>
      <c r="H56" s="6">
        <f>'CL &amp; Data'!C374</f>
        <v>-8.8853798000000008</v>
      </c>
      <c r="I56" s="13">
        <f t="shared" si="1"/>
        <v>-0.90591340000000109</v>
      </c>
      <c r="J56" s="6">
        <f>'CL &amp; Data'!D374</f>
        <v>-15.171244</v>
      </c>
      <c r="L56" s="6">
        <f>'CL &amp; Data'!L268/1000000000</f>
        <v>3.1846999999999999</v>
      </c>
      <c r="N56" s="6">
        <f>'CL &amp; Data'!M268</f>
        <v>-8.5899552999999997</v>
      </c>
      <c r="O56" s="13">
        <f t="shared" si="2"/>
        <v>-0.4991740999999994</v>
      </c>
      <c r="P56" s="6">
        <f>'CL &amp; Data'!N268</f>
        <v>-15.024502999999999</v>
      </c>
      <c r="R56" s="6">
        <f>'CL &amp; Data'!M374</f>
        <v>-9.8670588000000006</v>
      </c>
      <c r="S56" s="13">
        <f t="shared" si="3"/>
        <v>-0.40711310000000012</v>
      </c>
      <c r="T56" s="6">
        <f>'CL &amp; Data'!N374</f>
        <v>-14.904244</v>
      </c>
      <c r="V56" s="80">
        <f>'CL &amp; Data'!B374/1000000000</f>
        <v>3.1846999999999999</v>
      </c>
    </row>
    <row r="57" spans="2:22" x14ac:dyDescent="0.25">
      <c r="B57" s="6">
        <f>'CL &amp; Data'!B269/1000000000</f>
        <v>3.2446000000000002</v>
      </c>
      <c r="D57" s="6">
        <f>'CL &amp; Data'!C269</f>
        <v>-7.4256653999999997</v>
      </c>
      <c r="E57" s="13">
        <f t="shared" si="0"/>
        <v>-0.90189269999999944</v>
      </c>
      <c r="F57" s="6">
        <f>'CL &amp; Data'!D269</f>
        <v>-14.594859</v>
      </c>
      <c r="H57" s="6">
        <f>'CL &amp; Data'!C375</f>
        <v>-8.8889875000000007</v>
      </c>
      <c r="I57" s="13">
        <f t="shared" si="1"/>
        <v>-0.90952110000000097</v>
      </c>
      <c r="J57" s="6">
        <f>'CL &amp; Data'!D375</f>
        <v>-15.140981999999999</v>
      </c>
      <c r="L57" s="6">
        <f>'CL &amp; Data'!L269/1000000000</f>
        <v>3.2446000000000002</v>
      </c>
      <c r="N57" s="6">
        <f>'CL &amp; Data'!M269</f>
        <v>-8.6113253000000007</v>
      </c>
      <c r="O57" s="13">
        <f t="shared" si="2"/>
        <v>-0.5205441000000004</v>
      </c>
      <c r="P57" s="6">
        <f>'CL &amp; Data'!N269</f>
        <v>-14.594908</v>
      </c>
      <c r="R57" s="6">
        <f>'CL &amp; Data'!M375</f>
        <v>-9.9313020999999999</v>
      </c>
      <c r="S57" s="13">
        <f t="shared" si="3"/>
        <v>-0.47135639999999945</v>
      </c>
      <c r="T57" s="6">
        <f>'CL &amp; Data'!N375</f>
        <v>-14.509935</v>
      </c>
      <c r="V57" s="80">
        <f>'CL &amp; Data'!B375/1000000000</f>
        <v>3.2446000000000002</v>
      </c>
    </row>
    <row r="58" spans="2:22" x14ac:dyDescent="0.25">
      <c r="B58" s="6">
        <f>'CL &amp; Data'!B270/1000000000</f>
        <v>3.3045</v>
      </c>
      <c r="D58" s="6">
        <f>'CL &amp; Data'!C270</f>
        <v>-7.4574164999999999</v>
      </c>
      <c r="E58" s="13">
        <f t="shared" si="0"/>
        <v>-0.93364379999999958</v>
      </c>
      <c r="F58" s="6">
        <f>'CL &amp; Data'!D270</f>
        <v>-14.223801</v>
      </c>
      <c r="H58" s="6">
        <f>'CL &amp; Data'!C376</f>
        <v>-8.9349375000000002</v>
      </c>
      <c r="I58" s="13">
        <f t="shared" si="1"/>
        <v>-0.95547110000000046</v>
      </c>
      <c r="J58" s="6">
        <f>'CL &amp; Data'!D376</f>
        <v>-15.034038000000001</v>
      </c>
      <c r="L58" s="6">
        <f>'CL &amp; Data'!L270/1000000000</f>
        <v>3.3045</v>
      </c>
      <c r="N58" s="6">
        <f>'CL &amp; Data'!M270</f>
        <v>-8.6352205000000009</v>
      </c>
      <c r="O58" s="13">
        <f t="shared" si="2"/>
        <v>-0.54443930000000051</v>
      </c>
      <c r="P58" s="6">
        <f>'CL &amp; Data'!N270</f>
        <v>-14.231450000000001</v>
      </c>
      <c r="R58" s="6">
        <f>'CL &amp; Data'!M376</f>
        <v>-9.9983024999999994</v>
      </c>
      <c r="S58" s="13">
        <f t="shared" si="3"/>
        <v>-0.53835679999999897</v>
      </c>
      <c r="T58" s="6">
        <f>'CL &amp; Data'!N376</f>
        <v>-14.136892</v>
      </c>
      <c r="V58" s="80">
        <f>'CL &amp; Data'!B376/1000000000</f>
        <v>3.3045</v>
      </c>
    </row>
    <row r="59" spans="2:22" x14ac:dyDescent="0.25">
      <c r="B59" s="6">
        <f>'CL &amp; Data'!B271/1000000000</f>
        <v>3.3643999999999998</v>
      </c>
      <c r="D59" s="6">
        <f>'CL &amp; Data'!C271</f>
        <v>-7.4740148</v>
      </c>
      <c r="E59" s="13">
        <f t="shared" si="0"/>
        <v>-0.95024209999999965</v>
      </c>
      <c r="F59" s="6">
        <f>'CL &amp; Data'!D271</f>
        <v>-13.973754</v>
      </c>
      <c r="H59" s="6">
        <f>'CL &amp; Data'!C377</f>
        <v>-8.9829597000000003</v>
      </c>
      <c r="I59" s="13">
        <f t="shared" si="1"/>
        <v>-1.0034933000000006</v>
      </c>
      <c r="J59" s="6">
        <f>'CL &amp; Data'!D377</f>
        <v>-14.646689</v>
      </c>
      <c r="L59" s="6">
        <f>'CL &amp; Data'!L271/1000000000</f>
        <v>3.3643999999999998</v>
      </c>
      <c r="N59" s="6">
        <f>'CL &amp; Data'!M271</f>
        <v>-8.660202</v>
      </c>
      <c r="O59" s="13">
        <f t="shared" si="2"/>
        <v>-0.56942079999999962</v>
      </c>
      <c r="P59" s="6">
        <f>'CL &amp; Data'!N271</f>
        <v>-13.827131</v>
      </c>
      <c r="R59" s="6">
        <f>'CL &amp; Data'!M377</f>
        <v>-10.071216</v>
      </c>
      <c r="S59" s="13">
        <f t="shared" si="3"/>
        <v>-0.61127029999999927</v>
      </c>
      <c r="T59" s="6">
        <f>'CL &amp; Data'!N377</f>
        <v>-13.668468000000001</v>
      </c>
      <c r="V59" s="80">
        <f>'CL &amp; Data'!B377/1000000000</f>
        <v>3.3643999999999998</v>
      </c>
    </row>
    <row r="60" spans="2:22" x14ac:dyDescent="0.25">
      <c r="B60" s="6">
        <f>'CL &amp; Data'!B272/1000000000</f>
        <v>3.4243000000000001</v>
      </c>
      <c r="D60" s="6">
        <f>'CL &amp; Data'!C272</f>
        <v>-7.4850335000000001</v>
      </c>
      <c r="E60" s="13">
        <f t="shared" si="0"/>
        <v>-0.9612607999999998</v>
      </c>
      <c r="F60" s="6">
        <f>'CL &amp; Data'!D272</f>
        <v>-13.622128999999999</v>
      </c>
      <c r="H60" s="6">
        <f>'CL &amp; Data'!C378</f>
        <v>-9.0456704999999999</v>
      </c>
      <c r="I60" s="13">
        <f t="shared" si="1"/>
        <v>-1.0662041000000002</v>
      </c>
      <c r="J60" s="6">
        <f>'CL &amp; Data'!D378</f>
        <v>-14.280872</v>
      </c>
      <c r="L60" s="6">
        <f>'CL &amp; Data'!L272/1000000000</f>
        <v>3.4243000000000001</v>
      </c>
      <c r="N60" s="6">
        <f>'CL &amp; Data'!M272</f>
        <v>-8.7006683000000002</v>
      </c>
      <c r="O60" s="13">
        <f t="shared" si="2"/>
        <v>-0.6098870999999999</v>
      </c>
      <c r="P60" s="6">
        <f>'CL &amp; Data'!N272</f>
        <v>-13.493297999999999</v>
      </c>
      <c r="R60" s="6">
        <f>'CL &amp; Data'!M378</f>
        <v>-10.167650999999999</v>
      </c>
      <c r="S60" s="13">
        <f t="shared" si="3"/>
        <v>-0.70770529999999887</v>
      </c>
      <c r="T60" s="6">
        <f>'CL &amp; Data'!N378</f>
        <v>-13.202833999999999</v>
      </c>
      <c r="V60" s="80">
        <f>'CL &amp; Data'!B378/1000000000</f>
        <v>3.4243000000000001</v>
      </c>
    </row>
    <row r="61" spans="2:22" x14ac:dyDescent="0.25">
      <c r="B61" s="6">
        <f>'CL &amp; Data'!B273/1000000000</f>
        <v>3.4842</v>
      </c>
      <c r="D61" s="6">
        <f>'CL &amp; Data'!C273</f>
        <v>-7.4986205000000004</v>
      </c>
      <c r="E61" s="13">
        <f t="shared" si="0"/>
        <v>-0.97484780000000004</v>
      </c>
      <c r="F61" s="6">
        <f>'CL &amp; Data'!D273</f>
        <v>-13.338379</v>
      </c>
      <c r="H61" s="6">
        <f>'CL &amp; Data'!C379</f>
        <v>-9.1300764000000001</v>
      </c>
      <c r="I61" s="13">
        <f t="shared" si="1"/>
        <v>-1.1506100000000004</v>
      </c>
      <c r="J61" s="6">
        <f>'CL &amp; Data'!D379</f>
        <v>-14.048949</v>
      </c>
      <c r="L61" s="6">
        <f>'CL &amp; Data'!L273/1000000000</f>
        <v>3.4842</v>
      </c>
      <c r="N61" s="6">
        <f>'CL &amp; Data'!M273</f>
        <v>-8.7309216999999997</v>
      </c>
      <c r="O61" s="13">
        <f t="shared" si="2"/>
        <v>-0.64014049999999934</v>
      </c>
      <c r="P61" s="6">
        <f>'CL &amp; Data'!N273</f>
        <v>-13.091516</v>
      </c>
      <c r="R61" s="6">
        <f>'CL &amp; Data'!M379</f>
        <v>-10.280245000000001</v>
      </c>
      <c r="S61" s="13">
        <f t="shared" si="3"/>
        <v>-0.82029930000000029</v>
      </c>
      <c r="T61" s="6">
        <f>'CL &amp; Data'!N379</f>
        <v>-12.807980000000001</v>
      </c>
      <c r="V61" s="80">
        <f>'CL &amp; Data'!B379/1000000000</f>
        <v>3.4842</v>
      </c>
    </row>
    <row r="62" spans="2:22" x14ac:dyDescent="0.25">
      <c r="B62" s="6">
        <f>'CL &amp; Data'!B274/1000000000</f>
        <v>3.5440999999999998</v>
      </c>
      <c r="D62" s="6">
        <f>'CL &amp; Data'!C274</f>
        <v>-7.4972190999999997</v>
      </c>
      <c r="E62" s="13">
        <f t="shared" si="0"/>
        <v>-0.97344639999999938</v>
      </c>
      <c r="F62" s="6">
        <f>'CL &amp; Data'!D274</f>
        <v>-13.180455</v>
      </c>
      <c r="H62" s="6">
        <f>'CL &amp; Data'!C380</f>
        <v>-9.1810007000000002</v>
      </c>
      <c r="I62" s="13">
        <f t="shared" si="1"/>
        <v>-1.2015343000000005</v>
      </c>
      <c r="J62" s="6">
        <f>'CL &amp; Data'!D380</f>
        <v>-13.619840999999999</v>
      </c>
      <c r="L62" s="6">
        <f>'CL &amp; Data'!L274/1000000000</f>
        <v>3.5440999999999998</v>
      </c>
      <c r="N62" s="6">
        <f>'CL &amp; Data'!M274</f>
        <v>-8.7756643000000008</v>
      </c>
      <c r="O62" s="13">
        <f t="shared" si="2"/>
        <v>-0.68488310000000041</v>
      </c>
      <c r="P62" s="6">
        <f>'CL &amp; Data'!N274</f>
        <v>-12.740565999999999</v>
      </c>
      <c r="R62" s="6">
        <f>'CL &amp; Data'!M380</f>
        <v>-10.408386999999999</v>
      </c>
      <c r="S62" s="13">
        <f t="shared" si="3"/>
        <v>-0.94844129999999893</v>
      </c>
      <c r="T62" s="6">
        <f>'CL &amp; Data'!N380</f>
        <v>-12.367018</v>
      </c>
      <c r="V62" s="80">
        <f>'CL &amp; Data'!B380/1000000000</f>
        <v>3.5440999999999998</v>
      </c>
    </row>
    <row r="63" spans="2:22" x14ac:dyDescent="0.25">
      <c r="B63" s="6">
        <f>'CL &amp; Data'!B275/1000000000</f>
        <v>3.6040000000000001</v>
      </c>
      <c r="D63" s="6">
        <f>'CL &amp; Data'!C275</f>
        <v>-7.5185741999999998</v>
      </c>
      <c r="E63" s="13">
        <f t="shared" si="0"/>
        <v>-0.99480149999999945</v>
      </c>
      <c r="F63" s="6">
        <f>'CL &amp; Data'!D275</f>
        <v>-12.945354</v>
      </c>
      <c r="H63" s="6">
        <f>'CL &amp; Data'!C381</f>
        <v>-9.2302551000000008</v>
      </c>
      <c r="I63" s="13">
        <f t="shared" si="1"/>
        <v>-1.2507887000000011</v>
      </c>
      <c r="J63" s="6">
        <f>'CL &amp; Data'!D381</f>
        <v>-13.216338</v>
      </c>
      <c r="L63" s="6">
        <f>'CL &amp; Data'!L275/1000000000</f>
        <v>3.6040000000000001</v>
      </c>
      <c r="N63" s="6">
        <f>'CL &amp; Data'!M275</f>
        <v>-8.8221253999999991</v>
      </c>
      <c r="O63" s="13">
        <f t="shared" si="2"/>
        <v>-0.73134419999999878</v>
      </c>
      <c r="P63" s="6">
        <f>'CL &amp; Data'!N275</f>
        <v>-12.347148000000001</v>
      </c>
      <c r="R63" s="6">
        <f>'CL &amp; Data'!M381</f>
        <v>-10.543585999999999</v>
      </c>
      <c r="S63" s="13">
        <f t="shared" si="3"/>
        <v>-1.083640299999999</v>
      </c>
      <c r="T63" s="6">
        <f>'CL &amp; Data'!N381</f>
        <v>-11.927303999999999</v>
      </c>
      <c r="V63" s="80">
        <f>'CL &amp; Data'!B381/1000000000</f>
        <v>3.6040000000000001</v>
      </c>
    </row>
    <row r="64" spans="2:22" x14ac:dyDescent="0.25">
      <c r="B64" s="6">
        <f>'CL &amp; Data'!B276/1000000000</f>
        <v>3.6638999999999999</v>
      </c>
      <c r="D64" s="6">
        <f>'CL &amp; Data'!C276</f>
        <v>-7.5323563</v>
      </c>
      <c r="E64" s="13">
        <f t="shared" si="0"/>
        <v>-1.0085835999999997</v>
      </c>
      <c r="F64" s="6">
        <f>'CL &amp; Data'!D276</f>
        <v>-12.603991000000001</v>
      </c>
      <c r="H64" s="6">
        <f>'CL &amp; Data'!C382</f>
        <v>-9.2895602999999998</v>
      </c>
      <c r="I64" s="13">
        <f t="shared" si="1"/>
        <v>-1.3100939</v>
      </c>
      <c r="J64" s="6">
        <f>'CL &amp; Data'!D382</f>
        <v>-12.96148</v>
      </c>
      <c r="L64" s="6">
        <f>'CL &amp; Data'!L276/1000000000</f>
        <v>3.6638999999999999</v>
      </c>
      <c r="N64" s="6">
        <f>'CL &amp; Data'!M276</f>
        <v>-8.8755970000000008</v>
      </c>
      <c r="O64" s="13">
        <f t="shared" si="2"/>
        <v>-0.78481580000000051</v>
      </c>
      <c r="P64" s="6">
        <f>'CL &amp; Data'!N276</f>
        <v>-11.978335</v>
      </c>
      <c r="R64" s="6">
        <f>'CL &amp; Data'!M382</f>
        <v>-10.683337</v>
      </c>
      <c r="S64" s="13">
        <f t="shared" si="3"/>
        <v>-1.2233912999999994</v>
      </c>
      <c r="T64" s="6">
        <f>'CL &amp; Data'!N382</f>
        <v>-11.515807000000001</v>
      </c>
      <c r="V64" s="80">
        <f>'CL &amp; Data'!B382/1000000000</f>
        <v>3.6638999999999999</v>
      </c>
    </row>
    <row r="65" spans="2:22" x14ac:dyDescent="0.25">
      <c r="B65" s="6">
        <f>'CL &amp; Data'!B277/1000000000</f>
        <v>3.7238000000000002</v>
      </c>
      <c r="D65" s="6">
        <f>'CL &amp; Data'!C277</f>
        <v>-7.5709305000000002</v>
      </c>
      <c r="E65" s="13">
        <f t="shared" si="0"/>
        <v>-1.0471577999999999</v>
      </c>
      <c r="F65" s="6">
        <f>'CL &amp; Data'!D277</f>
        <v>-12.340693999999999</v>
      </c>
      <c r="H65" s="6">
        <f>'CL &amp; Data'!C383</f>
        <v>-9.4056043999999996</v>
      </c>
      <c r="I65" s="13">
        <f t="shared" si="1"/>
        <v>-1.4261379999999999</v>
      </c>
      <c r="J65" s="6">
        <f>'CL &amp; Data'!D383</f>
        <v>-12.693317</v>
      </c>
      <c r="L65" s="6">
        <f>'CL &amp; Data'!L277/1000000000</f>
        <v>3.7238000000000002</v>
      </c>
      <c r="N65" s="6">
        <f>'CL &amp; Data'!M277</f>
        <v>-8.9352131000000004</v>
      </c>
      <c r="O65" s="13">
        <f t="shared" si="2"/>
        <v>-0.84443190000000001</v>
      </c>
      <c r="P65" s="6">
        <f>'CL &amp; Data'!N277</f>
        <v>-11.567202999999999</v>
      </c>
      <c r="R65" s="6">
        <f>'CL &amp; Data'!M383</f>
        <v>-10.837194999999999</v>
      </c>
      <c r="S65" s="13">
        <f t="shared" si="3"/>
        <v>-1.377249299999999</v>
      </c>
      <c r="T65" s="6">
        <f>'CL &amp; Data'!N383</f>
        <v>-11.204912999999999</v>
      </c>
      <c r="V65" s="80">
        <f>'CL &amp; Data'!B383/1000000000</f>
        <v>3.7238000000000002</v>
      </c>
    </row>
    <row r="66" spans="2:22" x14ac:dyDescent="0.25">
      <c r="B66" s="6">
        <f>'CL &amp; Data'!B278/1000000000</f>
        <v>3.7837000000000001</v>
      </c>
      <c r="D66" s="6">
        <f>'CL &amp; Data'!C278</f>
        <v>-7.6113529</v>
      </c>
      <c r="E66" s="13">
        <f t="shared" si="0"/>
        <v>-1.0875801999999997</v>
      </c>
      <c r="F66" s="6">
        <f>'CL &amp; Data'!D278</f>
        <v>-12.031399</v>
      </c>
      <c r="H66" s="6">
        <f>'CL &amp; Data'!C384</f>
        <v>-9.4754743999999995</v>
      </c>
      <c r="I66" s="13">
        <f t="shared" si="1"/>
        <v>-1.4960079999999998</v>
      </c>
      <c r="J66" s="6">
        <f>'CL &amp; Data'!D384</f>
        <v>-12.341913999999999</v>
      </c>
      <c r="L66" s="6">
        <f>'CL &amp; Data'!L278/1000000000</f>
        <v>3.7837000000000001</v>
      </c>
      <c r="N66" s="6">
        <f>'CL &amp; Data'!M278</f>
        <v>-8.9896239999999992</v>
      </c>
      <c r="O66" s="13">
        <f t="shared" si="2"/>
        <v>-0.89884279999999883</v>
      </c>
      <c r="P66" s="6">
        <f>'CL &amp; Data'!N278</f>
        <v>-11.14465</v>
      </c>
      <c r="R66" s="6">
        <f>'CL &amp; Data'!M384</f>
        <v>-10.972251999999999</v>
      </c>
      <c r="S66" s="13">
        <f t="shared" si="3"/>
        <v>-1.5123062999999988</v>
      </c>
      <c r="T66" s="6">
        <f>'CL &amp; Data'!N384</f>
        <v>-10.826031</v>
      </c>
      <c r="V66" s="80">
        <f>'CL &amp; Data'!B384/1000000000</f>
        <v>3.7837000000000001</v>
      </c>
    </row>
    <row r="67" spans="2:22" x14ac:dyDescent="0.25">
      <c r="B67" s="6">
        <f>'CL &amp; Data'!B279/1000000000</f>
        <v>3.8435999999999999</v>
      </c>
      <c r="D67" s="6">
        <f>'CL &amp; Data'!C279</f>
        <v>-7.6717371999999999</v>
      </c>
      <c r="E67" s="13">
        <f t="shared" si="0"/>
        <v>-1.1479644999999996</v>
      </c>
      <c r="F67" s="6">
        <f>'CL &amp; Data'!D279</f>
        <v>-11.691046</v>
      </c>
      <c r="H67" s="6">
        <f>'CL &amp; Data'!C385</f>
        <v>-9.5385418000000008</v>
      </c>
      <c r="I67" s="13">
        <f t="shared" si="1"/>
        <v>-1.5590754000000011</v>
      </c>
      <c r="J67" s="6">
        <f>'CL &amp; Data'!D385</f>
        <v>-12.043082</v>
      </c>
      <c r="L67" s="6">
        <f>'CL &amp; Data'!L279/1000000000</f>
        <v>3.8435999999999999</v>
      </c>
      <c r="N67" s="6">
        <f>'CL &amp; Data'!M279</f>
        <v>-9.0605536000000004</v>
      </c>
      <c r="O67" s="13">
        <f t="shared" si="2"/>
        <v>-0.96977240000000009</v>
      </c>
      <c r="P67" s="6">
        <f>'CL &amp; Data'!N279</f>
        <v>-10.721439</v>
      </c>
      <c r="R67" s="6">
        <f>'CL &amp; Data'!M385</f>
        <v>-11.110001</v>
      </c>
      <c r="S67" s="13">
        <f t="shared" si="3"/>
        <v>-1.6500553</v>
      </c>
      <c r="T67" s="6">
        <f>'CL &amp; Data'!N385</f>
        <v>-10.449187999999999</v>
      </c>
      <c r="V67" s="80">
        <f>'CL &amp; Data'!B385/1000000000</f>
        <v>3.8435999999999999</v>
      </c>
    </row>
    <row r="68" spans="2:22" x14ac:dyDescent="0.25">
      <c r="B68" s="6">
        <f>'CL &amp; Data'!B280/1000000000</f>
        <v>3.9035000000000002</v>
      </c>
      <c r="D68" s="6">
        <f>'CL &amp; Data'!C280</f>
        <v>-7.7142486999999997</v>
      </c>
      <c r="E68" s="13">
        <f t="shared" ref="E68:E103" si="4">D68-$D$23</f>
        <v>-1.1904759999999994</v>
      </c>
      <c r="F68" s="6">
        <f>'CL &amp; Data'!D280</f>
        <v>-11.438943</v>
      </c>
      <c r="H68" s="6">
        <f>'CL &amp; Data'!C386</f>
        <v>-9.5981789000000006</v>
      </c>
      <c r="I68" s="13">
        <f t="shared" ref="I68:I103" si="5">H68-$H$5</f>
        <v>-1.6187125000000009</v>
      </c>
      <c r="J68" s="6">
        <f>'CL &amp; Data'!D386</f>
        <v>-11.844156999999999</v>
      </c>
      <c r="L68" s="6">
        <f>'CL &amp; Data'!L280/1000000000</f>
        <v>3.9035000000000002</v>
      </c>
      <c r="N68" s="6">
        <f>'CL &amp; Data'!M280</f>
        <v>-9.1447029000000004</v>
      </c>
      <c r="O68" s="13">
        <f t="shared" ref="O68:O103" si="6">N68-$N$36</f>
        <v>-1.0539217000000001</v>
      </c>
      <c r="P68" s="6">
        <f>'CL &amp; Data'!N280</f>
        <v>-10.304294000000001</v>
      </c>
      <c r="R68" s="6">
        <f>'CL &amp; Data'!M386</f>
        <v>-11.254317</v>
      </c>
      <c r="S68" s="13">
        <f t="shared" ref="S68:S103" si="7">R68-$R$34</f>
        <v>-1.7943712999999999</v>
      </c>
      <c r="T68" s="6">
        <f>'CL &amp; Data'!N386</f>
        <v>-10.182138999999999</v>
      </c>
      <c r="V68" s="80">
        <f>'CL &amp; Data'!B386/1000000000</f>
        <v>3.9035000000000002</v>
      </c>
    </row>
    <row r="69" spans="2:22" x14ac:dyDescent="0.25">
      <c r="B69" s="6">
        <f>'CL &amp; Data'!B281/1000000000</f>
        <v>3.9634</v>
      </c>
      <c r="D69" s="6">
        <f>'CL &amp; Data'!C281</f>
        <v>-7.7783183999999999</v>
      </c>
      <c r="E69" s="13">
        <f t="shared" si="4"/>
        <v>-1.2545456999999995</v>
      </c>
      <c r="F69" s="6">
        <f>'CL &amp; Data'!D281</f>
        <v>-11.162796999999999</v>
      </c>
      <c r="H69" s="6">
        <f>'CL &amp; Data'!C387</f>
        <v>-9.6586455999999998</v>
      </c>
      <c r="I69" s="13">
        <f t="shared" si="5"/>
        <v>-1.6791792000000001</v>
      </c>
      <c r="J69" s="6">
        <f>'CL &amp; Data'!D387</f>
        <v>-11.603692000000001</v>
      </c>
      <c r="L69" s="6">
        <f>'CL &amp; Data'!L281/1000000000</f>
        <v>3.9634</v>
      </c>
      <c r="N69" s="6">
        <f>'CL &amp; Data'!M281</f>
        <v>-9.2733889000000005</v>
      </c>
      <c r="O69" s="13">
        <f t="shared" si="6"/>
        <v>-1.1826077000000002</v>
      </c>
      <c r="P69" s="6">
        <f>'CL &amp; Data'!N281</f>
        <v>-9.8891211000000006</v>
      </c>
      <c r="R69" s="6">
        <f>'CL &amp; Data'!M387</f>
        <v>-11.385068</v>
      </c>
      <c r="S69" s="13">
        <f t="shared" si="7"/>
        <v>-1.9251223</v>
      </c>
      <c r="T69" s="6">
        <f>'CL &amp; Data'!N387</f>
        <v>-9.9573259000000007</v>
      </c>
      <c r="V69" s="80">
        <f>'CL &amp; Data'!B387/1000000000</f>
        <v>3.9634</v>
      </c>
    </row>
    <row r="70" spans="2:22" x14ac:dyDescent="0.25">
      <c r="B70" s="6">
        <f>'CL &amp; Data'!B282/1000000000</f>
        <v>4.0232999999999999</v>
      </c>
      <c r="D70" s="6">
        <f>'CL &amp; Data'!C282</f>
        <v>-7.8255075999999999</v>
      </c>
      <c r="E70" s="13">
        <f t="shared" si="4"/>
        <v>-1.3017348999999996</v>
      </c>
      <c r="F70" s="6">
        <f>'CL &amp; Data'!D282</f>
        <v>-10.874572000000001</v>
      </c>
      <c r="H70" s="6">
        <f>'CL &amp; Data'!C388</f>
        <v>-9.7058429999999998</v>
      </c>
      <c r="I70" s="13">
        <f t="shared" si="5"/>
        <v>-1.7263766</v>
      </c>
      <c r="J70" s="6">
        <f>'CL &amp; Data'!D388</f>
        <v>-11.28729</v>
      </c>
      <c r="L70" s="6">
        <f>'CL &amp; Data'!L282/1000000000</f>
        <v>4.0232999999999999</v>
      </c>
      <c r="N70" s="6">
        <f>'CL &amp; Data'!M282</f>
        <v>-9.3865146999999993</v>
      </c>
      <c r="O70" s="13">
        <f t="shared" si="6"/>
        <v>-1.295733499999999</v>
      </c>
      <c r="P70" s="6">
        <f>'CL &amp; Data'!N282</f>
        <v>-9.4780148999999998</v>
      </c>
      <c r="R70" s="6">
        <f>'CL &amp; Data'!M388</f>
        <v>-11.539313</v>
      </c>
      <c r="S70" s="13">
        <f t="shared" si="7"/>
        <v>-2.0793672999999995</v>
      </c>
      <c r="T70" s="6">
        <f>'CL &amp; Data'!N388</f>
        <v>-9.7074709000000006</v>
      </c>
      <c r="V70" s="80">
        <f>'CL &amp; Data'!B388/1000000000</f>
        <v>4.0232999999999999</v>
      </c>
    </row>
    <row r="71" spans="2:22" x14ac:dyDescent="0.25">
      <c r="B71" s="6">
        <f>'CL &amp; Data'!B283/1000000000</f>
        <v>4.0831999999999997</v>
      </c>
      <c r="D71" s="6">
        <f>'CL &amp; Data'!C283</f>
        <v>-7.9098877999999999</v>
      </c>
      <c r="E71" s="13">
        <f t="shared" si="4"/>
        <v>-1.3861150999999996</v>
      </c>
      <c r="F71" s="6">
        <f>'CL &amp; Data'!D283</f>
        <v>-10.572398</v>
      </c>
      <c r="H71" s="6">
        <f>'CL &amp; Data'!C389</f>
        <v>-9.7868013000000005</v>
      </c>
      <c r="I71" s="13">
        <f t="shared" si="5"/>
        <v>-1.8073349000000007</v>
      </c>
      <c r="J71" s="6">
        <f>'CL &amp; Data'!D389</f>
        <v>-11.067708</v>
      </c>
      <c r="L71" s="6">
        <f>'CL &amp; Data'!L283/1000000000</f>
        <v>4.0831999999999997</v>
      </c>
      <c r="N71" s="6">
        <f>'CL &amp; Data'!M283</f>
        <v>-9.5229864000000006</v>
      </c>
      <c r="O71" s="13">
        <f t="shared" si="6"/>
        <v>-1.4322052000000003</v>
      </c>
      <c r="P71" s="6">
        <f>'CL &amp; Data'!N283</f>
        <v>-9.0791988000000003</v>
      </c>
      <c r="R71" s="6">
        <f>'CL &amp; Data'!M389</f>
        <v>-11.635768000000001</v>
      </c>
      <c r="S71" s="13">
        <f t="shared" si="7"/>
        <v>-2.1758223000000001</v>
      </c>
      <c r="T71" s="6">
        <f>'CL &amp; Data'!N389</f>
        <v>-9.5696983000000007</v>
      </c>
      <c r="V71" s="80">
        <f>'CL &amp; Data'!B389/1000000000</f>
        <v>4.0831999999999997</v>
      </c>
    </row>
    <row r="72" spans="2:22" x14ac:dyDescent="0.25">
      <c r="B72" s="6">
        <f>'CL &amp; Data'!B284/1000000000</f>
        <v>4.1430999999999996</v>
      </c>
      <c r="D72" s="6">
        <f>'CL &amp; Data'!C284</f>
        <v>-7.9896297000000001</v>
      </c>
      <c r="E72" s="13">
        <f t="shared" si="4"/>
        <v>-1.4658569999999997</v>
      </c>
      <c r="F72" s="6">
        <f>'CL &amp; Data'!D284</f>
        <v>-10.285069999999999</v>
      </c>
      <c r="H72" s="6">
        <f>'CL &amp; Data'!C390</f>
        <v>-9.8912972999999997</v>
      </c>
      <c r="I72" s="13">
        <f t="shared" si="5"/>
        <v>-1.9118309</v>
      </c>
      <c r="J72" s="6">
        <f>'CL &amp; Data'!D390</f>
        <v>-10.989255999999999</v>
      </c>
      <c r="L72" s="6">
        <f>'CL &amp; Data'!L284/1000000000</f>
        <v>4.1430999999999996</v>
      </c>
      <c r="N72" s="6">
        <f>'CL &amp; Data'!M284</f>
        <v>-9.6483345000000007</v>
      </c>
      <c r="O72" s="13">
        <f t="shared" si="6"/>
        <v>-1.5575533000000004</v>
      </c>
      <c r="P72" s="6">
        <f>'CL &amp; Data'!N284</f>
        <v>-8.6929044999999991</v>
      </c>
      <c r="R72" s="6">
        <f>'CL &amp; Data'!M390</f>
        <v>-11.737843</v>
      </c>
      <c r="S72" s="13">
        <f t="shared" si="7"/>
        <v>-2.2778972999999993</v>
      </c>
      <c r="T72" s="6">
        <f>'CL &amp; Data'!N390</f>
        <v>-9.5790471999999998</v>
      </c>
      <c r="V72" s="80">
        <f>'CL &amp; Data'!B390/1000000000</f>
        <v>4.1430999999999996</v>
      </c>
    </row>
    <row r="73" spans="2:22" x14ac:dyDescent="0.25">
      <c r="B73" s="6">
        <f>'CL &amp; Data'!B285/1000000000</f>
        <v>4.2030000000000003</v>
      </c>
      <c r="D73" s="6">
        <f>'CL &amp; Data'!C285</f>
        <v>-8.0682039000000003</v>
      </c>
      <c r="E73" s="13">
        <f t="shared" si="4"/>
        <v>-1.5444312</v>
      </c>
      <c r="F73" s="6">
        <f>'CL &amp; Data'!D285</f>
        <v>-9.9731760000000005</v>
      </c>
      <c r="H73" s="6">
        <f>'CL &amp; Data'!C391</f>
        <v>-9.9907465000000002</v>
      </c>
      <c r="I73" s="13">
        <f t="shared" si="5"/>
        <v>-2.0112801000000005</v>
      </c>
      <c r="J73" s="6">
        <f>'CL &amp; Data'!D391</f>
        <v>-10.856824</v>
      </c>
      <c r="L73" s="6">
        <f>'CL &amp; Data'!L285/1000000000</f>
        <v>4.2030000000000003</v>
      </c>
      <c r="N73" s="6">
        <f>'CL &amp; Data'!M285</f>
        <v>-9.8285666000000003</v>
      </c>
      <c r="O73" s="13">
        <f t="shared" si="6"/>
        <v>-1.7377853999999999</v>
      </c>
      <c r="P73" s="6">
        <f>'CL &amp; Data'!N285</f>
        <v>-8.3399772999999993</v>
      </c>
      <c r="R73" s="6">
        <f>'CL &amp; Data'!M391</f>
        <v>-11.753944000000001</v>
      </c>
      <c r="S73" s="13">
        <f t="shared" si="7"/>
        <v>-2.2939983000000002</v>
      </c>
      <c r="T73" s="6">
        <f>'CL &amp; Data'!N391</f>
        <v>-9.5978116999999994</v>
      </c>
      <c r="V73" s="80">
        <f>'CL &amp; Data'!B391/1000000000</f>
        <v>4.2030000000000003</v>
      </c>
    </row>
    <row r="74" spans="2:22" x14ac:dyDescent="0.25">
      <c r="B74" s="6">
        <f>'CL &amp; Data'!B286/1000000000</f>
        <v>4.2629000000000001</v>
      </c>
      <c r="D74" s="6">
        <f>'CL &amp; Data'!C286</f>
        <v>-8.1665401000000006</v>
      </c>
      <c r="E74" s="13">
        <f t="shared" si="4"/>
        <v>-1.6427674000000003</v>
      </c>
      <c r="F74" s="6">
        <f>'CL &amp; Data'!D286</f>
        <v>-9.6656542000000005</v>
      </c>
      <c r="H74" s="6">
        <f>'CL &amp; Data'!C392</f>
        <v>-9.9991111999999998</v>
      </c>
      <c r="I74" s="13">
        <f t="shared" si="5"/>
        <v>-2.0196448</v>
      </c>
      <c r="J74" s="6">
        <f>'CL &amp; Data'!D392</f>
        <v>-10.852941</v>
      </c>
      <c r="L74" s="6">
        <f>'CL &amp; Data'!L286/1000000000</f>
        <v>4.2629000000000001</v>
      </c>
      <c r="N74" s="6">
        <f>'CL &amp; Data'!M286</f>
        <v>-9.9837226999999995</v>
      </c>
      <c r="O74" s="13">
        <f t="shared" si="6"/>
        <v>-1.8929414999999992</v>
      </c>
      <c r="P74" s="6">
        <f>'CL &amp; Data'!N286</f>
        <v>-7.9496665000000002</v>
      </c>
      <c r="R74" s="6">
        <f>'CL &amp; Data'!M392</f>
        <v>-11.792004</v>
      </c>
      <c r="S74" s="13">
        <f t="shared" si="7"/>
        <v>-2.3320582999999999</v>
      </c>
      <c r="T74" s="6">
        <f>'CL &amp; Data'!N392</f>
        <v>-9.7784119</v>
      </c>
      <c r="V74" s="80">
        <f>'CL &amp; Data'!B392/1000000000</f>
        <v>4.2629000000000001</v>
      </c>
    </row>
    <row r="75" spans="2:22" x14ac:dyDescent="0.25">
      <c r="B75" s="6">
        <f>'CL &amp; Data'!B287/1000000000</f>
        <v>4.3228</v>
      </c>
      <c r="D75" s="6">
        <f>'CL &amp; Data'!C287</f>
        <v>-8.2581433999999998</v>
      </c>
      <c r="E75" s="13">
        <f t="shared" si="4"/>
        <v>-1.7343706999999995</v>
      </c>
      <c r="F75" s="6">
        <f>'CL &amp; Data'!D287</f>
        <v>-9.3956117999999993</v>
      </c>
      <c r="H75" s="6">
        <f>'CL &amp; Data'!C393</f>
        <v>-10.019788999999999</v>
      </c>
      <c r="I75" s="13">
        <f t="shared" si="5"/>
        <v>-2.0403225999999997</v>
      </c>
      <c r="J75" s="6">
        <f>'CL &amp; Data'!D393</f>
        <v>-11.077218</v>
      </c>
      <c r="L75" s="6">
        <f>'CL &amp; Data'!L287/1000000000</f>
        <v>4.3228</v>
      </c>
      <c r="N75" s="6">
        <f>'CL &amp; Data'!M287</f>
        <v>-10.177377</v>
      </c>
      <c r="O75" s="13">
        <f t="shared" si="6"/>
        <v>-2.0865957999999996</v>
      </c>
      <c r="P75" s="6">
        <f>'CL &amp; Data'!N287</f>
        <v>-7.6036267000000004</v>
      </c>
      <c r="R75" s="6">
        <f>'CL &amp; Data'!M393</f>
        <v>-11.817976</v>
      </c>
      <c r="S75" s="13">
        <f t="shared" si="7"/>
        <v>-2.3580302999999994</v>
      </c>
      <c r="T75" s="6">
        <f>'CL &amp; Data'!N393</f>
        <v>-10.209455</v>
      </c>
      <c r="V75" s="80">
        <f>'CL &amp; Data'!B393/1000000000</f>
        <v>4.3228</v>
      </c>
    </row>
    <row r="76" spans="2:22" x14ac:dyDescent="0.25">
      <c r="B76" s="6">
        <f>'CL &amp; Data'!B288/1000000000</f>
        <v>4.3826999999999998</v>
      </c>
      <c r="D76" s="6">
        <f>'CL &amp; Data'!C288</f>
        <v>-8.3730001000000005</v>
      </c>
      <c r="E76" s="13">
        <f t="shared" si="4"/>
        <v>-1.8492274000000002</v>
      </c>
      <c r="F76" s="6">
        <f>'CL &amp; Data'!D288</f>
        <v>-9.1446284999999996</v>
      </c>
      <c r="H76" s="6">
        <f>'CL &amp; Data'!C394</f>
        <v>-10.038774999999999</v>
      </c>
      <c r="I76" s="13">
        <f t="shared" si="5"/>
        <v>-2.0593085999999996</v>
      </c>
      <c r="J76" s="6">
        <f>'CL &amp; Data'!D394</f>
        <v>-11.409287000000001</v>
      </c>
      <c r="L76" s="6">
        <f>'CL &amp; Data'!L288/1000000000</f>
        <v>4.3826999999999998</v>
      </c>
      <c r="N76" s="6">
        <f>'CL &amp; Data'!M288</f>
        <v>-10.362712999999999</v>
      </c>
      <c r="O76" s="13">
        <f t="shared" si="6"/>
        <v>-2.2719317999999991</v>
      </c>
      <c r="P76" s="6">
        <f>'CL &amp; Data'!N288</f>
        <v>-7.2518158000000001</v>
      </c>
      <c r="R76" s="6">
        <f>'CL &amp; Data'!M394</f>
        <v>-11.849045</v>
      </c>
      <c r="S76" s="13">
        <f t="shared" si="7"/>
        <v>-2.3890992999999998</v>
      </c>
      <c r="T76" s="6">
        <f>'CL &amp; Data'!N394</f>
        <v>-10.792749000000001</v>
      </c>
      <c r="V76" s="80">
        <f>'CL &amp; Data'!B394/1000000000</f>
        <v>4.3826999999999998</v>
      </c>
    </row>
    <row r="77" spans="2:22" x14ac:dyDescent="0.25">
      <c r="B77" s="6">
        <f>'CL &amp; Data'!B289/1000000000</f>
        <v>4.4425999999999997</v>
      </c>
      <c r="D77" s="6">
        <f>'CL &amp; Data'!C289</f>
        <v>-8.4600743999999999</v>
      </c>
      <c r="E77" s="13">
        <f t="shared" si="4"/>
        <v>-1.9363016999999996</v>
      </c>
      <c r="F77" s="6">
        <f>'CL &amp; Data'!D289</f>
        <v>-8.8607645000000002</v>
      </c>
      <c r="H77" s="6">
        <f>'CL &amp; Data'!C395</f>
        <v>-10.07985</v>
      </c>
      <c r="I77" s="13">
        <f t="shared" si="5"/>
        <v>-2.1003836000000007</v>
      </c>
      <c r="J77" s="6">
        <f>'CL &amp; Data'!D395</f>
        <v>-11.675812000000001</v>
      </c>
      <c r="L77" s="6">
        <f>'CL &amp; Data'!L289/1000000000</f>
        <v>4.4425999999999997</v>
      </c>
      <c r="N77" s="6">
        <f>'CL &amp; Data'!M289</f>
        <v>-10.594716</v>
      </c>
      <c r="O77" s="13">
        <f t="shared" si="6"/>
        <v>-2.5039347999999997</v>
      </c>
      <c r="P77" s="6">
        <f>'CL &amp; Data'!N289</f>
        <v>-6.9189395999999999</v>
      </c>
      <c r="R77" s="6">
        <f>'CL &amp; Data'!M395</f>
        <v>-11.865283</v>
      </c>
      <c r="S77" s="13">
        <f t="shared" si="7"/>
        <v>-2.4053372999999993</v>
      </c>
      <c r="T77" s="6">
        <f>'CL &amp; Data'!N395</f>
        <v>-11.234332</v>
      </c>
      <c r="V77" s="80">
        <f>'CL &amp; Data'!B395/1000000000</f>
        <v>4.4425999999999997</v>
      </c>
    </row>
    <row r="78" spans="2:22" x14ac:dyDescent="0.25">
      <c r="B78" s="6">
        <f>'CL &amp; Data'!B290/1000000000</f>
        <v>4.5025000000000004</v>
      </c>
      <c r="D78" s="6">
        <f>'CL &amp; Data'!C290</f>
        <v>-8.5669679999999993</v>
      </c>
      <c r="E78" s="13">
        <f t="shared" si="4"/>
        <v>-2.0431952999999989</v>
      </c>
      <c r="F78" s="6">
        <f>'CL &amp; Data'!D290</f>
        <v>-8.6244277999999994</v>
      </c>
      <c r="H78" s="6">
        <f>'CL &amp; Data'!C396</f>
        <v>-10.116498</v>
      </c>
      <c r="I78" s="13">
        <f t="shared" si="5"/>
        <v>-2.1370316000000003</v>
      </c>
      <c r="J78" s="6">
        <f>'CL &amp; Data'!D396</f>
        <v>-11.972410999999999</v>
      </c>
      <c r="L78" s="6">
        <f>'CL &amp; Data'!L290/1000000000</f>
        <v>4.5025000000000004</v>
      </c>
      <c r="N78" s="6">
        <f>'CL &amp; Data'!M290</f>
        <v>-10.81448</v>
      </c>
      <c r="O78" s="13">
        <f t="shared" si="6"/>
        <v>-2.7236987999999993</v>
      </c>
      <c r="P78" s="6">
        <f>'CL &amp; Data'!N290</f>
        <v>-6.5868263000000002</v>
      </c>
      <c r="R78" s="6">
        <f>'CL &amp; Data'!M396</f>
        <v>-11.889138000000001</v>
      </c>
      <c r="S78" s="13">
        <f t="shared" si="7"/>
        <v>-2.4291923000000004</v>
      </c>
      <c r="T78" s="6">
        <f>'CL &amp; Data'!N396</f>
        <v>-11.362266999999999</v>
      </c>
      <c r="V78" s="80">
        <f>'CL &amp; Data'!B396/1000000000</f>
        <v>4.5025000000000004</v>
      </c>
    </row>
    <row r="79" spans="2:22" x14ac:dyDescent="0.25">
      <c r="B79" s="6">
        <f>'CL &amp; Data'!B291/1000000000</f>
        <v>4.5624000000000002</v>
      </c>
      <c r="D79" s="6">
        <f>'CL &amp; Data'!C291</f>
        <v>-8.6753225</v>
      </c>
      <c r="E79" s="13">
        <f t="shared" si="4"/>
        <v>-2.1515497999999997</v>
      </c>
      <c r="F79" s="6">
        <f>'CL &amp; Data'!D291</f>
        <v>-8.4197597999999996</v>
      </c>
      <c r="H79" s="6">
        <f>'CL &amp; Data'!C397</f>
        <v>-10.171696000000001</v>
      </c>
      <c r="I79" s="13">
        <f t="shared" si="5"/>
        <v>-2.192229600000001</v>
      </c>
      <c r="J79" s="6">
        <f>'CL &amp; Data'!D397</f>
        <v>-11.817894000000001</v>
      </c>
      <c r="L79" s="6">
        <f>'CL &amp; Data'!L291/1000000000</f>
        <v>4.5624000000000002</v>
      </c>
      <c r="N79" s="6">
        <f>'CL &amp; Data'!M291</f>
        <v>-11.029515</v>
      </c>
      <c r="O79" s="13">
        <f t="shared" si="6"/>
        <v>-2.9387337999999996</v>
      </c>
      <c r="P79" s="6">
        <f>'CL &amp; Data'!N291</f>
        <v>-6.3169431999999999</v>
      </c>
      <c r="R79" s="6">
        <f>'CL &amp; Data'!M397</f>
        <v>-12.003036</v>
      </c>
      <c r="S79" s="13">
        <f t="shared" si="7"/>
        <v>-2.5430902999999994</v>
      </c>
      <c r="T79" s="6">
        <f>'CL &amp; Data'!N397</f>
        <v>-10.94998</v>
      </c>
      <c r="V79" s="80">
        <f>'CL &amp; Data'!B397/1000000000</f>
        <v>4.5624000000000002</v>
      </c>
    </row>
    <row r="80" spans="2:22" x14ac:dyDescent="0.25">
      <c r="B80" s="6">
        <f>'CL &amp; Data'!B292/1000000000</f>
        <v>4.6223000000000001</v>
      </c>
      <c r="D80" s="6">
        <f>'CL &amp; Data'!C292</f>
        <v>-8.7651719999999997</v>
      </c>
      <c r="E80" s="13">
        <f t="shared" si="4"/>
        <v>-2.2413992999999994</v>
      </c>
      <c r="F80" s="6">
        <f>'CL &amp; Data'!D292</f>
        <v>-8.1986942000000003</v>
      </c>
      <c r="H80" s="6">
        <f>'CL &amp; Data'!C398</f>
        <v>-10.267905000000001</v>
      </c>
      <c r="I80" s="13">
        <f t="shared" si="5"/>
        <v>-2.288438600000001</v>
      </c>
      <c r="J80" s="6">
        <f>'CL &amp; Data'!D398</f>
        <v>-11.221469000000001</v>
      </c>
      <c r="L80" s="6">
        <f>'CL &amp; Data'!L292/1000000000</f>
        <v>4.6223000000000001</v>
      </c>
      <c r="N80" s="6">
        <f>'CL &amp; Data'!M292</f>
        <v>-11.23297</v>
      </c>
      <c r="O80" s="13">
        <f t="shared" si="6"/>
        <v>-3.1421887999999996</v>
      </c>
      <c r="P80" s="6">
        <f>'CL &amp; Data'!N292</f>
        <v>-6.0456513999999997</v>
      </c>
      <c r="R80" s="6">
        <f>'CL &amp; Data'!M398</f>
        <v>-12.23057</v>
      </c>
      <c r="S80" s="13">
        <f t="shared" si="7"/>
        <v>-2.7706242999999997</v>
      </c>
      <c r="T80" s="6">
        <f>'CL &amp; Data'!N398</f>
        <v>-10.027927999999999</v>
      </c>
      <c r="V80" s="80">
        <f>'CL &amp; Data'!B398/1000000000</f>
        <v>4.6223000000000001</v>
      </c>
    </row>
    <row r="81" spans="2:22" x14ac:dyDescent="0.25">
      <c r="B81" s="6">
        <f>'CL &amp; Data'!B293/1000000000</f>
        <v>4.6821999999999999</v>
      </c>
      <c r="D81" s="6">
        <f>'CL &amp; Data'!C293</f>
        <v>-8.8785219000000009</v>
      </c>
      <c r="E81" s="13">
        <f t="shared" si="4"/>
        <v>-2.3547492000000005</v>
      </c>
      <c r="F81" s="6">
        <f>'CL &amp; Data'!D293</f>
        <v>-7.9630283999999998</v>
      </c>
      <c r="H81" s="6">
        <f>'CL &amp; Data'!C399</f>
        <v>-10.485098000000001</v>
      </c>
      <c r="I81" s="13">
        <f t="shared" si="5"/>
        <v>-2.505631600000001</v>
      </c>
      <c r="J81" s="6">
        <f>'CL &amp; Data'!D399</f>
        <v>-10.197098</v>
      </c>
      <c r="L81" s="6">
        <f>'CL &amp; Data'!L293/1000000000</f>
        <v>4.6821999999999999</v>
      </c>
      <c r="N81" s="6">
        <f>'CL &amp; Data'!M293</f>
        <v>-11.393001999999999</v>
      </c>
      <c r="O81" s="13">
        <f t="shared" si="6"/>
        <v>-3.3022207999999988</v>
      </c>
      <c r="P81" s="6">
        <f>'CL &amp; Data'!N293</f>
        <v>-5.8354998</v>
      </c>
      <c r="R81" s="6">
        <f>'CL &amp; Data'!M399</f>
        <v>-12.616984</v>
      </c>
      <c r="S81" s="13">
        <f t="shared" si="7"/>
        <v>-3.1570383</v>
      </c>
      <c r="T81" s="6">
        <f>'CL &amp; Data'!N399</f>
        <v>-8.7321223999999997</v>
      </c>
      <c r="V81" s="80">
        <f>'CL &amp; Data'!B399/1000000000</f>
        <v>4.6821999999999999</v>
      </c>
    </row>
    <row r="82" spans="2:22" x14ac:dyDescent="0.25">
      <c r="B82" s="6">
        <f>'CL &amp; Data'!B294/1000000000</f>
        <v>4.7420999999999998</v>
      </c>
      <c r="D82" s="6">
        <f>'CL &amp; Data'!C294</f>
        <v>-8.9952039999999993</v>
      </c>
      <c r="E82" s="13">
        <f t="shared" si="4"/>
        <v>-2.471431299999999</v>
      </c>
      <c r="F82" s="6">
        <f>'CL &amp; Data'!D294</f>
        <v>-7.7478122999999997</v>
      </c>
      <c r="H82" s="6">
        <f>'CL &amp; Data'!C400</f>
        <v>-10.833823000000001</v>
      </c>
      <c r="I82" s="13">
        <f t="shared" si="5"/>
        <v>-2.8543566000000009</v>
      </c>
      <c r="J82" s="6">
        <f>'CL &amp; Data'!D400</f>
        <v>-8.9693726999999992</v>
      </c>
      <c r="L82" s="6">
        <f>'CL &amp; Data'!L294/1000000000</f>
        <v>4.7420999999999998</v>
      </c>
      <c r="N82" s="6">
        <f>'CL &amp; Data'!M294</f>
        <v>-11.552243000000001</v>
      </c>
      <c r="O82" s="13">
        <f t="shared" si="6"/>
        <v>-3.4614618000000004</v>
      </c>
      <c r="P82" s="6">
        <f>'CL &amp; Data'!N294</f>
        <v>-5.6427158999999998</v>
      </c>
      <c r="R82" s="6">
        <f>'CL &amp; Data'!M400</f>
        <v>-13.080795</v>
      </c>
      <c r="S82" s="13">
        <f t="shared" si="7"/>
        <v>-3.6208492999999997</v>
      </c>
      <c r="T82" s="6">
        <f>'CL &amp; Data'!N400</f>
        <v>-7.3867297000000001</v>
      </c>
      <c r="V82" s="80">
        <f>'CL &amp; Data'!B400/1000000000</f>
        <v>4.7420999999999998</v>
      </c>
    </row>
    <row r="83" spans="2:22" x14ac:dyDescent="0.25">
      <c r="B83" s="6">
        <f>'CL &amp; Data'!B295/1000000000</f>
        <v>4.8019999999999996</v>
      </c>
      <c r="D83" s="6">
        <f>'CL &amp; Data'!C295</f>
        <v>-9.1464604999999999</v>
      </c>
      <c r="E83" s="13">
        <f t="shared" si="4"/>
        <v>-2.6226877999999996</v>
      </c>
      <c r="F83" s="6">
        <f>'CL &amp; Data'!D295</f>
        <v>-7.5224390000000003</v>
      </c>
      <c r="H83" s="6">
        <f>'CL &amp; Data'!C401</f>
        <v>-11.329027999999999</v>
      </c>
      <c r="I83" s="13">
        <f t="shared" si="5"/>
        <v>-3.3495615999999995</v>
      </c>
      <c r="J83" s="6">
        <f>'CL &amp; Data'!D401</f>
        <v>-7.6165003999999996</v>
      </c>
      <c r="L83" s="6">
        <f>'CL &amp; Data'!L295/1000000000</f>
        <v>4.8019999999999996</v>
      </c>
      <c r="N83" s="6">
        <f>'CL &amp; Data'!M295</f>
        <v>-11.679948</v>
      </c>
      <c r="O83" s="13">
        <f t="shared" si="6"/>
        <v>-3.5891667999999992</v>
      </c>
      <c r="P83" s="6">
        <f>'CL &amp; Data'!N295</f>
        <v>-5.4815716999999999</v>
      </c>
      <c r="R83" s="6">
        <f>'CL &amp; Data'!M401</f>
        <v>-13.603147</v>
      </c>
      <c r="S83" s="13">
        <f t="shared" si="7"/>
        <v>-4.1432012999999994</v>
      </c>
      <c r="T83" s="6">
        <f>'CL &amp; Data'!N401</f>
        <v>-6.2428803000000004</v>
      </c>
      <c r="V83" s="80">
        <f>'CL &amp; Data'!B401/1000000000</f>
        <v>4.8019999999999996</v>
      </c>
    </row>
    <row r="84" spans="2:22" x14ac:dyDescent="0.25">
      <c r="B84" s="6">
        <f>'CL &amp; Data'!B296/1000000000</f>
        <v>4.8619000000000003</v>
      </c>
      <c r="D84" s="6">
        <f>'CL &amp; Data'!C296</f>
        <v>-9.2855816000000004</v>
      </c>
      <c r="E84" s="13">
        <f t="shared" si="4"/>
        <v>-2.7618089000000001</v>
      </c>
      <c r="F84" s="6">
        <f>'CL &amp; Data'!D296</f>
        <v>-7.2153707000000002</v>
      </c>
      <c r="H84" s="6">
        <f>'CL &amp; Data'!C402</f>
        <v>-11.880886</v>
      </c>
      <c r="I84" s="13">
        <f t="shared" si="5"/>
        <v>-3.9014196000000005</v>
      </c>
      <c r="J84" s="6">
        <f>'CL &amp; Data'!D402</f>
        <v>-6.4858264999999999</v>
      </c>
      <c r="L84" s="6">
        <f>'CL &amp; Data'!L296/1000000000</f>
        <v>4.8619000000000003</v>
      </c>
      <c r="N84" s="6">
        <f>'CL &amp; Data'!M296</f>
        <v>-11.817626000000001</v>
      </c>
      <c r="O84" s="13">
        <f t="shared" si="6"/>
        <v>-3.7268448000000003</v>
      </c>
      <c r="P84" s="6">
        <f>'CL &amp; Data'!N296</f>
        <v>-5.3276782000000003</v>
      </c>
      <c r="R84" s="6">
        <f>'CL &amp; Data'!M402</f>
        <v>-14.089902</v>
      </c>
      <c r="S84" s="13">
        <f t="shared" si="7"/>
        <v>-4.6299562999999999</v>
      </c>
      <c r="T84" s="6">
        <f>'CL &amp; Data'!N402</f>
        <v>-5.4224629000000002</v>
      </c>
      <c r="V84" s="80">
        <f>'CL &amp; Data'!B402/1000000000</f>
        <v>4.8619000000000003</v>
      </c>
    </row>
    <row r="85" spans="2:22" x14ac:dyDescent="0.25">
      <c r="B85" s="6">
        <f>'CL &amp; Data'!B297/1000000000</f>
        <v>4.9218000000000002</v>
      </c>
      <c r="D85" s="6">
        <f>'CL &amp; Data'!C297</f>
        <v>-9.4628525000000003</v>
      </c>
      <c r="E85" s="13">
        <f t="shared" si="4"/>
        <v>-2.9390798</v>
      </c>
      <c r="F85" s="6">
        <f>'CL &amp; Data'!D297</f>
        <v>-6.9235258000000002</v>
      </c>
      <c r="H85" s="6">
        <f>'CL &amp; Data'!C403</f>
        <v>-12.457477000000001</v>
      </c>
      <c r="I85" s="13">
        <f t="shared" si="5"/>
        <v>-4.4780106000000011</v>
      </c>
      <c r="J85" s="6">
        <f>'CL &amp; Data'!D403</f>
        <v>-5.6278762999999996</v>
      </c>
      <c r="L85" s="6">
        <f>'CL &amp; Data'!L297/1000000000</f>
        <v>4.9218000000000002</v>
      </c>
      <c r="N85" s="6">
        <f>'CL &amp; Data'!M297</f>
        <v>-11.946305000000001</v>
      </c>
      <c r="O85" s="13">
        <f t="shared" si="6"/>
        <v>-3.8555238000000003</v>
      </c>
      <c r="P85" s="6">
        <f>'CL &amp; Data'!N297</f>
        <v>-5.2025227999999997</v>
      </c>
      <c r="R85" s="6">
        <f>'CL &amp; Data'!M403</f>
        <v>-14.584066</v>
      </c>
      <c r="S85" s="13">
        <f t="shared" si="7"/>
        <v>-5.1241202999999995</v>
      </c>
      <c r="T85" s="6">
        <f>'CL &amp; Data'!N403</f>
        <v>-4.8621587999999996</v>
      </c>
      <c r="V85" s="80">
        <f>'CL &amp; Data'!B403/1000000000</f>
        <v>4.9218000000000002</v>
      </c>
    </row>
    <row r="86" spans="2:22" x14ac:dyDescent="0.25">
      <c r="B86" s="6">
        <f>'CL &amp; Data'!B298/1000000000</f>
        <v>4.9817</v>
      </c>
      <c r="D86" s="6">
        <f>'CL &amp; Data'!C298</f>
        <v>-9.6693210999999994</v>
      </c>
      <c r="E86" s="13">
        <f t="shared" si="4"/>
        <v>-3.1455483999999991</v>
      </c>
      <c r="F86" s="6">
        <f>'CL &amp; Data'!D298</f>
        <v>-6.6158428000000002</v>
      </c>
      <c r="H86" s="6">
        <f>'CL &amp; Data'!C404</f>
        <v>-13.038463999999999</v>
      </c>
      <c r="I86" s="13">
        <f t="shared" si="5"/>
        <v>-5.0589975999999997</v>
      </c>
      <c r="J86" s="6">
        <f>'CL &amp; Data'!D404</f>
        <v>-4.9893093000000004</v>
      </c>
      <c r="L86" s="6">
        <f>'CL &amp; Data'!L298/1000000000</f>
        <v>4.9817</v>
      </c>
      <c r="N86" s="6">
        <f>'CL &amp; Data'!M298</f>
        <v>-12.077286000000001</v>
      </c>
      <c r="O86" s="13">
        <f t="shared" si="6"/>
        <v>-3.9865048000000005</v>
      </c>
      <c r="P86" s="6">
        <f>'CL &amp; Data'!N298</f>
        <v>-5.0710864000000004</v>
      </c>
      <c r="R86" s="6">
        <f>'CL &amp; Data'!M404</f>
        <v>-15.036531999999999</v>
      </c>
      <c r="S86" s="13">
        <f t="shared" si="7"/>
        <v>-5.5765862999999989</v>
      </c>
      <c r="T86" s="6">
        <f>'CL &amp; Data'!N404</f>
        <v>-4.4496164</v>
      </c>
      <c r="V86" s="80">
        <f>'CL &amp; Data'!B404/1000000000</f>
        <v>4.9817</v>
      </c>
    </row>
    <row r="87" spans="2:22" x14ac:dyDescent="0.25">
      <c r="B87" s="6">
        <f>'CL &amp; Data'!B299/1000000000</f>
        <v>5.0415999999999999</v>
      </c>
      <c r="D87" s="6">
        <f>'CL &amp; Data'!C299</f>
        <v>-9.9041004000000008</v>
      </c>
      <c r="E87" s="13">
        <f t="shared" si="4"/>
        <v>-3.3803277000000005</v>
      </c>
      <c r="F87" s="6">
        <f>'CL &amp; Data'!D299</f>
        <v>-6.2587295000000003</v>
      </c>
      <c r="H87" s="6">
        <f>'CL &amp; Data'!C405</f>
        <v>-13.594402000000001</v>
      </c>
      <c r="I87" s="13">
        <f t="shared" si="5"/>
        <v>-5.6149356000000008</v>
      </c>
      <c r="J87" s="6">
        <f>'CL &amp; Data'!D405</f>
        <v>-4.5085850000000001</v>
      </c>
      <c r="L87" s="6">
        <f>'CL &amp; Data'!L299/1000000000</f>
        <v>5.0415999999999999</v>
      </c>
      <c r="N87" s="6">
        <f>'CL &amp; Data'!M299</f>
        <v>-12.232123</v>
      </c>
      <c r="O87" s="13">
        <f t="shared" si="6"/>
        <v>-4.1413417999999993</v>
      </c>
      <c r="P87" s="6">
        <f>'CL &amp; Data'!N299</f>
        <v>-4.9335851999999996</v>
      </c>
      <c r="R87" s="6">
        <f>'CL &amp; Data'!M405</f>
        <v>-15.501929000000001</v>
      </c>
      <c r="S87" s="13">
        <f t="shared" si="7"/>
        <v>-6.0419833000000001</v>
      </c>
      <c r="T87" s="6">
        <f>'CL &amp; Data'!N405</f>
        <v>-4.1278572000000002</v>
      </c>
      <c r="V87" s="80">
        <f>'CL &amp; Data'!B405/1000000000</f>
        <v>5.0415999999999999</v>
      </c>
    </row>
    <row r="88" spans="2:22" x14ac:dyDescent="0.25">
      <c r="B88" s="6">
        <f>'CL &amp; Data'!B300/1000000000</f>
        <v>5.1014999999999997</v>
      </c>
      <c r="D88" s="6">
        <f>'CL &amp; Data'!C300</f>
        <v>-10.185862999999999</v>
      </c>
      <c r="E88" s="13">
        <f t="shared" si="4"/>
        <v>-3.6620902999999991</v>
      </c>
      <c r="F88" s="6">
        <f>'CL &amp; Data'!D300</f>
        <v>-5.8845134000000003</v>
      </c>
      <c r="H88" s="6">
        <f>'CL &amp; Data'!C406</f>
        <v>-14.137937000000001</v>
      </c>
      <c r="I88" s="13">
        <f t="shared" si="5"/>
        <v>-6.1584706000000011</v>
      </c>
      <c r="J88" s="6">
        <f>'CL &amp; Data'!D406</f>
        <v>-4.1539277999999999</v>
      </c>
      <c r="L88" s="6">
        <f>'CL &amp; Data'!L300/1000000000</f>
        <v>5.1014999999999997</v>
      </c>
      <c r="N88" s="6">
        <f>'CL &amp; Data'!M300</f>
        <v>-12.412639</v>
      </c>
      <c r="O88" s="13">
        <f t="shared" si="6"/>
        <v>-4.3218578000000001</v>
      </c>
      <c r="P88" s="6">
        <f>'CL &amp; Data'!N300</f>
        <v>-4.8017449000000001</v>
      </c>
      <c r="R88" s="6">
        <f>'CL &amp; Data'!M406</f>
        <v>-15.922196</v>
      </c>
      <c r="S88" s="13">
        <f t="shared" si="7"/>
        <v>-6.4622502999999991</v>
      </c>
      <c r="T88" s="6">
        <f>'CL &amp; Data'!N406</f>
        <v>-3.8767276000000002</v>
      </c>
      <c r="V88" s="80">
        <f>'CL &amp; Data'!B406/1000000000</f>
        <v>5.1014999999999997</v>
      </c>
    </row>
    <row r="89" spans="2:22" x14ac:dyDescent="0.25">
      <c r="B89" s="6">
        <f>'CL &amp; Data'!B301/1000000000</f>
        <v>5.1614000000000004</v>
      </c>
      <c r="D89" s="6">
        <f>'CL &amp; Data'!C301</f>
        <v>-10.532776999999999</v>
      </c>
      <c r="E89" s="13">
        <f t="shared" si="4"/>
        <v>-4.0090042999999991</v>
      </c>
      <c r="F89" s="6">
        <f>'CL &amp; Data'!D301</f>
        <v>-5.5388998999999997</v>
      </c>
      <c r="H89" s="6">
        <f>'CL &amp; Data'!C407</f>
        <v>-14.566072</v>
      </c>
      <c r="I89" s="13">
        <f t="shared" si="5"/>
        <v>-6.5866056000000004</v>
      </c>
      <c r="J89" s="6">
        <f>'CL &amp; Data'!D407</f>
        <v>-3.8889239</v>
      </c>
      <c r="L89" s="6">
        <f>'CL &amp; Data'!L301/1000000000</f>
        <v>5.1614000000000004</v>
      </c>
      <c r="N89" s="6">
        <f>'CL &amp; Data'!M301</f>
        <v>-12.613954</v>
      </c>
      <c r="O89" s="13">
        <f t="shared" si="6"/>
        <v>-4.5231727999999993</v>
      </c>
      <c r="P89" s="6">
        <f>'CL &amp; Data'!N301</f>
        <v>-4.6597628999999996</v>
      </c>
      <c r="R89" s="6">
        <f>'CL &amp; Data'!M407</f>
        <v>-16.356434</v>
      </c>
      <c r="S89" s="13">
        <f t="shared" si="7"/>
        <v>-6.8964882999999997</v>
      </c>
      <c r="T89" s="6">
        <f>'CL &amp; Data'!N407</f>
        <v>-3.6812420000000001</v>
      </c>
      <c r="V89" s="80">
        <f>'CL &amp; Data'!B407/1000000000</f>
        <v>5.1614000000000004</v>
      </c>
    </row>
    <row r="90" spans="2:22" x14ac:dyDescent="0.25">
      <c r="B90" s="6">
        <f>'CL &amp; Data'!B302/1000000000</f>
        <v>5.2213000000000003</v>
      </c>
      <c r="D90" s="6">
        <f>'CL &amp; Data'!C302</f>
        <v>-10.970985000000001</v>
      </c>
      <c r="E90" s="13">
        <f t="shared" si="4"/>
        <v>-4.4472123000000003</v>
      </c>
      <c r="F90" s="6">
        <f>'CL &amp; Data'!D302</f>
        <v>-5.1788167999999999</v>
      </c>
      <c r="H90" s="6">
        <f>'CL &amp; Data'!C408</f>
        <v>-14.961959999999999</v>
      </c>
      <c r="I90" s="13">
        <f t="shared" si="5"/>
        <v>-6.9824935999999997</v>
      </c>
      <c r="J90" s="6">
        <f>'CL &amp; Data'!D408</f>
        <v>-3.6768386</v>
      </c>
      <c r="L90" s="6">
        <f>'CL &amp; Data'!L302/1000000000</f>
        <v>5.2213000000000003</v>
      </c>
      <c r="N90" s="6">
        <f>'CL &amp; Data'!M302</f>
        <v>-12.890643000000001</v>
      </c>
      <c r="O90" s="13">
        <f t="shared" si="6"/>
        <v>-4.7998618000000004</v>
      </c>
      <c r="P90" s="6">
        <f>'CL &amp; Data'!N302</f>
        <v>-4.4879097999999997</v>
      </c>
      <c r="R90" s="6">
        <f>'CL &amp; Data'!M408</f>
        <v>-16.762658999999999</v>
      </c>
      <c r="S90" s="13">
        <f t="shared" si="7"/>
        <v>-7.3027132999999989</v>
      </c>
      <c r="T90" s="6">
        <f>'CL &amp; Data'!N408</f>
        <v>-3.5021993999999999</v>
      </c>
      <c r="V90" s="80">
        <f>'CL &amp; Data'!B408/1000000000</f>
        <v>5.2213000000000003</v>
      </c>
    </row>
    <row r="91" spans="2:22" x14ac:dyDescent="0.25">
      <c r="B91" s="6">
        <f>'CL &amp; Data'!B303/1000000000</f>
        <v>5.2812000000000001</v>
      </c>
      <c r="D91" s="6">
        <f>'CL &amp; Data'!C303</f>
        <v>-11.408620000000001</v>
      </c>
      <c r="E91" s="13">
        <f t="shared" si="4"/>
        <v>-4.8848473000000006</v>
      </c>
      <c r="F91" s="6">
        <f>'CL &amp; Data'!D303</f>
        <v>-4.8233556999999996</v>
      </c>
      <c r="H91" s="6">
        <f>'CL &amp; Data'!C409</f>
        <v>-15.284245</v>
      </c>
      <c r="I91" s="13">
        <f t="shared" si="5"/>
        <v>-7.3047786000000006</v>
      </c>
      <c r="J91" s="6">
        <f>'CL &amp; Data'!D409</f>
        <v>-3.4994481</v>
      </c>
      <c r="L91" s="6">
        <f>'CL &amp; Data'!L303/1000000000</f>
        <v>5.2812000000000001</v>
      </c>
      <c r="N91" s="6">
        <f>'CL &amp; Data'!M303</f>
        <v>-13.196391999999999</v>
      </c>
      <c r="O91" s="13">
        <f t="shared" si="6"/>
        <v>-5.1056107999999991</v>
      </c>
      <c r="P91" s="6">
        <f>'CL &amp; Data'!N303</f>
        <v>-4.3126186999999998</v>
      </c>
      <c r="R91" s="6">
        <f>'CL &amp; Data'!M409</f>
        <v>-17.186495000000001</v>
      </c>
      <c r="S91" s="13">
        <f t="shared" si="7"/>
        <v>-7.7265493000000003</v>
      </c>
      <c r="T91" s="6">
        <f>'CL &amp; Data'!N409</f>
        <v>-3.3513763000000001</v>
      </c>
      <c r="V91" s="80">
        <f>'CL &amp; Data'!B409/1000000000</f>
        <v>5.2812000000000001</v>
      </c>
    </row>
    <row r="92" spans="2:22" x14ac:dyDescent="0.25">
      <c r="B92" s="6">
        <f>'CL &amp; Data'!B304/1000000000</f>
        <v>5.3411</v>
      </c>
      <c r="D92" s="6">
        <f>'CL &amp; Data'!C304</f>
        <v>-11.908588999999999</v>
      </c>
      <c r="E92" s="13">
        <f t="shared" si="4"/>
        <v>-5.3848162999999989</v>
      </c>
      <c r="F92" s="6">
        <f>'CL &amp; Data'!D304</f>
        <v>-4.5008407000000004</v>
      </c>
      <c r="H92" s="6">
        <f>'CL &amp; Data'!C410</f>
        <v>-15.671362999999999</v>
      </c>
      <c r="I92" s="13">
        <f t="shared" si="5"/>
        <v>-7.6918965999999998</v>
      </c>
      <c r="J92" s="6">
        <f>'CL &amp; Data'!D410</f>
        <v>-3.3659534</v>
      </c>
      <c r="L92" s="6">
        <f>'CL &amp; Data'!L304/1000000000</f>
        <v>5.3411</v>
      </c>
      <c r="N92" s="6">
        <f>'CL &amp; Data'!M304</f>
        <v>-13.591144</v>
      </c>
      <c r="O92" s="13">
        <f t="shared" si="6"/>
        <v>-5.5003627999999996</v>
      </c>
      <c r="P92" s="6">
        <f>'CL &amp; Data'!N304</f>
        <v>-4.1397300000000001</v>
      </c>
      <c r="R92" s="6">
        <f>'CL &amp; Data'!M410</f>
        <v>-17.584599999999998</v>
      </c>
      <c r="S92" s="13">
        <f t="shared" si="7"/>
        <v>-8.1246542999999978</v>
      </c>
      <c r="T92" s="6">
        <f>'CL &amp; Data'!N410</f>
        <v>-3.2304175000000002</v>
      </c>
      <c r="V92" s="80">
        <f>'CL &amp; Data'!B410/1000000000</f>
        <v>5.3411</v>
      </c>
    </row>
    <row r="93" spans="2:22" x14ac:dyDescent="0.25">
      <c r="B93" s="6">
        <f>'CL &amp; Data'!B305/1000000000</f>
        <v>5.4009999999999998</v>
      </c>
      <c r="D93" s="6">
        <f>'CL &amp; Data'!C305</f>
        <v>-12.41469</v>
      </c>
      <c r="E93" s="13">
        <f t="shared" si="4"/>
        <v>-5.8909172999999999</v>
      </c>
      <c r="F93" s="6">
        <f>'CL &amp; Data'!D305</f>
        <v>-4.2086538999999998</v>
      </c>
      <c r="H93" s="6">
        <f>'CL &amp; Data'!C411</f>
        <v>-16.005555999999999</v>
      </c>
      <c r="I93" s="13">
        <f t="shared" si="5"/>
        <v>-8.0260895999999988</v>
      </c>
      <c r="J93" s="6">
        <f>'CL &amp; Data'!D411</f>
        <v>-3.2379920000000002</v>
      </c>
      <c r="L93" s="6">
        <f>'CL &amp; Data'!L305/1000000000</f>
        <v>5.4009999999999998</v>
      </c>
      <c r="N93" s="6">
        <f>'CL &amp; Data'!M305</f>
        <v>-13.990347999999999</v>
      </c>
      <c r="O93" s="13">
        <f t="shared" si="6"/>
        <v>-5.8995667999999988</v>
      </c>
      <c r="P93" s="6">
        <f>'CL &amp; Data'!N305</f>
        <v>-3.9454175999999999</v>
      </c>
      <c r="R93" s="6">
        <f>'CL &amp; Data'!M411</f>
        <v>-17.973137000000001</v>
      </c>
      <c r="S93" s="13">
        <f t="shared" si="7"/>
        <v>-8.5131913000000008</v>
      </c>
      <c r="T93" s="6">
        <f>'CL &amp; Data'!N411</f>
        <v>-3.1178086</v>
      </c>
      <c r="V93" s="80">
        <f>'CL &amp; Data'!B411/1000000000</f>
        <v>5.4009999999999998</v>
      </c>
    </row>
    <row r="94" spans="2:22" x14ac:dyDescent="0.25">
      <c r="B94" s="6">
        <f>'CL &amp; Data'!B306/1000000000</f>
        <v>5.4608999999999996</v>
      </c>
      <c r="D94" s="6">
        <f>'CL &amp; Data'!C306</f>
        <v>-12.984351999999999</v>
      </c>
      <c r="E94" s="13">
        <f t="shared" si="4"/>
        <v>-6.4605792999999991</v>
      </c>
      <c r="F94" s="6">
        <f>'CL &amp; Data'!D306</f>
        <v>-3.9244704000000001</v>
      </c>
      <c r="H94" s="6">
        <f>'CL &amp; Data'!C412</f>
        <v>-16.386365999999999</v>
      </c>
      <c r="I94" s="13">
        <f t="shared" si="5"/>
        <v>-8.4068995999999991</v>
      </c>
      <c r="J94" s="6">
        <f>'CL &amp; Data'!D412</f>
        <v>-3.1132342999999998</v>
      </c>
      <c r="L94" s="6">
        <f>'CL &amp; Data'!L306/1000000000</f>
        <v>5.4608999999999996</v>
      </c>
      <c r="N94" s="6">
        <f>'CL &amp; Data'!M306</f>
        <v>-14.476065</v>
      </c>
      <c r="O94" s="13">
        <f t="shared" si="6"/>
        <v>-6.3852837999999998</v>
      </c>
      <c r="P94" s="6">
        <f>'CL &amp; Data'!N306</f>
        <v>-3.7468395000000001</v>
      </c>
      <c r="R94" s="6">
        <f>'CL &amp; Data'!M412</f>
        <v>-18.341501000000001</v>
      </c>
      <c r="S94" s="13">
        <f t="shared" si="7"/>
        <v>-8.8815553000000005</v>
      </c>
      <c r="T94" s="6">
        <f>'CL &amp; Data'!N412</f>
        <v>-3.0050576000000002</v>
      </c>
      <c r="V94" s="80">
        <f>'CL &amp; Data'!B412/1000000000</f>
        <v>5.4608999999999996</v>
      </c>
    </row>
    <row r="95" spans="2:22" x14ac:dyDescent="0.25">
      <c r="B95" s="6">
        <f>'CL &amp; Data'!B307/1000000000</f>
        <v>5.5208000000000004</v>
      </c>
      <c r="D95" s="6">
        <f>'CL &amp; Data'!C307</f>
        <v>-13.546277</v>
      </c>
      <c r="E95" s="13">
        <f t="shared" si="4"/>
        <v>-7.0225042999999996</v>
      </c>
      <c r="F95" s="6">
        <f>'CL &amp; Data'!D307</f>
        <v>-3.6742716</v>
      </c>
      <c r="H95" s="6">
        <f>'CL &amp; Data'!C413</f>
        <v>-16.723953000000002</v>
      </c>
      <c r="I95" s="13">
        <f t="shared" si="5"/>
        <v>-8.7444866000000019</v>
      </c>
      <c r="J95" s="6">
        <f>'CL &amp; Data'!D413</f>
        <v>-3.0090699000000001</v>
      </c>
      <c r="L95" s="6">
        <f>'CL &amp; Data'!L307/1000000000</f>
        <v>5.5208000000000004</v>
      </c>
      <c r="N95" s="6">
        <f>'CL &amp; Data'!M307</f>
        <v>-14.968233</v>
      </c>
      <c r="O95" s="13">
        <f t="shared" si="6"/>
        <v>-6.8774517999999993</v>
      </c>
      <c r="P95" s="6">
        <f>'CL &amp; Data'!N307</f>
        <v>-3.5633165999999998</v>
      </c>
      <c r="R95" s="6">
        <f>'CL &amp; Data'!M413</f>
        <v>-18.719951999999999</v>
      </c>
      <c r="S95" s="13">
        <f t="shared" si="7"/>
        <v>-9.2600062999999988</v>
      </c>
      <c r="T95" s="6">
        <f>'CL &amp; Data'!N413</f>
        <v>-2.9165173000000002</v>
      </c>
      <c r="V95" s="80">
        <f>'CL &amp; Data'!B413/1000000000</f>
        <v>5.5208000000000004</v>
      </c>
    </row>
    <row r="96" spans="2:22" x14ac:dyDescent="0.25">
      <c r="B96" s="6">
        <f>'CL &amp; Data'!B308/1000000000</f>
        <v>5.5807000000000002</v>
      </c>
      <c r="D96" s="6">
        <f>'CL &amp; Data'!C308</f>
        <v>-14.140927</v>
      </c>
      <c r="E96" s="13">
        <f t="shared" si="4"/>
        <v>-7.6171542999999993</v>
      </c>
      <c r="F96" s="6">
        <f>'CL &amp; Data'!D308</f>
        <v>-3.4613268000000001</v>
      </c>
      <c r="H96" s="6">
        <f>'CL &amp; Data'!C414</f>
        <v>-17.09741</v>
      </c>
      <c r="I96" s="13">
        <f t="shared" si="5"/>
        <v>-9.1179436000000003</v>
      </c>
      <c r="J96" s="6">
        <f>'CL &amp; Data'!D414</f>
        <v>-2.9274336999999999</v>
      </c>
      <c r="L96" s="6">
        <f>'CL &amp; Data'!L308/1000000000</f>
        <v>5.5807000000000002</v>
      </c>
      <c r="N96" s="6">
        <f>'CL &amp; Data'!M308</f>
        <v>-15.50033</v>
      </c>
      <c r="O96" s="13">
        <f t="shared" si="6"/>
        <v>-7.4095487999999996</v>
      </c>
      <c r="P96" s="6">
        <f>'CL &amp; Data'!N308</f>
        <v>-3.3904855</v>
      </c>
      <c r="R96" s="6">
        <f>'CL &amp; Data'!M414</f>
        <v>-19.120152999999998</v>
      </c>
      <c r="S96" s="13">
        <f t="shared" si="7"/>
        <v>-9.6602072999999979</v>
      </c>
      <c r="T96" s="6">
        <f>'CL &amp; Data'!N414</f>
        <v>-2.8333457000000002</v>
      </c>
      <c r="V96" s="80">
        <f>'CL &amp; Data'!B414/1000000000</f>
        <v>5.5807000000000002</v>
      </c>
    </row>
    <row r="97" spans="2:22" x14ac:dyDescent="0.25">
      <c r="B97" s="6">
        <f>'CL &amp; Data'!B309/1000000000</f>
        <v>5.6406000000000001</v>
      </c>
      <c r="D97" s="6">
        <f>'CL &amp; Data'!C309</f>
        <v>-14.764063</v>
      </c>
      <c r="E97" s="13">
        <f t="shared" si="4"/>
        <v>-8.2402902999999998</v>
      </c>
      <c r="F97" s="6">
        <f>'CL &amp; Data'!D309</f>
        <v>-3.2561122999999998</v>
      </c>
      <c r="H97" s="6">
        <f>'CL &amp; Data'!C415</f>
        <v>-17.430803000000001</v>
      </c>
      <c r="I97" s="13">
        <f t="shared" si="5"/>
        <v>-9.4513366000000012</v>
      </c>
      <c r="J97" s="6">
        <f>'CL &amp; Data'!D415</f>
        <v>-2.8344414000000002</v>
      </c>
      <c r="L97" s="6">
        <f>'CL &amp; Data'!L309/1000000000</f>
        <v>5.6406000000000001</v>
      </c>
      <c r="N97" s="6">
        <f>'CL &amp; Data'!M309</f>
        <v>-16.068462</v>
      </c>
      <c r="O97" s="13">
        <f t="shared" si="6"/>
        <v>-7.9776807999999999</v>
      </c>
      <c r="P97" s="6">
        <f>'CL &amp; Data'!N309</f>
        <v>-3.2061595999999999</v>
      </c>
      <c r="R97" s="6">
        <f>'CL &amp; Data'!M415</f>
        <v>-19.568663000000001</v>
      </c>
      <c r="S97" s="13">
        <f t="shared" si="7"/>
        <v>-10.1087173</v>
      </c>
      <c r="T97" s="6">
        <f>'CL &amp; Data'!N415</f>
        <v>-2.7366347000000002</v>
      </c>
      <c r="V97" s="80">
        <f>'CL &amp; Data'!B415/1000000000</f>
        <v>5.6406000000000001</v>
      </c>
    </row>
    <row r="98" spans="2:22" x14ac:dyDescent="0.25">
      <c r="B98" s="6">
        <f>'CL &amp; Data'!B310/1000000000</f>
        <v>5.7004999999999999</v>
      </c>
      <c r="D98" s="6">
        <f>'CL &amp; Data'!C310</f>
        <v>-15.386723999999999</v>
      </c>
      <c r="E98" s="13">
        <f t="shared" si="4"/>
        <v>-8.8629512999999989</v>
      </c>
      <c r="F98" s="6">
        <f>'CL &amp; Data'!D310</f>
        <v>-3.0727038000000002</v>
      </c>
      <c r="H98" s="6">
        <f>'CL &amp; Data'!C416</f>
        <v>-17.799122000000001</v>
      </c>
      <c r="I98" s="13">
        <f t="shared" si="5"/>
        <v>-9.8196556000000008</v>
      </c>
      <c r="J98" s="6">
        <f>'CL &amp; Data'!D416</f>
        <v>-2.7491241</v>
      </c>
      <c r="L98" s="6">
        <f>'CL &amp; Data'!L310/1000000000</f>
        <v>5.7004999999999999</v>
      </c>
      <c r="N98" s="6">
        <f>'CL &amp; Data'!M310</f>
        <v>-16.670614</v>
      </c>
      <c r="O98" s="13">
        <f t="shared" si="6"/>
        <v>-8.5798328000000001</v>
      </c>
      <c r="P98" s="6">
        <f>'CL &amp; Data'!N310</f>
        <v>-3.040632</v>
      </c>
      <c r="R98" s="6">
        <f>'CL &amp; Data'!M416</f>
        <v>-20.047647000000001</v>
      </c>
      <c r="S98" s="13">
        <f t="shared" si="7"/>
        <v>-10.587701300000001</v>
      </c>
      <c r="T98" s="6">
        <f>'CL &amp; Data'!N416</f>
        <v>-2.6463990000000002</v>
      </c>
      <c r="V98" s="80">
        <f>'CL &amp; Data'!B416/1000000000</f>
        <v>5.7004999999999999</v>
      </c>
    </row>
    <row r="99" spans="2:22" x14ac:dyDescent="0.25">
      <c r="B99" s="6">
        <f>'CL &amp; Data'!B311/1000000000</f>
        <v>5.7603999999999997</v>
      </c>
      <c r="D99" s="6">
        <f>'CL &amp; Data'!C311</f>
        <v>-16.028953999999999</v>
      </c>
      <c r="E99" s="13">
        <f t="shared" si="4"/>
        <v>-9.5051812999999985</v>
      </c>
      <c r="F99" s="6">
        <f>'CL &amp; Data'!D311</f>
        <v>-2.9249928000000001</v>
      </c>
      <c r="H99" s="6">
        <f>'CL &amp; Data'!C417</f>
        <v>-18.198027</v>
      </c>
      <c r="I99" s="13">
        <f t="shared" si="5"/>
        <v>-10.2185606</v>
      </c>
      <c r="J99" s="6">
        <f>'CL &amp; Data'!D417</f>
        <v>-2.6785491000000001</v>
      </c>
      <c r="L99" s="6">
        <f>'CL &amp; Data'!L311/1000000000</f>
        <v>5.7603999999999997</v>
      </c>
      <c r="N99" s="6">
        <f>'CL &amp; Data'!M311</f>
        <v>-17.330214999999999</v>
      </c>
      <c r="O99" s="13">
        <f t="shared" si="6"/>
        <v>-9.2394337999999987</v>
      </c>
      <c r="P99" s="6">
        <f>'CL &amp; Data'!N311</f>
        <v>-2.9029414999999998</v>
      </c>
      <c r="R99" s="6">
        <f>'CL &amp; Data'!M417</f>
        <v>-20.570107</v>
      </c>
      <c r="S99" s="13">
        <f t="shared" si="7"/>
        <v>-11.1101613</v>
      </c>
      <c r="T99" s="6">
        <f>'CL &amp; Data'!N417</f>
        <v>-2.5743901999999999</v>
      </c>
      <c r="V99" s="80">
        <f>'CL &amp; Data'!B417/1000000000</f>
        <v>5.7603999999999997</v>
      </c>
    </row>
    <row r="100" spans="2:22" x14ac:dyDescent="0.25">
      <c r="B100" s="6">
        <f>'CL &amp; Data'!B312/1000000000</f>
        <v>5.8202999999999996</v>
      </c>
      <c r="D100" s="6">
        <f>'CL &amp; Data'!C312</f>
        <v>-16.696370999999999</v>
      </c>
      <c r="E100" s="13">
        <f t="shared" si="4"/>
        <v>-10.172598299999999</v>
      </c>
      <c r="F100" s="6">
        <f>'CL &amp; Data'!D312</f>
        <v>-2.7869739999999998</v>
      </c>
      <c r="H100" s="6">
        <f>'CL &amp; Data'!C418</f>
        <v>-18.67803</v>
      </c>
      <c r="I100" s="13">
        <f t="shared" si="5"/>
        <v>-10.6985636</v>
      </c>
      <c r="J100" s="6">
        <f>'CL &amp; Data'!D418</f>
        <v>-2.6021307</v>
      </c>
      <c r="L100" s="6">
        <f>'CL &amp; Data'!L312/1000000000</f>
        <v>5.8202999999999996</v>
      </c>
      <c r="N100" s="6">
        <f>'CL &amp; Data'!M312</f>
        <v>-17.99859</v>
      </c>
      <c r="O100" s="13">
        <f t="shared" si="6"/>
        <v>-9.9078087999999997</v>
      </c>
      <c r="P100" s="6">
        <f>'CL &amp; Data'!N312</f>
        <v>-2.7651056999999999</v>
      </c>
      <c r="R100" s="6">
        <f>'CL &amp; Data'!M418</f>
        <v>-21.106034999999999</v>
      </c>
      <c r="S100" s="13">
        <f t="shared" si="7"/>
        <v>-11.646089299999998</v>
      </c>
      <c r="T100" s="6">
        <f>'CL &amp; Data'!N418</f>
        <v>-2.4928007000000001</v>
      </c>
      <c r="V100" s="80">
        <f>'CL &amp; Data'!B418/1000000000</f>
        <v>5.8202999999999996</v>
      </c>
    </row>
    <row r="101" spans="2:22" x14ac:dyDescent="0.25">
      <c r="B101" s="6">
        <f>'CL &amp; Data'!B313/1000000000</f>
        <v>5.8802000000000003</v>
      </c>
      <c r="D101" s="6">
        <f>'CL &amp; Data'!C313</f>
        <v>-17.410339</v>
      </c>
      <c r="E101" s="13">
        <f t="shared" si="4"/>
        <v>-10.8865663</v>
      </c>
      <c r="F101" s="6">
        <f>'CL &amp; Data'!D313</f>
        <v>-2.6529864999999999</v>
      </c>
      <c r="H101" s="6">
        <f>'CL &amp; Data'!C419</f>
        <v>-19.215919</v>
      </c>
      <c r="I101" s="13">
        <f t="shared" si="5"/>
        <v>-11.2364526</v>
      </c>
      <c r="J101" s="6">
        <f>'CL &amp; Data'!D419</f>
        <v>-2.1662116</v>
      </c>
      <c r="L101" s="6">
        <f>'CL &amp; Data'!L313/1000000000</f>
        <v>5.8802000000000003</v>
      </c>
      <c r="N101" s="6">
        <f>'CL &amp; Data'!M313</f>
        <v>-18.723054999999999</v>
      </c>
      <c r="O101" s="13">
        <f t="shared" si="6"/>
        <v>-10.632273799999998</v>
      </c>
      <c r="P101" s="6">
        <f>'CL &amp; Data'!N313</f>
        <v>-2.6321967000000002</v>
      </c>
      <c r="R101" s="6">
        <f>'CL &amp; Data'!M419</f>
        <v>-21.679376999999999</v>
      </c>
      <c r="S101" s="13">
        <f t="shared" si="7"/>
        <v>-12.219431299999998</v>
      </c>
      <c r="T101" s="6">
        <f>'CL &amp; Data'!N419</f>
        <v>-1.4588814999999999</v>
      </c>
      <c r="V101" s="80">
        <f>'CL &amp; Data'!B419/1000000000</f>
        <v>5.8802000000000003</v>
      </c>
    </row>
    <row r="102" spans="2:22" x14ac:dyDescent="0.25">
      <c r="B102" s="6">
        <f>'CL &amp; Data'!B314/1000000000</f>
        <v>5.9401000000000002</v>
      </c>
      <c r="D102" s="6">
        <f>'CL &amp; Data'!C314</f>
        <v>-18.130915000000002</v>
      </c>
      <c r="E102" s="13">
        <f t="shared" si="4"/>
        <v>-11.607142300000001</v>
      </c>
      <c r="F102" s="6">
        <f>'CL &amp; Data'!D314</f>
        <v>-2.5553574999999999</v>
      </c>
      <c r="H102" s="6">
        <f>'CL &amp; Data'!C420</f>
        <v>-15.513824</v>
      </c>
      <c r="I102" s="13">
        <f t="shared" si="5"/>
        <v>-7.5343575999999999</v>
      </c>
      <c r="J102" s="6">
        <f>'CL &amp; Data'!D420</f>
        <v>-1.7527549</v>
      </c>
      <c r="L102" s="6">
        <f>'CL &amp; Data'!L314/1000000000</f>
        <v>5.9401000000000002</v>
      </c>
      <c r="N102" s="6">
        <f>'CL &amp; Data'!M314</f>
        <v>-19.433420000000002</v>
      </c>
      <c r="O102" s="13">
        <f t="shared" si="6"/>
        <v>-11.342638800000001</v>
      </c>
      <c r="P102" s="6">
        <f>'CL &amp; Data'!N314</f>
        <v>-2.5377163999999999</v>
      </c>
      <c r="R102" s="6">
        <f>'CL &amp; Data'!M420</f>
        <v>-16.287085000000001</v>
      </c>
      <c r="S102" s="13">
        <f t="shared" si="7"/>
        <v>-6.8271393000000007</v>
      </c>
      <c r="T102" s="6">
        <f>'CL &amp; Data'!N420</f>
        <v>-0.44945364999999998</v>
      </c>
      <c r="V102" s="80">
        <f>'CL &amp; Data'!B420/1000000000</f>
        <v>5.9401000000000002</v>
      </c>
    </row>
    <row r="103" spans="2:22" x14ac:dyDescent="0.25">
      <c r="B103" s="6">
        <f>'CL &amp; Data'!B315/1000000000</f>
        <v>6</v>
      </c>
      <c r="D103" s="6">
        <f>'CL &amp; Data'!C315</f>
        <v>-18.604391</v>
      </c>
      <c r="E103" s="13">
        <f t="shared" si="4"/>
        <v>-12.080618299999999</v>
      </c>
      <c r="F103" s="6">
        <f>'CL &amp; Data'!D315</f>
        <v>-2.4864442000000002</v>
      </c>
      <c r="H103" s="6">
        <f>'CL &amp; Data'!C421</f>
        <v>-11.625654000000001</v>
      </c>
      <c r="I103" s="13">
        <f t="shared" si="5"/>
        <v>-3.6461876000000011</v>
      </c>
      <c r="J103" s="6">
        <f>'CL &amp; Data'!D421</f>
        <v>-1.3566012000000001</v>
      </c>
      <c r="L103" s="6">
        <f>'CL &amp; Data'!L315/1000000000</f>
        <v>6</v>
      </c>
      <c r="N103" s="6">
        <f>'CL &amp; Data'!M315</f>
        <v>-19.912621000000001</v>
      </c>
      <c r="O103" s="13">
        <f t="shared" si="6"/>
        <v>-11.821839800000001</v>
      </c>
      <c r="P103" s="6">
        <f>'CL &amp; Data'!N315</f>
        <v>-2.4683272999999999</v>
      </c>
      <c r="R103" s="6">
        <f>'CL &amp; Data'!M421</f>
        <v>-10.71158</v>
      </c>
      <c r="S103" s="13">
        <f t="shared" si="7"/>
        <v>-1.2516342999999992</v>
      </c>
      <c r="T103" s="6">
        <f>'CL &amp; Data'!N421</f>
        <v>0.54501878999999998</v>
      </c>
      <c r="V103" s="80">
        <f>'CL &amp; Data'!B421/1000000000</f>
        <v>6</v>
      </c>
    </row>
    <row r="105" spans="2:22" x14ac:dyDescent="0.25">
      <c r="D105" s="6" t="str">
        <f>ADDRESS(MATCH(MAX(D3:D103),D1:D103,0),4)</f>
        <v>$D$23</v>
      </c>
      <c r="H105" s="79" t="str">
        <f>ADDRESS(MATCH(MAX(H3:H103),H1:H103,0),8)</f>
        <v>$H$5</v>
      </c>
      <c r="N105" s="79" t="str">
        <f>ADDRESS(MATCH(MAX(N3:N103),N1:N103,0),14)</f>
        <v>$N$36</v>
      </c>
      <c r="R105" s="79" t="str">
        <f>ADDRESS(MATCH(MAX(R3:R103),R1:R103,0),18)</f>
        <v>$R$34</v>
      </c>
    </row>
    <row r="106" spans="2:22" x14ac:dyDescent="0.25">
      <c r="D106" s="6">
        <f>MAX(D3:D103)</f>
        <v>-6.5237727000000003</v>
      </c>
      <c r="H106" s="79">
        <f>MAX(H4:H104)</f>
        <v>-7.9794663999999997</v>
      </c>
      <c r="N106" s="79">
        <f>MAX(N4:N104)</f>
        <v>-8.0907812000000003</v>
      </c>
      <c r="R106" s="79">
        <f>MAX(R4:R104)</f>
        <v>-9.4599457000000005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A108"/>
  <sheetViews>
    <sheetView topLeftCell="P1" zoomScale="70" zoomScaleNormal="70" workbookViewId="0">
      <selection activeCell="AB1" sqref="AB1:AG1048576"/>
    </sheetView>
  </sheetViews>
  <sheetFormatPr defaultRowHeight="15" x14ac:dyDescent="0.25"/>
  <cols>
    <col min="1" max="1" width="13.7109375" style="40" customWidth="1"/>
    <col min="8" max="8" width="2" style="7" customWidth="1"/>
    <col min="9" max="9" width="13.7109375" style="5" customWidth="1"/>
    <col min="10" max="10" width="14.42578125" style="5" bestFit="1" customWidth="1"/>
    <col min="11" max="26" width="14.28515625" style="5" customWidth="1"/>
    <col min="27" max="27" width="13.7109375" style="40" customWidth="1"/>
    <col min="34" max="34" width="2" style="7" customWidth="1"/>
    <col min="35" max="35" width="13.7109375" style="5" customWidth="1"/>
    <col min="36" max="36" width="14.5703125" style="5" bestFit="1" customWidth="1"/>
    <col min="37" max="37" width="14.5703125" style="5" customWidth="1"/>
    <col min="50" max="52" width="14.28515625" style="5" customWidth="1"/>
    <col min="53" max="53" width="2" style="7" customWidth="1"/>
    <col min="54" max="16384" width="9.140625" style="3"/>
  </cols>
  <sheetData>
    <row r="1" spans="1:53" x14ac:dyDescent="0.25">
      <c r="B1" t="s">
        <v>95</v>
      </c>
      <c r="I1" s="5" t="s">
        <v>201</v>
      </c>
      <c r="J1" s="43" t="str">
        <f>E8</f>
        <v>IIP3 +15 dBm LO - NO PAD on IF Log Mag(dBm)</v>
      </c>
      <c r="K1" s="43" t="str">
        <f>D8</f>
        <v>OIP3 Log Mag(dBm)</v>
      </c>
      <c r="L1" s="5" t="s">
        <v>201</v>
      </c>
      <c r="M1" s="43">
        <f>C112</f>
        <v>0</v>
      </c>
      <c r="N1" s="43">
        <f>D112</f>
        <v>0</v>
      </c>
      <c r="O1" s="5" t="s">
        <v>201</v>
      </c>
      <c r="P1" s="43">
        <f>C216</f>
        <v>0</v>
      </c>
      <c r="Q1" s="43">
        <f>D216</f>
        <v>0</v>
      </c>
      <c r="R1" s="5" t="s">
        <v>201</v>
      </c>
      <c r="S1" s="43">
        <f>C320</f>
        <v>0</v>
      </c>
      <c r="T1" s="43">
        <f>D320</f>
        <v>0</v>
      </c>
      <c r="U1" s="5" t="s">
        <v>201</v>
      </c>
      <c r="V1" s="43">
        <f>C424</f>
        <v>0</v>
      </c>
      <c r="W1" s="43">
        <f>D424</f>
        <v>0</v>
      </c>
      <c r="X1" s="43">
        <f>B528</f>
        <v>0</v>
      </c>
      <c r="Y1" s="43">
        <f t="shared" ref="Y1:Z1" si="0">C528</f>
        <v>0</v>
      </c>
      <c r="Z1" s="43">
        <f t="shared" si="0"/>
        <v>0</v>
      </c>
      <c r="AB1" t="s">
        <v>95</v>
      </c>
      <c r="AI1" s="5" t="s">
        <v>201</v>
      </c>
      <c r="AJ1" s="43" t="str">
        <f>AE8</f>
        <v>IIP3 +15 dBm LO - NO PAD on IF Log Mag(dBm)</v>
      </c>
      <c r="AK1" s="43" t="str">
        <f>AD8</f>
        <v>OIP3 Log Mag(dBm)</v>
      </c>
      <c r="AL1" s="5" t="s">
        <v>201</v>
      </c>
      <c r="AM1" s="43">
        <f>AC112</f>
        <v>0</v>
      </c>
      <c r="AN1" s="43">
        <f>AD112</f>
        <v>0</v>
      </c>
      <c r="AO1" s="5" t="s">
        <v>201</v>
      </c>
      <c r="AP1" s="43">
        <f>AC216</f>
        <v>0</v>
      </c>
      <c r="AQ1" s="43">
        <f>AD216</f>
        <v>0</v>
      </c>
      <c r="AR1" s="5" t="s">
        <v>201</v>
      </c>
      <c r="AS1" s="43">
        <f>AC320</f>
        <v>0</v>
      </c>
      <c r="AT1" s="43">
        <f>AD320</f>
        <v>0</v>
      </c>
      <c r="AU1" s="5" t="s">
        <v>201</v>
      </c>
      <c r="AV1" s="43">
        <f>AC424</f>
        <v>0</v>
      </c>
      <c r="AW1" s="43">
        <f>AD424</f>
        <v>0</v>
      </c>
      <c r="AX1" s="43">
        <f>AB528</f>
        <v>0</v>
      </c>
      <c r="AY1" s="43">
        <f t="shared" ref="AY1" si="1">AC528</f>
        <v>0</v>
      </c>
      <c r="AZ1" s="43">
        <f t="shared" ref="AZ1" si="2">AD528</f>
        <v>0</v>
      </c>
    </row>
    <row r="2" spans="1:53" x14ac:dyDescent="0.25">
      <c r="A2" s="39" t="s">
        <v>106</v>
      </c>
      <c r="B2" t="s">
        <v>96</v>
      </c>
      <c r="C2" t="s">
        <v>97</v>
      </c>
      <c r="D2" t="s">
        <v>282</v>
      </c>
      <c r="E2" t="s">
        <v>209</v>
      </c>
      <c r="J2" s="71" t="s">
        <v>255</v>
      </c>
      <c r="M2" s="71" t="s">
        <v>254</v>
      </c>
      <c r="P2" s="71" t="s">
        <v>253</v>
      </c>
      <c r="S2" s="71" t="s">
        <v>256</v>
      </c>
      <c r="V2" s="71" t="s">
        <v>257</v>
      </c>
      <c r="Y2" s="71" t="s">
        <v>258</v>
      </c>
      <c r="AA2" s="39" t="s">
        <v>107</v>
      </c>
      <c r="AB2" t="s">
        <v>96</v>
      </c>
      <c r="AC2" t="s">
        <v>97</v>
      </c>
      <c r="AD2" t="s">
        <v>282</v>
      </c>
      <c r="AE2" t="s">
        <v>209</v>
      </c>
      <c r="AJ2" s="71" t="s">
        <v>255</v>
      </c>
      <c r="AL2" s="5"/>
      <c r="AM2" s="71" t="s">
        <v>254</v>
      </c>
      <c r="AN2" s="5"/>
      <c r="AO2" s="5"/>
      <c r="AP2" s="71" t="s">
        <v>253</v>
      </c>
      <c r="AQ2" s="5"/>
      <c r="AR2" s="5"/>
      <c r="AS2" s="71" t="s">
        <v>256</v>
      </c>
      <c r="AT2" s="5"/>
      <c r="AU2" s="5"/>
      <c r="AV2" s="71" t="s">
        <v>257</v>
      </c>
      <c r="AW2" s="5"/>
      <c r="AY2" s="71" t="s">
        <v>258</v>
      </c>
    </row>
    <row r="3" spans="1:53" s="18" customFormat="1" x14ac:dyDescent="0.25">
      <c r="A3" s="40"/>
      <c r="B3" t="s">
        <v>210</v>
      </c>
      <c r="C3"/>
      <c r="D3"/>
      <c r="E3"/>
      <c r="F3"/>
      <c r="G3"/>
      <c r="H3" s="16"/>
      <c r="I3" s="13" t="s">
        <v>12</v>
      </c>
      <c r="J3" s="17">
        <f>AVERAGE(J13:J90)</f>
        <v>20.601939384615381</v>
      </c>
      <c r="K3" s="17">
        <f>AVERAGE(K13:K90)</f>
        <v>12.804508357692308</v>
      </c>
      <c r="L3" s="13" t="s">
        <v>12</v>
      </c>
      <c r="M3" s="17">
        <f>AVERAGE(M26:M97)</f>
        <v>0</v>
      </c>
      <c r="N3" s="17">
        <f>AVERAGE(N26:N97)</f>
        <v>0</v>
      </c>
      <c r="O3" s="13" t="s">
        <v>12</v>
      </c>
      <c r="P3" s="17">
        <f>AVERAGE(P26:P97)</f>
        <v>0</v>
      </c>
      <c r="Q3" s="17">
        <f>AVERAGE(Q26:Q97)</f>
        <v>0</v>
      </c>
      <c r="R3" s="13" t="s">
        <v>12</v>
      </c>
      <c r="S3" s="17">
        <f>AVERAGE(S26:S97)</f>
        <v>0</v>
      </c>
      <c r="T3" s="17">
        <f>AVERAGE(T26:T97)</f>
        <v>0</v>
      </c>
      <c r="U3" s="13" t="s">
        <v>12</v>
      </c>
      <c r="V3" s="17">
        <f>AVERAGE(V26:V97)</f>
        <v>0</v>
      </c>
      <c r="W3" s="17">
        <f>AVERAGE(W26:W97)</f>
        <v>0</v>
      </c>
      <c r="X3" s="13" t="s">
        <v>12</v>
      </c>
      <c r="Y3" s="17">
        <f>AVERAGE(Y26:Y97)</f>
        <v>0</v>
      </c>
      <c r="Z3" s="17">
        <f>AVERAGE(Z26:Z97)</f>
        <v>0</v>
      </c>
      <c r="AA3" s="40"/>
      <c r="AB3" t="s">
        <v>210</v>
      </c>
      <c r="AC3"/>
      <c r="AD3"/>
      <c r="AE3"/>
      <c r="AF3"/>
      <c r="AG3"/>
      <c r="AH3" s="16"/>
      <c r="AI3" s="13" t="s">
        <v>12</v>
      </c>
      <c r="AJ3" s="17">
        <f>AVERAGE(AJ13:AJ90)</f>
        <v>22.9949169102564</v>
      </c>
      <c r="AK3" s="17">
        <f>AVERAGE(AK13:AK90)</f>
        <v>13.784021805128203</v>
      </c>
      <c r="AL3" s="13" t="s">
        <v>12</v>
      </c>
      <c r="AM3" s="17">
        <f>AVERAGE(AM26:AM97)</f>
        <v>0</v>
      </c>
      <c r="AN3" s="17">
        <f>AVERAGE(AN26:AN97)</f>
        <v>0</v>
      </c>
      <c r="AO3" s="13" t="s">
        <v>12</v>
      </c>
      <c r="AP3" s="17">
        <f>AVERAGE(AP26:AP97)</f>
        <v>0</v>
      </c>
      <c r="AQ3" s="17">
        <f>AVERAGE(AQ26:AQ97)</f>
        <v>0</v>
      </c>
      <c r="AR3" s="13" t="s">
        <v>12</v>
      </c>
      <c r="AS3" s="17">
        <f>AVERAGE(AS26:AS97)</f>
        <v>0</v>
      </c>
      <c r="AT3" s="17">
        <f>AVERAGE(AT26:AT97)</f>
        <v>0</v>
      </c>
      <c r="AU3" s="13" t="s">
        <v>12</v>
      </c>
      <c r="AV3" s="17">
        <f>AVERAGE(AV26:AV97)</f>
        <v>0</v>
      </c>
      <c r="AW3" s="17">
        <f>AVERAGE(AW26:AW97)</f>
        <v>0</v>
      </c>
      <c r="AX3" s="13" t="s">
        <v>12</v>
      </c>
      <c r="AY3" s="17">
        <f>AVERAGE(AY26:AY97)</f>
        <v>0</v>
      </c>
      <c r="AZ3" s="17">
        <f>AVERAGE(AZ26:AZ97)</f>
        <v>0</v>
      </c>
      <c r="BA3" s="16"/>
    </row>
    <row r="4" spans="1:53" x14ac:dyDescent="0.25">
      <c r="B4" t="s">
        <v>215</v>
      </c>
      <c r="C4" t="s">
        <v>289</v>
      </c>
      <c r="D4" t="s">
        <v>290</v>
      </c>
      <c r="H4" s="8"/>
      <c r="AB4" t="s">
        <v>215</v>
      </c>
      <c r="AC4" t="s">
        <v>289</v>
      </c>
      <c r="AD4" t="s">
        <v>292</v>
      </c>
      <c r="AH4" s="8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BA4" s="8"/>
    </row>
    <row r="5" spans="1:53" x14ac:dyDescent="0.25">
      <c r="B5" t="s">
        <v>98</v>
      </c>
      <c r="H5" s="8"/>
      <c r="I5" s="6">
        <f t="shared" ref="I5:I36" si="3">B9/1000000000</f>
        <v>2</v>
      </c>
      <c r="J5" s="6">
        <f t="shared" ref="J5:J36" si="4">E9</f>
        <v>3.4201714999999999</v>
      </c>
      <c r="K5" s="6">
        <f>D9</f>
        <v>-34.142845000000001</v>
      </c>
      <c r="L5" s="6">
        <f>B9/1000000000</f>
        <v>2</v>
      </c>
      <c r="M5" s="6">
        <f>C113</f>
        <v>0</v>
      </c>
      <c r="N5" s="6">
        <f>D113</f>
        <v>0</v>
      </c>
      <c r="O5" s="6">
        <f>B9/1000000000</f>
        <v>2</v>
      </c>
      <c r="P5" s="6">
        <f>C217</f>
        <v>0</v>
      </c>
      <c r="Q5" s="6">
        <f>D217</f>
        <v>0</v>
      </c>
      <c r="R5" s="6">
        <f>B9/1000000000</f>
        <v>2</v>
      </c>
      <c r="S5" s="6">
        <f>C321</f>
        <v>0</v>
      </c>
      <c r="T5" s="6">
        <f>D321</f>
        <v>0</v>
      </c>
      <c r="U5" s="6">
        <f>B9/1000000000</f>
        <v>2</v>
      </c>
      <c r="V5" s="6">
        <f>C425</f>
        <v>0</v>
      </c>
      <c r="W5" s="6">
        <f>D425</f>
        <v>0</v>
      </c>
      <c r="X5" s="43">
        <f>B529/1000000000</f>
        <v>0</v>
      </c>
      <c r="Y5" s="43">
        <f>C529</f>
        <v>0</v>
      </c>
      <c r="Z5" s="43">
        <f>D529</f>
        <v>0</v>
      </c>
      <c r="AB5" t="s">
        <v>98</v>
      </c>
      <c r="AH5" s="8"/>
      <c r="AI5" s="6">
        <f t="shared" ref="AI5:AI36" si="5">AB9/1000000000</f>
        <v>2</v>
      </c>
      <c r="AJ5" s="6">
        <f t="shared" ref="AJ5:AJ36" si="6">AE9</f>
        <v>25.813877000000002</v>
      </c>
      <c r="AK5" s="6">
        <f>AD9</f>
        <v>4.1448565000000004</v>
      </c>
      <c r="AL5" s="6">
        <f>AB9/1000000000</f>
        <v>2</v>
      </c>
      <c r="AM5" s="6">
        <f>AC113</f>
        <v>0</v>
      </c>
      <c r="AN5" s="6">
        <f>AD113</f>
        <v>0</v>
      </c>
      <c r="AO5" s="6">
        <f>AB9/1000000000</f>
        <v>2</v>
      </c>
      <c r="AP5" s="43">
        <f>AC217</f>
        <v>0</v>
      </c>
      <c r="AQ5" s="6">
        <f>AD217</f>
        <v>0</v>
      </c>
      <c r="AR5" s="6">
        <f>AB9/1000000000</f>
        <v>2</v>
      </c>
      <c r="AS5" s="6">
        <f>AC321</f>
        <v>0</v>
      </c>
      <c r="AT5" s="6">
        <f>AD321</f>
        <v>0</v>
      </c>
      <c r="AU5" s="6">
        <f>AB9/1000000000</f>
        <v>2</v>
      </c>
      <c r="AV5" s="6">
        <f>AC425</f>
        <v>0</v>
      </c>
      <c r="AW5" s="6">
        <f>AD425</f>
        <v>0</v>
      </c>
      <c r="AX5" s="43">
        <f>AB529/1000000000</f>
        <v>0</v>
      </c>
      <c r="AY5" s="43">
        <f>AC529</f>
        <v>0</v>
      </c>
      <c r="AZ5" s="43">
        <f>AD529</f>
        <v>0</v>
      </c>
      <c r="BA5" s="8"/>
    </row>
    <row r="6" spans="1:53" x14ac:dyDescent="0.25">
      <c r="H6" s="8"/>
      <c r="I6" s="6">
        <f t="shared" si="3"/>
        <v>2.1428571428571002</v>
      </c>
      <c r="J6" s="6">
        <f t="shared" si="4"/>
        <v>5.7211927999999999</v>
      </c>
      <c r="K6" s="83">
        <f t="shared" ref="K6:K69" si="7">D10</f>
        <v>-24.148405</v>
      </c>
      <c r="L6" s="6">
        <f t="shared" ref="L6:L69" si="8">B10/1000000000</f>
        <v>2.1428571428571002</v>
      </c>
      <c r="M6" s="79">
        <f t="shared" ref="M6:M69" si="9">C114</f>
        <v>0</v>
      </c>
      <c r="N6" s="83">
        <f t="shared" ref="N6:N69" si="10">D114</f>
        <v>0</v>
      </c>
      <c r="O6" s="6">
        <f t="shared" ref="O6:O69" si="11">B10/1000000000</f>
        <v>2.1428571428571002</v>
      </c>
      <c r="P6" s="79">
        <f t="shared" ref="P6:P69" si="12">C218</f>
        <v>0</v>
      </c>
      <c r="Q6" s="83">
        <f t="shared" ref="Q6:Q69" si="13">D218</f>
        <v>0</v>
      </c>
      <c r="R6" s="6">
        <f t="shared" ref="R6:R69" si="14">B10/1000000000</f>
        <v>2.1428571428571002</v>
      </c>
      <c r="S6" s="79">
        <f t="shared" ref="S6:S69" si="15">C322</f>
        <v>0</v>
      </c>
      <c r="T6" s="83">
        <f t="shared" ref="T6:T69" si="16">D322</f>
        <v>0</v>
      </c>
      <c r="U6" s="6">
        <f t="shared" ref="U6:U69" si="17">B10/1000000000</f>
        <v>2.1428571428571002</v>
      </c>
      <c r="V6" s="79">
        <f t="shared" ref="V6:V69" si="18">C426</f>
        <v>0</v>
      </c>
      <c r="W6" s="83">
        <f t="shared" ref="W6:W69" si="19">D426</f>
        <v>0</v>
      </c>
      <c r="X6" s="43">
        <f t="shared" ref="X6:X69" si="20">B530/1000000000</f>
        <v>0</v>
      </c>
      <c r="Y6" s="43">
        <f t="shared" ref="Y6:Z6" si="21">C530</f>
        <v>0</v>
      </c>
      <c r="Z6" s="43">
        <f t="shared" si="21"/>
        <v>0</v>
      </c>
      <c r="AH6" s="8"/>
      <c r="AI6" s="6">
        <f t="shared" si="5"/>
        <v>2.1428571428571002</v>
      </c>
      <c r="AJ6" s="6">
        <f t="shared" si="6"/>
        <v>25.561651000000001</v>
      </c>
      <c r="AK6" s="83">
        <f t="shared" ref="AK6:AK69" si="22">AD10</f>
        <v>5.0931300999999998</v>
      </c>
      <c r="AL6" s="6">
        <f t="shared" ref="AL6:AL69" si="23">AB10/1000000000</f>
        <v>2.1428571428571002</v>
      </c>
      <c r="AM6" s="79">
        <f t="shared" ref="AM6:AM69" si="24">AC114</f>
        <v>0</v>
      </c>
      <c r="AN6" s="83">
        <f t="shared" ref="AN6:AN69" si="25">AD114</f>
        <v>0</v>
      </c>
      <c r="AO6" s="6">
        <f t="shared" ref="AO6:AO69" si="26">AB10/1000000000</f>
        <v>2.1428571428571002</v>
      </c>
      <c r="AP6" s="43">
        <f t="shared" ref="AP6:AP69" si="27">AC218</f>
        <v>0</v>
      </c>
      <c r="AQ6" s="83">
        <f t="shared" ref="AQ6:AQ69" si="28">AD218</f>
        <v>0</v>
      </c>
      <c r="AR6" s="6">
        <f t="shared" ref="AR6:AR69" si="29">AB10/1000000000</f>
        <v>2.1428571428571002</v>
      </c>
      <c r="AS6" s="79">
        <f t="shared" ref="AS6:AS69" si="30">AC322</f>
        <v>0</v>
      </c>
      <c r="AT6" s="83">
        <f t="shared" ref="AT6:AT69" si="31">AD322</f>
        <v>0</v>
      </c>
      <c r="AU6" s="6">
        <f t="shared" ref="AU6:AU69" si="32">AB10/1000000000</f>
        <v>2.1428571428571002</v>
      </c>
      <c r="AV6" s="79">
        <f t="shared" ref="AV6:AV69" si="33">AC426</f>
        <v>0</v>
      </c>
      <c r="AW6" s="83">
        <f t="shared" ref="AW6:AW69" si="34">AD426</f>
        <v>0</v>
      </c>
      <c r="AX6" s="43">
        <f t="shared" ref="AX6:AX69" si="35">AB530/1000000000</f>
        <v>0</v>
      </c>
      <c r="AY6" s="43">
        <f t="shared" ref="AY6:AY69" si="36">AC530</f>
        <v>0</v>
      </c>
      <c r="AZ6" s="43">
        <f t="shared" ref="AZ6:AZ69" si="37">AD530</f>
        <v>0</v>
      </c>
      <c r="BA6" s="8"/>
    </row>
    <row r="7" spans="1:53" x14ac:dyDescent="0.25">
      <c r="B7" t="s">
        <v>99</v>
      </c>
      <c r="H7" s="8"/>
      <c r="I7" s="6">
        <f t="shared" si="3"/>
        <v>2.2857142857143002</v>
      </c>
      <c r="J7" s="6">
        <f t="shared" si="4"/>
        <v>9.1056843000000001</v>
      </c>
      <c r="K7" s="83">
        <f t="shared" si="7"/>
        <v>-11.499867</v>
      </c>
      <c r="L7" s="6">
        <f t="shared" si="8"/>
        <v>2.2857142857143002</v>
      </c>
      <c r="M7" s="79">
        <f t="shared" si="9"/>
        <v>0</v>
      </c>
      <c r="N7" s="83">
        <f t="shared" si="10"/>
        <v>0</v>
      </c>
      <c r="O7" s="6">
        <f t="shared" si="11"/>
        <v>2.2857142857143002</v>
      </c>
      <c r="P7" s="79">
        <f t="shared" si="12"/>
        <v>0</v>
      </c>
      <c r="Q7" s="83">
        <f t="shared" si="13"/>
        <v>0</v>
      </c>
      <c r="R7" s="6">
        <f t="shared" si="14"/>
        <v>2.2857142857143002</v>
      </c>
      <c r="S7" s="79">
        <f t="shared" si="15"/>
        <v>0</v>
      </c>
      <c r="T7" s="83">
        <f t="shared" si="16"/>
        <v>0</v>
      </c>
      <c r="U7" s="6">
        <f t="shared" si="17"/>
        <v>2.2857142857143002</v>
      </c>
      <c r="V7" s="79">
        <f t="shared" si="18"/>
        <v>0</v>
      </c>
      <c r="W7" s="83">
        <f t="shared" si="19"/>
        <v>0</v>
      </c>
      <c r="X7" s="43">
        <f t="shared" si="20"/>
        <v>0</v>
      </c>
      <c r="Y7" s="43">
        <f t="shared" ref="Y7:Z7" si="38">C531</f>
        <v>0</v>
      </c>
      <c r="Z7" s="43">
        <f t="shared" si="38"/>
        <v>0</v>
      </c>
      <c r="AB7" t="s">
        <v>99</v>
      </c>
      <c r="AH7" s="8"/>
      <c r="AI7" s="6">
        <f t="shared" si="5"/>
        <v>2.2857142857143002</v>
      </c>
      <c r="AJ7" s="6">
        <f t="shared" si="6"/>
        <v>26.218966000000002</v>
      </c>
      <c r="AK7" s="83">
        <f t="shared" si="22"/>
        <v>7.9286656000000004</v>
      </c>
      <c r="AL7" s="6">
        <f t="shared" si="23"/>
        <v>2.2857142857143002</v>
      </c>
      <c r="AM7" s="79">
        <f t="shared" si="24"/>
        <v>0</v>
      </c>
      <c r="AN7" s="83">
        <f t="shared" si="25"/>
        <v>0</v>
      </c>
      <c r="AO7" s="6">
        <f t="shared" si="26"/>
        <v>2.2857142857143002</v>
      </c>
      <c r="AP7" s="43">
        <f t="shared" si="27"/>
        <v>0</v>
      </c>
      <c r="AQ7" s="83">
        <f t="shared" si="28"/>
        <v>0</v>
      </c>
      <c r="AR7" s="6">
        <f t="shared" si="29"/>
        <v>2.2857142857143002</v>
      </c>
      <c r="AS7" s="79">
        <f t="shared" si="30"/>
        <v>0</v>
      </c>
      <c r="AT7" s="83">
        <f t="shared" si="31"/>
        <v>0</v>
      </c>
      <c r="AU7" s="6">
        <f t="shared" si="32"/>
        <v>2.2857142857143002</v>
      </c>
      <c r="AV7" s="79">
        <f t="shared" si="33"/>
        <v>0</v>
      </c>
      <c r="AW7" s="83">
        <f t="shared" si="34"/>
        <v>0</v>
      </c>
      <c r="AX7" s="43">
        <f t="shared" si="35"/>
        <v>0</v>
      </c>
      <c r="AY7" s="43">
        <f t="shared" si="36"/>
        <v>0</v>
      </c>
      <c r="AZ7" s="43">
        <f t="shared" si="37"/>
        <v>0</v>
      </c>
      <c r="BA7" s="8"/>
    </row>
    <row r="8" spans="1:53" x14ac:dyDescent="0.25">
      <c r="B8" t="s">
        <v>19</v>
      </c>
      <c r="C8" t="s">
        <v>109</v>
      </c>
      <c r="D8" t="s">
        <v>268</v>
      </c>
      <c r="E8" t="s">
        <v>291</v>
      </c>
      <c r="F8" t="s">
        <v>110</v>
      </c>
      <c r="G8" t="s">
        <v>264</v>
      </c>
      <c r="H8" s="8"/>
      <c r="I8" s="6">
        <f t="shared" si="3"/>
        <v>2.4285714285714</v>
      </c>
      <c r="J8" s="6">
        <f t="shared" si="4"/>
        <v>12.905464</v>
      </c>
      <c r="K8" s="83">
        <f t="shared" si="7"/>
        <v>-2.2757868999999999</v>
      </c>
      <c r="L8" s="6">
        <f t="shared" si="8"/>
        <v>2.4285714285714</v>
      </c>
      <c r="M8" s="79">
        <f t="shared" si="9"/>
        <v>0</v>
      </c>
      <c r="N8" s="83">
        <f t="shared" si="10"/>
        <v>0</v>
      </c>
      <c r="O8" s="6">
        <f t="shared" si="11"/>
        <v>2.4285714285714</v>
      </c>
      <c r="P8" s="79">
        <f t="shared" si="12"/>
        <v>0</v>
      </c>
      <c r="Q8" s="83">
        <f t="shared" si="13"/>
        <v>0</v>
      </c>
      <c r="R8" s="6">
        <f t="shared" si="14"/>
        <v>2.4285714285714</v>
      </c>
      <c r="S8" s="79">
        <f t="shared" si="15"/>
        <v>0</v>
      </c>
      <c r="T8" s="83">
        <f t="shared" si="16"/>
        <v>0</v>
      </c>
      <c r="U8" s="6">
        <f t="shared" si="17"/>
        <v>2.4285714285714</v>
      </c>
      <c r="V8" s="79">
        <f t="shared" si="18"/>
        <v>0</v>
      </c>
      <c r="W8" s="83">
        <f t="shared" si="19"/>
        <v>0</v>
      </c>
      <c r="X8" s="43">
        <f t="shared" si="20"/>
        <v>0</v>
      </c>
      <c r="Y8" s="43">
        <f t="shared" ref="Y8:Z8" si="39">C532</f>
        <v>0</v>
      </c>
      <c r="Z8" s="43">
        <f t="shared" si="39"/>
        <v>0</v>
      </c>
      <c r="AB8" t="s">
        <v>19</v>
      </c>
      <c r="AC8" t="s">
        <v>109</v>
      </c>
      <c r="AD8" t="s">
        <v>268</v>
      </c>
      <c r="AE8" t="s">
        <v>291</v>
      </c>
      <c r="AF8" t="s">
        <v>110</v>
      </c>
      <c r="AG8" t="s">
        <v>264</v>
      </c>
      <c r="AH8" s="8"/>
      <c r="AI8" s="6">
        <f t="shared" si="5"/>
        <v>2.4285714285714</v>
      </c>
      <c r="AJ8" s="6">
        <f t="shared" si="6"/>
        <v>25.013216</v>
      </c>
      <c r="AK8" s="83">
        <f t="shared" si="22"/>
        <v>8.6973351999999995</v>
      </c>
      <c r="AL8" s="6">
        <f t="shared" si="23"/>
        <v>2.4285714285714</v>
      </c>
      <c r="AM8" s="79">
        <f t="shared" si="24"/>
        <v>0</v>
      </c>
      <c r="AN8" s="83">
        <f t="shared" si="25"/>
        <v>0</v>
      </c>
      <c r="AO8" s="6">
        <f t="shared" si="26"/>
        <v>2.4285714285714</v>
      </c>
      <c r="AP8" s="43">
        <f t="shared" si="27"/>
        <v>0</v>
      </c>
      <c r="AQ8" s="83">
        <f t="shared" si="28"/>
        <v>0</v>
      </c>
      <c r="AR8" s="6">
        <f t="shared" si="29"/>
        <v>2.4285714285714</v>
      </c>
      <c r="AS8" s="79">
        <f t="shared" si="30"/>
        <v>0</v>
      </c>
      <c r="AT8" s="83">
        <f t="shared" si="31"/>
        <v>0</v>
      </c>
      <c r="AU8" s="6">
        <f t="shared" si="32"/>
        <v>2.4285714285714</v>
      </c>
      <c r="AV8" s="79">
        <f t="shared" si="33"/>
        <v>0</v>
      </c>
      <c r="AW8" s="83">
        <f t="shared" si="34"/>
        <v>0</v>
      </c>
      <c r="AX8" s="43">
        <f t="shared" si="35"/>
        <v>0</v>
      </c>
      <c r="AY8" s="43">
        <f t="shared" si="36"/>
        <v>0</v>
      </c>
      <c r="AZ8" s="43">
        <f t="shared" si="37"/>
        <v>0</v>
      </c>
      <c r="BA8" s="8"/>
    </row>
    <row r="9" spans="1:53" x14ac:dyDescent="0.25">
      <c r="B9">
        <v>2000000000</v>
      </c>
      <c r="C9">
        <v>-42.739139999999999</v>
      </c>
      <c r="D9">
        <v>-34.142845000000001</v>
      </c>
      <c r="E9">
        <v>3.4201714999999999</v>
      </c>
      <c r="F9">
        <v>-48.306721000000003</v>
      </c>
      <c r="G9">
        <v>-42.594326000000002</v>
      </c>
      <c r="H9" s="8"/>
      <c r="I9" s="6">
        <f t="shared" si="3"/>
        <v>2.5714285714286</v>
      </c>
      <c r="J9" s="6">
        <f t="shared" si="4"/>
        <v>14.504196</v>
      </c>
      <c r="K9" s="83">
        <f t="shared" si="7"/>
        <v>2.6593966</v>
      </c>
      <c r="L9" s="6">
        <f t="shared" si="8"/>
        <v>2.5714285714286</v>
      </c>
      <c r="M9" s="79">
        <f t="shared" si="9"/>
        <v>0</v>
      </c>
      <c r="N9" s="83">
        <f t="shared" si="10"/>
        <v>0</v>
      </c>
      <c r="O9" s="6">
        <f t="shared" si="11"/>
        <v>2.5714285714286</v>
      </c>
      <c r="P9" s="79">
        <f t="shared" si="12"/>
        <v>0</v>
      </c>
      <c r="Q9" s="83">
        <f t="shared" si="13"/>
        <v>0</v>
      </c>
      <c r="R9" s="6">
        <f t="shared" si="14"/>
        <v>2.5714285714286</v>
      </c>
      <c r="S9" s="79">
        <f t="shared" si="15"/>
        <v>0</v>
      </c>
      <c r="T9" s="83">
        <f t="shared" si="16"/>
        <v>0</v>
      </c>
      <c r="U9" s="6">
        <f t="shared" si="17"/>
        <v>2.5714285714286</v>
      </c>
      <c r="V9" s="79">
        <f t="shared" si="18"/>
        <v>0</v>
      </c>
      <c r="W9" s="83">
        <f t="shared" si="19"/>
        <v>0</v>
      </c>
      <c r="X9" s="43">
        <f t="shared" si="20"/>
        <v>0</v>
      </c>
      <c r="Y9" s="43">
        <f t="shared" ref="Y9:Z9" si="40">C533</f>
        <v>0</v>
      </c>
      <c r="Z9" s="43">
        <f t="shared" si="40"/>
        <v>0</v>
      </c>
      <c r="AB9">
        <v>2000000000</v>
      </c>
      <c r="AC9">
        <v>-22.579637999999999</v>
      </c>
      <c r="AD9">
        <v>4.1448565000000004</v>
      </c>
      <c r="AE9">
        <v>25.813877000000002</v>
      </c>
      <c r="AF9">
        <v>-75.711051999999995</v>
      </c>
      <c r="AG9">
        <v>-22.443276999999998</v>
      </c>
      <c r="AH9" s="8"/>
      <c r="AI9" s="6">
        <f t="shared" si="5"/>
        <v>2.5714285714286</v>
      </c>
      <c r="AJ9" s="6">
        <f t="shared" si="6"/>
        <v>23.512036999999999</v>
      </c>
      <c r="AK9" s="83">
        <f t="shared" si="22"/>
        <v>9.9873066000000001</v>
      </c>
      <c r="AL9" s="6">
        <f t="shared" si="23"/>
        <v>2.5714285714286</v>
      </c>
      <c r="AM9" s="79">
        <f t="shared" si="24"/>
        <v>0</v>
      </c>
      <c r="AN9" s="83">
        <f t="shared" si="25"/>
        <v>0</v>
      </c>
      <c r="AO9" s="6">
        <f t="shared" si="26"/>
        <v>2.5714285714286</v>
      </c>
      <c r="AP9" s="43">
        <f t="shared" si="27"/>
        <v>0</v>
      </c>
      <c r="AQ9" s="83">
        <f t="shared" si="28"/>
        <v>0</v>
      </c>
      <c r="AR9" s="6">
        <f t="shared" si="29"/>
        <v>2.5714285714286</v>
      </c>
      <c r="AS9" s="79">
        <f t="shared" si="30"/>
        <v>0</v>
      </c>
      <c r="AT9" s="83">
        <f t="shared" si="31"/>
        <v>0</v>
      </c>
      <c r="AU9" s="6">
        <f t="shared" si="32"/>
        <v>2.5714285714286</v>
      </c>
      <c r="AV9" s="79">
        <f t="shared" si="33"/>
        <v>0</v>
      </c>
      <c r="AW9" s="83">
        <f t="shared" si="34"/>
        <v>0</v>
      </c>
      <c r="AX9" s="43">
        <f t="shared" si="35"/>
        <v>0</v>
      </c>
      <c r="AY9" s="43">
        <f t="shared" si="36"/>
        <v>0</v>
      </c>
      <c r="AZ9" s="43">
        <f t="shared" si="37"/>
        <v>0</v>
      </c>
      <c r="BA9" s="8"/>
    </row>
    <row r="10" spans="1:53" x14ac:dyDescent="0.25">
      <c r="B10">
        <v>2142857142.8571</v>
      </c>
      <c r="C10">
        <v>-27.549911000000002</v>
      </c>
      <c r="D10">
        <v>-24.148405</v>
      </c>
      <c r="E10">
        <v>5.7211927999999999</v>
      </c>
      <c r="F10">
        <v>-37.614055999999998</v>
      </c>
      <c r="G10">
        <v>-27.500399000000002</v>
      </c>
      <c r="H10" s="8"/>
      <c r="I10" s="6">
        <f t="shared" si="3"/>
        <v>2.7142857142856998</v>
      </c>
      <c r="J10" s="6">
        <f t="shared" si="4"/>
        <v>13.868396000000001</v>
      </c>
      <c r="K10" s="83">
        <f t="shared" si="7"/>
        <v>4.3422136</v>
      </c>
      <c r="L10" s="6">
        <f t="shared" si="8"/>
        <v>2.7142857142856998</v>
      </c>
      <c r="M10" s="79">
        <f t="shared" si="9"/>
        <v>0</v>
      </c>
      <c r="N10" s="83">
        <f t="shared" si="10"/>
        <v>0</v>
      </c>
      <c r="O10" s="6">
        <f t="shared" si="11"/>
        <v>2.7142857142856998</v>
      </c>
      <c r="P10" s="79">
        <f t="shared" si="12"/>
        <v>0</v>
      </c>
      <c r="Q10" s="83">
        <f t="shared" si="13"/>
        <v>0</v>
      </c>
      <c r="R10" s="6">
        <f t="shared" si="14"/>
        <v>2.7142857142856998</v>
      </c>
      <c r="S10" s="79">
        <f t="shared" si="15"/>
        <v>0</v>
      </c>
      <c r="T10" s="83">
        <f t="shared" si="16"/>
        <v>0</v>
      </c>
      <c r="U10" s="6">
        <f t="shared" si="17"/>
        <v>2.7142857142856998</v>
      </c>
      <c r="V10" s="79">
        <f t="shared" si="18"/>
        <v>0</v>
      </c>
      <c r="W10" s="83">
        <f t="shared" si="19"/>
        <v>0</v>
      </c>
      <c r="X10" s="43">
        <f t="shared" si="20"/>
        <v>0</v>
      </c>
      <c r="Y10" s="43">
        <f t="shared" ref="Y10:Z10" si="41">C534</f>
        <v>0</v>
      </c>
      <c r="Z10" s="43">
        <f t="shared" si="41"/>
        <v>0</v>
      </c>
      <c r="AB10">
        <v>2142857142.8571</v>
      </c>
      <c r="AC10">
        <v>-20.152526999999999</v>
      </c>
      <c r="AD10">
        <v>5.0931300999999998</v>
      </c>
      <c r="AE10">
        <v>25.561651000000001</v>
      </c>
      <c r="AF10">
        <v>-69.382439000000005</v>
      </c>
      <c r="AG10">
        <v>-20.120504</v>
      </c>
      <c r="AH10" s="8"/>
      <c r="AI10" s="6">
        <f t="shared" si="5"/>
        <v>2.7142857142856998</v>
      </c>
      <c r="AJ10" s="6">
        <f t="shared" si="6"/>
        <v>19.203091000000001</v>
      </c>
      <c r="AK10" s="83">
        <f t="shared" si="22"/>
        <v>8.0491381000000004</v>
      </c>
      <c r="AL10" s="6">
        <f t="shared" si="23"/>
        <v>2.7142857142856998</v>
      </c>
      <c r="AM10" s="79">
        <f t="shared" si="24"/>
        <v>0</v>
      </c>
      <c r="AN10" s="83">
        <f t="shared" si="25"/>
        <v>0</v>
      </c>
      <c r="AO10" s="6">
        <f t="shared" si="26"/>
        <v>2.7142857142856998</v>
      </c>
      <c r="AP10" s="43">
        <f t="shared" si="27"/>
        <v>0</v>
      </c>
      <c r="AQ10" s="83">
        <f t="shared" si="28"/>
        <v>0</v>
      </c>
      <c r="AR10" s="6">
        <f t="shared" si="29"/>
        <v>2.7142857142856998</v>
      </c>
      <c r="AS10" s="79">
        <f t="shared" si="30"/>
        <v>0</v>
      </c>
      <c r="AT10" s="83">
        <f t="shared" si="31"/>
        <v>0</v>
      </c>
      <c r="AU10" s="6">
        <f t="shared" si="32"/>
        <v>2.7142857142856998</v>
      </c>
      <c r="AV10" s="79">
        <f t="shared" si="33"/>
        <v>0</v>
      </c>
      <c r="AW10" s="83">
        <f t="shared" si="34"/>
        <v>0</v>
      </c>
      <c r="AX10" s="43">
        <f t="shared" si="35"/>
        <v>0</v>
      </c>
      <c r="AY10" s="43">
        <f t="shared" si="36"/>
        <v>0</v>
      </c>
      <c r="AZ10" s="43">
        <f t="shared" si="37"/>
        <v>0</v>
      </c>
      <c r="BA10" s="8"/>
    </row>
    <row r="11" spans="1:53" x14ac:dyDescent="0.25">
      <c r="B11">
        <v>2285714285.7143002</v>
      </c>
      <c r="C11">
        <v>-19.816981999999999</v>
      </c>
      <c r="D11">
        <v>-11.499867</v>
      </c>
      <c r="E11">
        <v>9.1056843000000001</v>
      </c>
      <c r="F11">
        <v>-39.506897000000002</v>
      </c>
      <c r="G11">
        <v>-19.514067000000001</v>
      </c>
      <c r="H11" s="8"/>
      <c r="I11" s="6">
        <f t="shared" si="3"/>
        <v>2.8571428571428998</v>
      </c>
      <c r="J11" s="6">
        <f t="shared" si="4"/>
        <v>11.737276</v>
      </c>
      <c r="K11" s="83">
        <f t="shared" si="7"/>
        <v>3.4530280000000002</v>
      </c>
      <c r="L11" s="6">
        <f t="shared" si="8"/>
        <v>2.8571428571428998</v>
      </c>
      <c r="M11" s="79">
        <f t="shared" si="9"/>
        <v>0</v>
      </c>
      <c r="N11" s="83">
        <f t="shared" si="10"/>
        <v>0</v>
      </c>
      <c r="O11" s="6">
        <f t="shared" si="11"/>
        <v>2.8571428571428998</v>
      </c>
      <c r="P11" s="79">
        <f t="shared" si="12"/>
        <v>0</v>
      </c>
      <c r="Q11" s="83">
        <f t="shared" si="13"/>
        <v>0</v>
      </c>
      <c r="R11" s="6">
        <f t="shared" si="14"/>
        <v>2.8571428571428998</v>
      </c>
      <c r="S11" s="79">
        <f t="shared" si="15"/>
        <v>0</v>
      </c>
      <c r="T11" s="83">
        <f t="shared" si="16"/>
        <v>0</v>
      </c>
      <c r="U11" s="6">
        <f t="shared" si="17"/>
        <v>2.8571428571428998</v>
      </c>
      <c r="V11" s="79">
        <f t="shared" si="18"/>
        <v>0</v>
      </c>
      <c r="W11" s="83">
        <f t="shared" si="19"/>
        <v>0</v>
      </c>
      <c r="X11" s="43">
        <f t="shared" si="20"/>
        <v>0</v>
      </c>
      <c r="Y11" s="43">
        <f t="shared" ref="Y11:Z11" si="42">C535</f>
        <v>0</v>
      </c>
      <c r="Z11" s="43">
        <f t="shared" si="42"/>
        <v>0</v>
      </c>
      <c r="AB11">
        <v>2285714285.7143002</v>
      </c>
      <c r="AC11">
        <v>-19.162239</v>
      </c>
      <c r="AD11">
        <v>7.9286656000000004</v>
      </c>
      <c r="AE11">
        <v>26.218966000000002</v>
      </c>
      <c r="AF11">
        <v>-71.148505999999998</v>
      </c>
      <c r="AG11">
        <v>-18.84178</v>
      </c>
      <c r="AH11" s="8"/>
      <c r="AI11" s="6">
        <f t="shared" si="5"/>
        <v>2.8571428571428998</v>
      </c>
      <c r="AJ11" s="6">
        <f t="shared" si="6"/>
        <v>16.477142000000001</v>
      </c>
      <c r="AK11" s="83">
        <f t="shared" si="22"/>
        <v>7.4772657999999996</v>
      </c>
      <c r="AL11" s="6">
        <f t="shared" si="23"/>
        <v>2.8571428571428998</v>
      </c>
      <c r="AM11" s="79">
        <f t="shared" si="24"/>
        <v>0</v>
      </c>
      <c r="AN11" s="83">
        <f t="shared" si="25"/>
        <v>0</v>
      </c>
      <c r="AO11" s="6">
        <f t="shared" si="26"/>
        <v>2.8571428571428998</v>
      </c>
      <c r="AP11" s="43">
        <f t="shared" si="27"/>
        <v>0</v>
      </c>
      <c r="AQ11" s="83">
        <f t="shared" si="28"/>
        <v>0</v>
      </c>
      <c r="AR11" s="6">
        <f t="shared" si="29"/>
        <v>2.8571428571428998</v>
      </c>
      <c r="AS11" s="79">
        <f t="shared" si="30"/>
        <v>0</v>
      </c>
      <c r="AT11" s="83">
        <f t="shared" si="31"/>
        <v>0</v>
      </c>
      <c r="AU11" s="6">
        <f t="shared" si="32"/>
        <v>2.8571428571428998</v>
      </c>
      <c r="AV11" s="79">
        <f t="shared" si="33"/>
        <v>0</v>
      </c>
      <c r="AW11" s="83">
        <f t="shared" si="34"/>
        <v>0</v>
      </c>
      <c r="AX11" s="43">
        <f t="shared" si="35"/>
        <v>0</v>
      </c>
      <c r="AY11" s="43">
        <f t="shared" si="36"/>
        <v>0</v>
      </c>
      <c r="AZ11" s="43">
        <f t="shared" si="37"/>
        <v>0</v>
      </c>
      <c r="BA11" s="8"/>
    </row>
    <row r="12" spans="1:53" x14ac:dyDescent="0.25">
      <c r="B12">
        <v>2428571428.5714002</v>
      </c>
      <c r="C12">
        <v>-15.146053999999999</v>
      </c>
      <c r="D12">
        <v>-2.2757868999999999</v>
      </c>
      <c r="E12">
        <v>12.905464</v>
      </c>
      <c r="F12">
        <v>-41.418686000000001</v>
      </c>
      <c r="G12">
        <v>-14.80219</v>
      </c>
      <c r="H12" s="8"/>
      <c r="I12" s="6">
        <f t="shared" si="3"/>
        <v>3</v>
      </c>
      <c r="J12" s="6">
        <f t="shared" si="4"/>
        <v>10.780753000000001</v>
      </c>
      <c r="K12" s="83">
        <f t="shared" si="7"/>
        <v>3.2986124000000001</v>
      </c>
      <c r="L12" s="6">
        <f t="shared" si="8"/>
        <v>3</v>
      </c>
      <c r="M12" s="79">
        <f t="shared" si="9"/>
        <v>0</v>
      </c>
      <c r="N12" s="83">
        <f t="shared" si="10"/>
        <v>0</v>
      </c>
      <c r="O12" s="6">
        <f t="shared" si="11"/>
        <v>3</v>
      </c>
      <c r="P12" s="79">
        <f t="shared" si="12"/>
        <v>0</v>
      </c>
      <c r="Q12" s="83">
        <f t="shared" si="13"/>
        <v>0</v>
      </c>
      <c r="R12" s="6">
        <f t="shared" si="14"/>
        <v>3</v>
      </c>
      <c r="S12" s="79">
        <f t="shared" si="15"/>
        <v>0</v>
      </c>
      <c r="T12" s="83">
        <f t="shared" si="16"/>
        <v>0</v>
      </c>
      <c r="U12" s="6">
        <f t="shared" si="17"/>
        <v>3</v>
      </c>
      <c r="V12" s="79">
        <f t="shared" si="18"/>
        <v>0</v>
      </c>
      <c r="W12" s="83">
        <f t="shared" si="19"/>
        <v>0</v>
      </c>
      <c r="X12" s="43">
        <f t="shared" si="20"/>
        <v>0</v>
      </c>
      <c r="Y12" s="43">
        <f t="shared" ref="Y12:Z12" si="43">C536</f>
        <v>0</v>
      </c>
      <c r="Z12" s="43">
        <f t="shared" si="43"/>
        <v>0</v>
      </c>
      <c r="AB12">
        <v>2428571428.5714002</v>
      </c>
      <c r="AC12">
        <v>-16.253074999999999</v>
      </c>
      <c r="AD12">
        <v>8.6973351999999995</v>
      </c>
      <c r="AE12">
        <v>25.013216</v>
      </c>
      <c r="AF12">
        <v>-73.744583000000006</v>
      </c>
      <c r="AG12">
        <v>-15.908612</v>
      </c>
      <c r="AH12" s="8"/>
      <c r="AI12" s="6">
        <f t="shared" si="5"/>
        <v>3</v>
      </c>
      <c r="AJ12" s="6">
        <f t="shared" si="6"/>
        <v>13.433790999999999</v>
      </c>
      <c r="AK12" s="83">
        <f t="shared" si="22"/>
        <v>5.3732876999999997</v>
      </c>
      <c r="AL12" s="6">
        <f t="shared" si="23"/>
        <v>3</v>
      </c>
      <c r="AM12" s="79">
        <f t="shared" si="24"/>
        <v>0</v>
      </c>
      <c r="AN12" s="83">
        <f t="shared" si="25"/>
        <v>0</v>
      </c>
      <c r="AO12" s="6">
        <f t="shared" si="26"/>
        <v>3</v>
      </c>
      <c r="AP12" s="43">
        <f t="shared" si="27"/>
        <v>0</v>
      </c>
      <c r="AQ12" s="83">
        <f t="shared" si="28"/>
        <v>0</v>
      </c>
      <c r="AR12" s="6">
        <f t="shared" si="29"/>
        <v>3</v>
      </c>
      <c r="AS12" s="79">
        <f t="shared" si="30"/>
        <v>0</v>
      </c>
      <c r="AT12" s="83">
        <f t="shared" si="31"/>
        <v>0</v>
      </c>
      <c r="AU12" s="6">
        <f t="shared" si="32"/>
        <v>3</v>
      </c>
      <c r="AV12" s="79">
        <f t="shared" si="33"/>
        <v>0</v>
      </c>
      <c r="AW12" s="83">
        <f t="shared" si="34"/>
        <v>0</v>
      </c>
      <c r="AX12" s="43">
        <f t="shared" si="35"/>
        <v>0</v>
      </c>
      <c r="AY12" s="43">
        <f t="shared" si="36"/>
        <v>0</v>
      </c>
      <c r="AZ12" s="43">
        <f t="shared" si="37"/>
        <v>0</v>
      </c>
      <c r="BA12" s="8"/>
    </row>
    <row r="13" spans="1:53" x14ac:dyDescent="0.25">
      <c r="B13">
        <v>2571428571.4285998</v>
      </c>
      <c r="C13">
        <v>-11.317816000000001</v>
      </c>
      <c r="D13">
        <v>2.6593966</v>
      </c>
      <c r="E13">
        <v>14.504196</v>
      </c>
      <c r="F13">
        <v>-44.262253000000001</v>
      </c>
      <c r="G13">
        <v>-11.227496</v>
      </c>
      <c r="H13" s="8"/>
      <c r="I13" s="6">
        <f t="shared" si="3"/>
        <v>3.1428571428571002</v>
      </c>
      <c r="J13" s="6">
        <f t="shared" si="4"/>
        <v>11.245599</v>
      </c>
      <c r="K13" s="83">
        <f t="shared" si="7"/>
        <v>3.8677372999999999</v>
      </c>
      <c r="L13" s="6">
        <f t="shared" si="8"/>
        <v>3.1428571428571002</v>
      </c>
      <c r="M13" s="79">
        <f t="shared" si="9"/>
        <v>0</v>
      </c>
      <c r="N13" s="83">
        <f t="shared" si="10"/>
        <v>0</v>
      </c>
      <c r="O13" s="6">
        <f t="shared" si="11"/>
        <v>3.1428571428571002</v>
      </c>
      <c r="P13" s="79">
        <f t="shared" si="12"/>
        <v>0</v>
      </c>
      <c r="Q13" s="83">
        <f t="shared" si="13"/>
        <v>0</v>
      </c>
      <c r="R13" s="6">
        <f t="shared" si="14"/>
        <v>3.1428571428571002</v>
      </c>
      <c r="S13" s="79">
        <f t="shared" si="15"/>
        <v>0</v>
      </c>
      <c r="T13" s="83">
        <f t="shared" si="16"/>
        <v>0</v>
      </c>
      <c r="U13" s="6">
        <f t="shared" si="17"/>
        <v>3.1428571428571002</v>
      </c>
      <c r="V13" s="79">
        <f t="shared" si="18"/>
        <v>0</v>
      </c>
      <c r="W13" s="83">
        <f t="shared" si="19"/>
        <v>0</v>
      </c>
      <c r="X13" s="43">
        <f t="shared" si="20"/>
        <v>0</v>
      </c>
      <c r="Y13" s="43">
        <f t="shared" ref="Y13:Z13" si="44">C537</f>
        <v>0</v>
      </c>
      <c r="Z13" s="43">
        <f t="shared" si="44"/>
        <v>0</v>
      </c>
      <c r="AB13">
        <v>2571428571.4285998</v>
      </c>
      <c r="AC13">
        <v>-14.277341</v>
      </c>
      <c r="AD13">
        <v>9.9873066000000001</v>
      </c>
      <c r="AE13">
        <v>23.512036999999999</v>
      </c>
      <c r="AF13">
        <v>-56.368899999999996</v>
      </c>
      <c r="AG13">
        <v>-14.197246</v>
      </c>
      <c r="AH13" s="8"/>
      <c r="AI13" s="6">
        <f t="shared" si="5"/>
        <v>3.1428571428571002</v>
      </c>
      <c r="AJ13" s="6">
        <f t="shared" si="6"/>
        <v>12.766424000000001</v>
      </c>
      <c r="AK13" s="83">
        <f t="shared" si="22"/>
        <v>4.9659839000000003</v>
      </c>
      <c r="AL13" s="6">
        <f t="shared" si="23"/>
        <v>3.1428571428571002</v>
      </c>
      <c r="AM13" s="79">
        <f t="shared" si="24"/>
        <v>0</v>
      </c>
      <c r="AN13" s="83">
        <f t="shared" si="25"/>
        <v>0</v>
      </c>
      <c r="AO13" s="6">
        <f t="shared" si="26"/>
        <v>3.1428571428571002</v>
      </c>
      <c r="AP13" s="43">
        <f t="shared" si="27"/>
        <v>0</v>
      </c>
      <c r="AQ13" s="83">
        <f t="shared" si="28"/>
        <v>0</v>
      </c>
      <c r="AR13" s="6">
        <f t="shared" si="29"/>
        <v>3.1428571428571002</v>
      </c>
      <c r="AS13" s="79">
        <f t="shared" si="30"/>
        <v>0</v>
      </c>
      <c r="AT13" s="83">
        <f t="shared" si="31"/>
        <v>0</v>
      </c>
      <c r="AU13" s="6">
        <f t="shared" si="32"/>
        <v>3.1428571428571002</v>
      </c>
      <c r="AV13" s="79">
        <f t="shared" si="33"/>
        <v>0</v>
      </c>
      <c r="AW13" s="83">
        <f t="shared" si="34"/>
        <v>0</v>
      </c>
      <c r="AX13" s="43">
        <f t="shared" si="35"/>
        <v>0</v>
      </c>
      <c r="AY13" s="43">
        <f t="shared" si="36"/>
        <v>0</v>
      </c>
      <c r="AZ13" s="43">
        <f t="shared" si="37"/>
        <v>0</v>
      </c>
      <c r="BA13" s="8"/>
    </row>
    <row r="14" spans="1:53" x14ac:dyDescent="0.25">
      <c r="B14">
        <v>2714285714.2856998</v>
      </c>
      <c r="C14">
        <v>-10.081302000000001</v>
      </c>
      <c r="D14">
        <v>4.3422136</v>
      </c>
      <c r="E14">
        <v>13.868396000000001</v>
      </c>
      <c r="F14">
        <v>-39.910957000000003</v>
      </c>
      <c r="G14">
        <v>-9.5047111999999991</v>
      </c>
      <c r="H14" s="8"/>
      <c r="I14" s="6">
        <f t="shared" si="3"/>
        <v>3.2857142857143002</v>
      </c>
      <c r="J14" s="6">
        <f t="shared" si="4"/>
        <v>12.462823999999999</v>
      </c>
      <c r="K14" s="83">
        <f t="shared" si="7"/>
        <v>5.1251816999999997</v>
      </c>
      <c r="L14" s="6">
        <f t="shared" si="8"/>
        <v>3.2857142857143002</v>
      </c>
      <c r="M14" s="79">
        <f t="shared" si="9"/>
        <v>0</v>
      </c>
      <c r="N14" s="83">
        <f t="shared" si="10"/>
        <v>0</v>
      </c>
      <c r="O14" s="6">
        <f t="shared" si="11"/>
        <v>3.2857142857143002</v>
      </c>
      <c r="P14" s="79">
        <f t="shared" si="12"/>
        <v>0</v>
      </c>
      <c r="Q14" s="83">
        <f t="shared" si="13"/>
        <v>0</v>
      </c>
      <c r="R14" s="6">
        <f t="shared" si="14"/>
        <v>3.2857142857143002</v>
      </c>
      <c r="S14" s="79">
        <f t="shared" si="15"/>
        <v>0</v>
      </c>
      <c r="T14" s="83">
        <f t="shared" si="16"/>
        <v>0</v>
      </c>
      <c r="U14" s="6">
        <f t="shared" si="17"/>
        <v>3.2857142857143002</v>
      </c>
      <c r="V14" s="79">
        <f t="shared" si="18"/>
        <v>0</v>
      </c>
      <c r="W14" s="83">
        <f t="shared" si="19"/>
        <v>0</v>
      </c>
      <c r="X14" s="43">
        <f t="shared" si="20"/>
        <v>0</v>
      </c>
      <c r="Y14" s="43">
        <f t="shared" ref="Y14:Z14" si="45">C538</f>
        <v>0</v>
      </c>
      <c r="Z14" s="43">
        <f t="shared" si="45"/>
        <v>0</v>
      </c>
      <c r="AB14">
        <v>2714285714.2856998</v>
      </c>
      <c r="AC14">
        <v>-11.017752</v>
      </c>
      <c r="AD14">
        <v>8.0491381000000004</v>
      </c>
      <c r="AE14">
        <v>19.203091000000001</v>
      </c>
      <c r="AF14">
        <v>-54.454864999999998</v>
      </c>
      <c r="AG14">
        <v>-10.468332</v>
      </c>
      <c r="AH14" s="8"/>
      <c r="AI14" s="6">
        <f t="shared" si="5"/>
        <v>3.2857142857143002</v>
      </c>
      <c r="AJ14" s="6">
        <f t="shared" si="6"/>
        <v>13.541164</v>
      </c>
      <c r="AK14" s="83">
        <f t="shared" si="22"/>
        <v>5.5388298000000002</v>
      </c>
      <c r="AL14" s="6">
        <f t="shared" si="23"/>
        <v>3.2857142857143002</v>
      </c>
      <c r="AM14" s="79">
        <f t="shared" si="24"/>
        <v>0</v>
      </c>
      <c r="AN14" s="83">
        <f t="shared" si="25"/>
        <v>0</v>
      </c>
      <c r="AO14" s="6">
        <f t="shared" si="26"/>
        <v>3.2857142857143002</v>
      </c>
      <c r="AP14" s="43">
        <f t="shared" si="27"/>
        <v>0</v>
      </c>
      <c r="AQ14" s="83">
        <f t="shared" si="28"/>
        <v>0</v>
      </c>
      <c r="AR14" s="6">
        <f t="shared" si="29"/>
        <v>3.2857142857143002</v>
      </c>
      <c r="AS14" s="79">
        <f t="shared" si="30"/>
        <v>0</v>
      </c>
      <c r="AT14" s="83">
        <f t="shared" si="31"/>
        <v>0</v>
      </c>
      <c r="AU14" s="6">
        <f t="shared" si="32"/>
        <v>3.2857142857143002</v>
      </c>
      <c r="AV14" s="79">
        <f t="shared" si="33"/>
        <v>0</v>
      </c>
      <c r="AW14" s="83">
        <f t="shared" si="34"/>
        <v>0</v>
      </c>
      <c r="AX14" s="43">
        <f t="shared" si="35"/>
        <v>0</v>
      </c>
      <c r="AY14" s="43">
        <f t="shared" si="36"/>
        <v>0</v>
      </c>
      <c r="AZ14" s="43">
        <f t="shared" si="37"/>
        <v>0</v>
      </c>
      <c r="BA14" s="8"/>
    </row>
    <row r="15" spans="1:53" x14ac:dyDescent="0.25">
      <c r="B15">
        <v>2857142857.1429</v>
      </c>
      <c r="C15">
        <v>-8.1482153000000004</v>
      </c>
      <c r="D15">
        <v>3.4530280000000002</v>
      </c>
      <c r="E15">
        <v>11.737276</v>
      </c>
      <c r="F15">
        <v>-30.522072000000001</v>
      </c>
      <c r="G15">
        <v>-7.8463402000000002</v>
      </c>
      <c r="H15" s="8"/>
      <c r="I15" s="6">
        <f t="shared" si="3"/>
        <v>3.4285714285714</v>
      </c>
      <c r="J15" s="6">
        <f t="shared" si="4"/>
        <v>13.385923999999999</v>
      </c>
      <c r="K15" s="83">
        <f t="shared" si="7"/>
        <v>6.0387896999999997</v>
      </c>
      <c r="L15" s="6">
        <f t="shared" si="8"/>
        <v>3.4285714285714</v>
      </c>
      <c r="M15" s="79">
        <f t="shared" si="9"/>
        <v>0</v>
      </c>
      <c r="N15" s="83">
        <f t="shared" si="10"/>
        <v>0</v>
      </c>
      <c r="O15" s="6">
        <f t="shared" si="11"/>
        <v>3.4285714285714</v>
      </c>
      <c r="P15" s="79">
        <f t="shared" si="12"/>
        <v>0</v>
      </c>
      <c r="Q15" s="83">
        <f t="shared" si="13"/>
        <v>0</v>
      </c>
      <c r="R15" s="6">
        <f t="shared" si="14"/>
        <v>3.4285714285714</v>
      </c>
      <c r="S15" s="79">
        <f t="shared" si="15"/>
        <v>0</v>
      </c>
      <c r="T15" s="83">
        <f t="shared" si="16"/>
        <v>0</v>
      </c>
      <c r="U15" s="6">
        <f t="shared" si="17"/>
        <v>3.4285714285714</v>
      </c>
      <c r="V15" s="79">
        <f t="shared" si="18"/>
        <v>0</v>
      </c>
      <c r="W15" s="83">
        <f t="shared" si="19"/>
        <v>0</v>
      </c>
      <c r="X15" s="43">
        <f t="shared" si="20"/>
        <v>0</v>
      </c>
      <c r="Y15" s="43">
        <f t="shared" ref="Y15:Z15" si="46">C539</f>
        <v>0</v>
      </c>
      <c r="Z15" s="43">
        <f t="shared" si="46"/>
        <v>0</v>
      </c>
      <c r="AB15">
        <v>2857142857.1429</v>
      </c>
      <c r="AC15">
        <v>-9.1217299000000001</v>
      </c>
      <c r="AD15">
        <v>7.4772657999999996</v>
      </c>
      <c r="AE15">
        <v>16.477142000000001</v>
      </c>
      <c r="AF15">
        <v>-40.721535000000003</v>
      </c>
      <c r="AG15">
        <v>-8.7962808999999993</v>
      </c>
      <c r="AH15" s="8"/>
      <c r="AI15" s="6">
        <f t="shared" si="5"/>
        <v>3.4285714285714</v>
      </c>
      <c r="AJ15" s="6">
        <f t="shared" si="6"/>
        <v>14.786496</v>
      </c>
      <c r="AK15" s="83">
        <f t="shared" si="22"/>
        <v>6.5388736999999999</v>
      </c>
      <c r="AL15" s="6">
        <f t="shared" si="23"/>
        <v>3.4285714285714</v>
      </c>
      <c r="AM15" s="79">
        <f t="shared" si="24"/>
        <v>0</v>
      </c>
      <c r="AN15" s="83">
        <f t="shared" si="25"/>
        <v>0</v>
      </c>
      <c r="AO15" s="6">
        <f t="shared" si="26"/>
        <v>3.4285714285714</v>
      </c>
      <c r="AP15" s="43">
        <f t="shared" si="27"/>
        <v>0</v>
      </c>
      <c r="AQ15" s="83">
        <f t="shared" si="28"/>
        <v>0</v>
      </c>
      <c r="AR15" s="6">
        <f t="shared" si="29"/>
        <v>3.4285714285714</v>
      </c>
      <c r="AS15" s="79">
        <f t="shared" si="30"/>
        <v>0</v>
      </c>
      <c r="AT15" s="83">
        <f t="shared" si="31"/>
        <v>0</v>
      </c>
      <c r="AU15" s="6">
        <f t="shared" si="32"/>
        <v>3.4285714285714</v>
      </c>
      <c r="AV15" s="79">
        <f t="shared" si="33"/>
        <v>0</v>
      </c>
      <c r="AW15" s="83">
        <f t="shared" si="34"/>
        <v>0</v>
      </c>
      <c r="AX15" s="43">
        <f t="shared" si="35"/>
        <v>0</v>
      </c>
      <c r="AY15" s="43">
        <f t="shared" si="36"/>
        <v>0</v>
      </c>
      <c r="AZ15" s="43">
        <f t="shared" si="37"/>
        <v>0</v>
      </c>
      <c r="BA15" s="8"/>
    </row>
    <row r="16" spans="1:53" x14ac:dyDescent="0.25">
      <c r="B16">
        <v>3000000000</v>
      </c>
      <c r="C16">
        <v>-8.1565828000000007</v>
      </c>
      <c r="D16">
        <v>3.2986124000000001</v>
      </c>
      <c r="E16">
        <v>10.780753000000001</v>
      </c>
      <c r="F16">
        <v>-29.443441</v>
      </c>
      <c r="G16">
        <v>-7.5016923000000002</v>
      </c>
      <c r="H16" s="8"/>
      <c r="I16" s="6">
        <f t="shared" si="3"/>
        <v>3.5714285714286</v>
      </c>
      <c r="J16" s="6">
        <f t="shared" si="4"/>
        <v>14.402132</v>
      </c>
      <c r="K16" s="83">
        <f t="shared" si="7"/>
        <v>7.0865897999999996</v>
      </c>
      <c r="L16" s="6">
        <f t="shared" si="8"/>
        <v>3.5714285714286</v>
      </c>
      <c r="M16" s="79">
        <f t="shared" si="9"/>
        <v>0</v>
      </c>
      <c r="N16" s="83">
        <f t="shared" si="10"/>
        <v>0</v>
      </c>
      <c r="O16" s="6">
        <f t="shared" si="11"/>
        <v>3.5714285714286</v>
      </c>
      <c r="P16" s="79">
        <f t="shared" si="12"/>
        <v>0</v>
      </c>
      <c r="Q16" s="83">
        <f t="shared" si="13"/>
        <v>0</v>
      </c>
      <c r="R16" s="6">
        <f t="shared" si="14"/>
        <v>3.5714285714286</v>
      </c>
      <c r="S16" s="79">
        <f t="shared" si="15"/>
        <v>0</v>
      </c>
      <c r="T16" s="83">
        <f t="shared" si="16"/>
        <v>0</v>
      </c>
      <c r="U16" s="6">
        <f t="shared" si="17"/>
        <v>3.5714285714286</v>
      </c>
      <c r="V16" s="79">
        <f t="shared" si="18"/>
        <v>0</v>
      </c>
      <c r="W16" s="83">
        <f t="shared" si="19"/>
        <v>0</v>
      </c>
      <c r="X16" s="43">
        <f t="shared" si="20"/>
        <v>0</v>
      </c>
      <c r="Y16" s="43">
        <f t="shared" ref="Y16:Z16" si="47">C540</f>
        <v>0</v>
      </c>
      <c r="Z16" s="43">
        <f t="shared" si="47"/>
        <v>0</v>
      </c>
      <c r="AB16">
        <v>3000000000</v>
      </c>
      <c r="AC16">
        <v>-8.4519844000000006</v>
      </c>
      <c r="AD16">
        <v>5.3732876999999997</v>
      </c>
      <c r="AE16">
        <v>13.433790999999999</v>
      </c>
      <c r="AF16">
        <v>-35.461593999999998</v>
      </c>
      <c r="AG16">
        <v>-7.7350183000000001</v>
      </c>
      <c r="AH16" s="8"/>
      <c r="AI16" s="6">
        <f t="shared" si="5"/>
        <v>3.5714285714286</v>
      </c>
      <c r="AJ16" s="6">
        <f t="shared" si="6"/>
        <v>16.164141000000001</v>
      </c>
      <c r="AK16" s="83">
        <f t="shared" si="22"/>
        <v>7.7936845000000003</v>
      </c>
      <c r="AL16" s="6">
        <f t="shared" si="23"/>
        <v>3.5714285714286</v>
      </c>
      <c r="AM16" s="79">
        <f t="shared" si="24"/>
        <v>0</v>
      </c>
      <c r="AN16" s="83">
        <f t="shared" si="25"/>
        <v>0</v>
      </c>
      <c r="AO16" s="6">
        <f t="shared" si="26"/>
        <v>3.5714285714286</v>
      </c>
      <c r="AP16" s="43">
        <f t="shared" si="27"/>
        <v>0</v>
      </c>
      <c r="AQ16" s="83">
        <f t="shared" si="28"/>
        <v>0</v>
      </c>
      <c r="AR16" s="6">
        <f t="shared" si="29"/>
        <v>3.5714285714286</v>
      </c>
      <c r="AS16" s="79">
        <f t="shared" si="30"/>
        <v>0</v>
      </c>
      <c r="AT16" s="83">
        <f t="shared" si="31"/>
        <v>0</v>
      </c>
      <c r="AU16" s="6">
        <f t="shared" si="32"/>
        <v>3.5714285714286</v>
      </c>
      <c r="AV16" s="79">
        <f t="shared" si="33"/>
        <v>0</v>
      </c>
      <c r="AW16" s="83">
        <f t="shared" si="34"/>
        <v>0</v>
      </c>
      <c r="AX16" s="43">
        <f t="shared" si="35"/>
        <v>0</v>
      </c>
      <c r="AY16" s="43">
        <f t="shared" si="36"/>
        <v>0</v>
      </c>
      <c r="AZ16" s="43">
        <f t="shared" si="37"/>
        <v>0</v>
      </c>
      <c r="BA16" s="8"/>
    </row>
    <row r="17" spans="2:53" x14ac:dyDescent="0.25">
      <c r="B17">
        <v>3142857142.8571</v>
      </c>
      <c r="C17">
        <v>-7.8962054000000004</v>
      </c>
      <c r="D17">
        <v>3.8677372999999999</v>
      </c>
      <c r="E17">
        <v>11.245599</v>
      </c>
      <c r="F17">
        <v>-32.429172999999999</v>
      </c>
      <c r="G17">
        <v>-7.0983925000000001</v>
      </c>
      <c r="H17" s="8"/>
      <c r="I17" s="6">
        <f t="shared" si="3"/>
        <v>3.7142857142856998</v>
      </c>
      <c r="J17" s="6">
        <f t="shared" si="4"/>
        <v>14.863856</v>
      </c>
      <c r="K17" s="83">
        <f t="shared" si="7"/>
        <v>7.5206394000000003</v>
      </c>
      <c r="L17" s="6">
        <f t="shared" si="8"/>
        <v>3.7142857142856998</v>
      </c>
      <c r="M17" s="79">
        <f t="shared" si="9"/>
        <v>0</v>
      </c>
      <c r="N17" s="83">
        <f t="shared" si="10"/>
        <v>0</v>
      </c>
      <c r="O17" s="6">
        <f t="shared" si="11"/>
        <v>3.7142857142856998</v>
      </c>
      <c r="P17" s="79">
        <f t="shared" si="12"/>
        <v>0</v>
      </c>
      <c r="Q17" s="83">
        <f t="shared" si="13"/>
        <v>0</v>
      </c>
      <c r="R17" s="6">
        <f t="shared" si="14"/>
        <v>3.7142857142856998</v>
      </c>
      <c r="S17" s="79">
        <f t="shared" si="15"/>
        <v>0</v>
      </c>
      <c r="T17" s="83">
        <f t="shared" si="16"/>
        <v>0</v>
      </c>
      <c r="U17" s="6">
        <f t="shared" si="17"/>
        <v>3.7142857142856998</v>
      </c>
      <c r="V17" s="79">
        <f t="shared" si="18"/>
        <v>0</v>
      </c>
      <c r="W17" s="83">
        <f t="shared" si="19"/>
        <v>0</v>
      </c>
      <c r="X17" s="43">
        <f t="shared" si="20"/>
        <v>0</v>
      </c>
      <c r="Y17" s="43">
        <f t="shared" ref="Y17:Z17" si="48">C541</f>
        <v>0</v>
      </c>
      <c r="Z17" s="43">
        <f t="shared" si="48"/>
        <v>0</v>
      </c>
      <c r="AB17">
        <v>3142857142.8571</v>
      </c>
      <c r="AC17">
        <v>-8.4674063000000004</v>
      </c>
      <c r="AD17">
        <v>4.9659839000000003</v>
      </c>
      <c r="AE17">
        <v>12.766424000000001</v>
      </c>
      <c r="AF17">
        <v>-34.179957999999999</v>
      </c>
      <c r="AG17">
        <v>-7.6502109000000003</v>
      </c>
      <c r="AH17" s="8"/>
      <c r="AI17" s="6">
        <f t="shared" si="5"/>
        <v>3.7142857142856998</v>
      </c>
      <c r="AJ17" s="6">
        <f t="shared" si="6"/>
        <v>16.917746000000001</v>
      </c>
      <c r="AK17" s="83">
        <f t="shared" si="22"/>
        <v>8.3901052000000007</v>
      </c>
      <c r="AL17" s="6">
        <f t="shared" si="23"/>
        <v>3.7142857142856998</v>
      </c>
      <c r="AM17" s="79">
        <f t="shared" si="24"/>
        <v>0</v>
      </c>
      <c r="AN17" s="83">
        <f t="shared" si="25"/>
        <v>0</v>
      </c>
      <c r="AO17" s="6">
        <f t="shared" si="26"/>
        <v>3.7142857142856998</v>
      </c>
      <c r="AP17" s="43">
        <f t="shared" si="27"/>
        <v>0</v>
      </c>
      <c r="AQ17" s="83">
        <f t="shared" si="28"/>
        <v>0</v>
      </c>
      <c r="AR17" s="6">
        <f t="shared" si="29"/>
        <v>3.7142857142856998</v>
      </c>
      <c r="AS17" s="79">
        <f t="shared" si="30"/>
        <v>0</v>
      </c>
      <c r="AT17" s="83">
        <f t="shared" si="31"/>
        <v>0</v>
      </c>
      <c r="AU17" s="6">
        <f t="shared" si="32"/>
        <v>3.7142857142856998</v>
      </c>
      <c r="AV17" s="79">
        <f t="shared" si="33"/>
        <v>0</v>
      </c>
      <c r="AW17" s="83">
        <f t="shared" si="34"/>
        <v>0</v>
      </c>
      <c r="AX17" s="43">
        <f t="shared" si="35"/>
        <v>0</v>
      </c>
      <c r="AY17" s="43">
        <f t="shared" si="36"/>
        <v>0</v>
      </c>
      <c r="AZ17" s="43">
        <f t="shared" si="37"/>
        <v>0</v>
      </c>
      <c r="BA17" s="8"/>
    </row>
    <row r="18" spans="2:53" x14ac:dyDescent="0.25">
      <c r="B18">
        <v>3285714285.7143002</v>
      </c>
      <c r="C18">
        <v>-7.6540917999999998</v>
      </c>
      <c r="D18">
        <v>5.1251816999999997</v>
      </c>
      <c r="E18">
        <v>12.462823999999999</v>
      </c>
      <c r="F18">
        <v>-32.454453000000001</v>
      </c>
      <c r="G18">
        <v>-7.5334997000000001</v>
      </c>
      <c r="H18" s="8"/>
      <c r="I18" s="6">
        <f t="shared" si="3"/>
        <v>3.8571428571428998</v>
      </c>
      <c r="J18" s="6">
        <f t="shared" si="4"/>
        <v>15.470056</v>
      </c>
      <c r="K18" s="83">
        <f t="shared" si="7"/>
        <v>8.0705022999999994</v>
      </c>
      <c r="L18" s="6">
        <f t="shared" si="8"/>
        <v>3.8571428571428998</v>
      </c>
      <c r="M18" s="79">
        <f t="shared" si="9"/>
        <v>0</v>
      </c>
      <c r="N18" s="83">
        <f t="shared" si="10"/>
        <v>0</v>
      </c>
      <c r="O18" s="6">
        <f t="shared" si="11"/>
        <v>3.8571428571428998</v>
      </c>
      <c r="P18" s="79">
        <f t="shared" si="12"/>
        <v>0</v>
      </c>
      <c r="Q18" s="83">
        <f t="shared" si="13"/>
        <v>0</v>
      </c>
      <c r="R18" s="6">
        <f t="shared" si="14"/>
        <v>3.8571428571428998</v>
      </c>
      <c r="S18" s="79">
        <f t="shared" si="15"/>
        <v>0</v>
      </c>
      <c r="T18" s="83">
        <f t="shared" si="16"/>
        <v>0</v>
      </c>
      <c r="U18" s="6">
        <f t="shared" si="17"/>
        <v>3.8571428571428998</v>
      </c>
      <c r="V18" s="79">
        <f t="shared" si="18"/>
        <v>0</v>
      </c>
      <c r="W18" s="83">
        <f t="shared" si="19"/>
        <v>0</v>
      </c>
      <c r="X18" s="43">
        <f t="shared" si="20"/>
        <v>0</v>
      </c>
      <c r="Y18" s="43">
        <f t="shared" ref="Y18:Z18" si="49">C542</f>
        <v>0</v>
      </c>
      <c r="Z18" s="43">
        <f t="shared" si="49"/>
        <v>0</v>
      </c>
      <c r="AB18">
        <v>3285714285.7143002</v>
      </c>
      <c r="AC18">
        <v>-8.0679940999999999</v>
      </c>
      <c r="AD18">
        <v>5.5388298000000002</v>
      </c>
      <c r="AE18">
        <v>13.541164</v>
      </c>
      <c r="AF18">
        <v>-35.116504999999997</v>
      </c>
      <c r="AG18">
        <v>-8.0160912999999994</v>
      </c>
      <c r="AH18" s="8"/>
      <c r="AI18" s="6">
        <f t="shared" si="5"/>
        <v>3.8571428571428998</v>
      </c>
      <c r="AJ18" s="6">
        <f t="shared" si="6"/>
        <v>17.977672999999999</v>
      </c>
      <c r="AK18" s="83">
        <f t="shared" si="22"/>
        <v>9.3657017000000007</v>
      </c>
      <c r="AL18" s="6">
        <f t="shared" si="23"/>
        <v>3.8571428571428998</v>
      </c>
      <c r="AM18" s="79">
        <f t="shared" si="24"/>
        <v>0</v>
      </c>
      <c r="AN18" s="83">
        <f t="shared" si="25"/>
        <v>0</v>
      </c>
      <c r="AO18" s="6">
        <f t="shared" si="26"/>
        <v>3.8571428571428998</v>
      </c>
      <c r="AP18" s="43">
        <f t="shared" si="27"/>
        <v>0</v>
      </c>
      <c r="AQ18" s="83">
        <f t="shared" si="28"/>
        <v>0</v>
      </c>
      <c r="AR18" s="6">
        <f t="shared" si="29"/>
        <v>3.8571428571428998</v>
      </c>
      <c r="AS18" s="79">
        <f t="shared" si="30"/>
        <v>0</v>
      </c>
      <c r="AT18" s="83">
        <f t="shared" si="31"/>
        <v>0</v>
      </c>
      <c r="AU18" s="6">
        <f t="shared" si="32"/>
        <v>3.8571428571428998</v>
      </c>
      <c r="AV18" s="79">
        <f t="shared" si="33"/>
        <v>0</v>
      </c>
      <c r="AW18" s="83">
        <f t="shared" si="34"/>
        <v>0</v>
      </c>
      <c r="AX18" s="43">
        <f t="shared" si="35"/>
        <v>0</v>
      </c>
      <c r="AY18" s="43">
        <f t="shared" si="36"/>
        <v>0</v>
      </c>
      <c r="AZ18" s="43">
        <f t="shared" si="37"/>
        <v>0</v>
      </c>
      <c r="BA18" s="8"/>
    </row>
    <row r="19" spans="2:53" x14ac:dyDescent="0.25">
      <c r="B19">
        <v>3428571428.5714002</v>
      </c>
      <c r="C19">
        <v>-7.3864441000000003</v>
      </c>
      <c r="D19">
        <v>6.0387896999999997</v>
      </c>
      <c r="E19">
        <v>13.385923999999999</v>
      </c>
      <c r="F19">
        <v>-34.677689000000001</v>
      </c>
      <c r="G19">
        <v>-7.3810349000000004</v>
      </c>
      <c r="H19" s="8"/>
      <c r="I19" s="6">
        <f t="shared" si="3"/>
        <v>4</v>
      </c>
      <c r="J19" s="6">
        <f t="shared" si="4"/>
        <v>15.747477</v>
      </c>
      <c r="K19" s="83">
        <f t="shared" si="7"/>
        <v>8.4549608000000003</v>
      </c>
      <c r="L19" s="6">
        <f t="shared" si="8"/>
        <v>4</v>
      </c>
      <c r="M19" s="79">
        <f t="shared" si="9"/>
        <v>0</v>
      </c>
      <c r="N19" s="83">
        <f t="shared" si="10"/>
        <v>0</v>
      </c>
      <c r="O19" s="6">
        <f t="shared" si="11"/>
        <v>4</v>
      </c>
      <c r="P19" s="79">
        <f t="shared" si="12"/>
        <v>0</v>
      </c>
      <c r="Q19" s="83">
        <f t="shared" si="13"/>
        <v>0</v>
      </c>
      <c r="R19" s="6">
        <f t="shared" si="14"/>
        <v>4</v>
      </c>
      <c r="S19" s="79">
        <f t="shared" si="15"/>
        <v>0</v>
      </c>
      <c r="T19" s="83">
        <f t="shared" si="16"/>
        <v>0</v>
      </c>
      <c r="U19" s="6">
        <f t="shared" si="17"/>
        <v>4</v>
      </c>
      <c r="V19" s="79">
        <f t="shared" si="18"/>
        <v>0</v>
      </c>
      <c r="W19" s="83">
        <f t="shared" si="19"/>
        <v>0</v>
      </c>
      <c r="X19" s="43">
        <f t="shared" si="20"/>
        <v>0</v>
      </c>
      <c r="Y19" s="43">
        <f t="shared" ref="Y19:Z19" si="50">C543</f>
        <v>0</v>
      </c>
      <c r="Z19" s="43">
        <f t="shared" si="50"/>
        <v>0</v>
      </c>
      <c r="AB19">
        <v>3428571428.5714002</v>
      </c>
      <c r="AC19">
        <v>-8.2637587000000003</v>
      </c>
      <c r="AD19">
        <v>6.5388736999999999</v>
      </c>
      <c r="AE19">
        <v>14.786496</v>
      </c>
      <c r="AF19">
        <v>-38.333995999999999</v>
      </c>
      <c r="AG19">
        <v>-8.3407020999999997</v>
      </c>
      <c r="AH19" s="8"/>
      <c r="AI19" s="6">
        <f t="shared" si="5"/>
        <v>4</v>
      </c>
      <c r="AJ19" s="6">
        <f t="shared" si="6"/>
        <v>18.48366</v>
      </c>
      <c r="AK19" s="83">
        <f t="shared" si="22"/>
        <v>9.8124123000000001</v>
      </c>
      <c r="AL19" s="6">
        <f t="shared" si="23"/>
        <v>4</v>
      </c>
      <c r="AM19" s="79">
        <f t="shared" si="24"/>
        <v>0</v>
      </c>
      <c r="AN19" s="83">
        <f t="shared" si="25"/>
        <v>0</v>
      </c>
      <c r="AO19" s="6">
        <f t="shared" si="26"/>
        <v>4</v>
      </c>
      <c r="AP19" s="43">
        <f t="shared" si="27"/>
        <v>0</v>
      </c>
      <c r="AQ19" s="83">
        <f t="shared" si="28"/>
        <v>0</v>
      </c>
      <c r="AR19" s="6">
        <f t="shared" si="29"/>
        <v>4</v>
      </c>
      <c r="AS19" s="79">
        <f t="shared" si="30"/>
        <v>0</v>
      </c>
      <c r="AT19" s="83">
        <f t="shared" si="31"/>
        <v>0</v>
      </c>
      <c r="AU19" s="6">
        <f t="shared" si="32"/>
        <v>4</v>
      </c>
      <c r="AV19" s="79">
        <f t="shared" si="33"/>
        <v>0</v>
      </c>
      <c r="AW19" s="83">
        <f t="shared" si="34"/>
        <v>0</v>
      </c>
      <c r="AX19" s="43">
        <f t="shared" si="35"/>
        <v>0</v>
      </c>
      <c r="AY19" s="43">
        <f t="shared" si="36"/>
        <v>0</v>
      </c>
      <c r="AZ19" s="43">
        <f t="shared" si="37"/>
        <v>0</v>
      </c>
      <c r="BA19" s="8"/>
    </row>
    <row r="20" spans="2:53" x14ac:dyDescent="0.25">
      <c r="B20">
        <v>3571428571.4285998</v>
      </c>
      <c r="C20">
        <v>-7.0168347000000004</v>
      </c>
      <c r="D20">
        <v>7.0865897999999996</v>
      </c>
      <c r="E20">
        <v>14.402132</v>
      </c>
      <c r="F20">
        <v>-35.272708999999999</v>
      </c>
      <c r="G20">
        <v>-7.1268687000000002</v>
      </c>
      <c r="H20" s="8"/>
      <c r="I20" s="6">
        <f t="shared" si="3"/>
        <v>4.1428571428570997</v>
      </c>
      <c r="J20" s="6">
        <f t="shared" si="4"/>
        <v>16.583514999999998</v>
      </c>
      <c r="K20" s="83">
        <f t="shared" si="7"/>
        <v>9.3886309000000008</v>
      </c>
      <c r="L20" s="6">
        <f t="shared" si="8"/>
        <v>4.1428571428570997</v>
      </c>
      <c r="M20" s="79">
        <f t="shared" si="9"/>
        <v>0</v>
      </c>
      <c r="N20" s="83">
        <f t="shared" si="10"/>
        <v>0</v>
      </c>
      <c r="O20" s="6">
        <f t="shared" si="11"/>
        <v>4.1428571428570997</v>
      </c>
      <c r="P20" s="79">
        <f t="shared" si="12"/>
        <v>0</v>
      </c>
      <c r="Q20" s="83">
        <f t="shared" si="13"/>
        <v>0</v>
      </c>
      <c r="R20" s="6">
        <f t="shared" si="14"/>
        <v>4.1428571428570997</v>
      </c>
      <c r="S20" s="79">
        <f t="shared" si="15"/>
        <v>0</v>
      </c>
      <c r="T20" s="83">
        <f t="shared" si="16"/>
        <v>0</v>
      </c>
      <c r="U20" s="6">
        <f t="shared" si="17"/>
        <v>4.1428571428570997</v>
      </c>
      <c r="V20" s="79">
        <f t="shared" si="18"/>
        <v>0</v>
      </c>
      <c r="W20" s="83">
        <f t="shared" si="19"/>
        <v>0</v>
      </c>
      <c r="X20" s="43">
        <f t="shared" si="20"/>
        <v>0</v>
      </c>
      <c r="Y20" s="43">
        <f t="shared" ref="Y20:Z20" si="51">C544</f>
        <v>0</v>
      </c>
      <c r="Z20" s="43">
        <f t="shared" si="51"/>
        <v>0</v>
      </c>
      <c r="AB20">
        <v>3571428571.4285998</v>
      </c>
      <c r="AC20">
        <v>-8.2952279999999998</v>
      </c>
      <c r="AD20">
        <v>7.7936845000000003</v>
      </c>
      <c r="AE20">
        <v>16.164141000000001</v>
      </c>
      <c r="AF20">
        <v>-39.663688999999998</v>
      </c>
      <c r="AG20">
        <v>-8.3860721999999992</v>
      </c>
      <c r="AH20" s="8"/>
      <c r="AI20" s="6">
        <f t="shared" si="5"/>
        <v>4.1428571428570997</v>
      </c>
      <c r="AJ20" s="6">
        <f t="shared" si="6"/>
        <v>19.299112000000001</v>
      </c>
      <c r="AK20" s="83">
        <f t="shared" si="22"/>
        <v>10.703044999999999</v>
      </c>
      <c r="AL20" s="6">
        <f t="shared" si="23"/>
        <v>4.1428571428570997</v>
      </c>
      <c r="AM20" s="79">
        <f t="shared" si="24"/>
        <v>0</v>
      </c>
      <c r="AN20" s="83">
        <f t="shared" si="25"/>
        <v>0</v>
      </c>
      <c r="AO20" s="6">
        <f t="shared" si="26"/>
        <v>4.1428571428570997</v>
      </c>
      <c r="AP20" s="43">
        <f t="shared" si="27"/>
        <v>0</v>
      </c>
      <c r="AQ20" s="83">
        <f t="shared" si="28"/>
        <v>0</v>
      </c>
      <c r="AR20" s="6">
        <f t="shared" si="29"/>
        <v>4.1428571428570997</v>
      </c>
      <c r="AS20" s="79">
        <f t="shared" si="30"/>
        <v>0</v>
      </c>
      <c r="AT20" s="83">
        <f t="shared" si="31"/>
        <v>0</v>
      </c>
      <c r="AU20" s="6">
        <f t="shared" si="32"/>
        <v>4.1428571428570997</v>
      </c>
      <c r="AV20" s="79">
        <f t="shared" si="33"/>
        <v>0</v>
      </c>
      <c r="AW20" s="83">
        <f t="shared" si="34"/>
        <v>0</v>
      </c>
      <c r="AX20" s="43">
        <f t="shared" si="35"/>
        <v>0</v>
      </c>
      <c r="AY20" s="43">
        <f t="shared" si="36"/>
        <v>0</v>
      </c>
      <c r="AZ20" s="43">
        <f t="shared" si="37"/>
        <v>0</v>
      </c>
      <c r="BA20" s="8"/>
    </row>
    <row r="21" spans="2:53" x14ac:dyDescent="0.25">
      <c r="B21">
        <v>3714285714.2856998</v>
      </c>
      <c r="C21">
        <v>-7.3754821000000002</v>
      </c>
      <c r="D21">
        <v>7.5206394000000003</v>
      </c>
      <c r="E21">
        <v>14.863856</v>
      </c>
      <c r="F21">
        <v>-37.905422000000002</v>
      </c>
      <c r="G21">
        <v>-7.4387236000000003</v>
      </c>
      <c r="H21" s="8"/>
      <c r="I21" s="6">
        <f t="shared" si="3"/>
        <v>4.2857142857142998</v>
      </c>
      <c r="J21" s="6">
        <f t="shared" si="4"/>
        <v>17.139057000000001</v>
      </c>
      <c r="K21" s="83">
        <f t="shared" si="7"/>
        <v>10.087866</v>
      </c>
      <c r="L21" s="6">
        <f t="shared" si="8"/>
        <v>4.2857142857142998</v>
      </c>
      <c r="M21" s="79">
        <f t="shared" si="9"/>
        <v>0</v>
      </c>
      <c r="N21" s="83">
        <f t="shared" si="10"/>
        <v>0</v>
      </c>
      <c r="O21" s="6">
        <f t="shared" si="11"/>
        <v>4.2857142857142998</v>
      </c>
      <c r="P21" s="79">
        <f t="shared" si="12"/>
        <v>0</v>
      </c>
      <c r="Q21" s="83">
        <f t="shared" si="13"/>
        <v>0</v>
      </c>
      <c r="R21" s="6">
        <f t="shared" si="14"/>
        <v>4.2857142857142998</v>
      </c>
      <c r="S21" s="79">
        <f t="shared" si="15"/>
        <v>0</v>
      </c>
      <c r="T21" s="83">
        <f t="shared" si="16"/>
        <v>0</v>
      </c>
      <c r="U21" s="6">
        <f t="shared" si="17"/>
        <v>4.2857142857142998</v>
      </c>
      <c r="V21" s="79">
        <f t="shared" si="18"/>
        <v>0</v>
      </c>
      <c r="W21" s="83">
        <f t="shared" si="19"/>
        <v>0</v>
      </c>
      <c r="X21" s="43">
        <f t="shared" si="20"/>
        <v>0</v>
      </c>
      <c r="Y21" s="43">
        <f t="shared" ref="Y21:Z21" si="52">C545</f>
        <v>0</v>
      </c>
      <c r="Z21" s="43">
        <f t="shared" si="52"/>
        <v>0</v>
      </c>
      <c r="AB21">
        <v>3714285714.2856998</v>
      </c>
      <c r="AC21">
        <v>-8.3688078000000008</v>
      </c>
      <c r="AD21">
        <v>8.3901052000000007</v>
      </c>
      <c r="AE21">
        <v>16.917746000000001</v>
      </c>
      <c r="AF21">
        <v>-43.547809999999998</v>
      </c>
      <c r="AG21">
        <v>-8.3845959000000008</v>
      </c>
      <c r="AH21" s="8"/>
      <c r="AI21" s="6">
        <f t="shared" si="5"/>
        <v>4.2857142857142998</v>
      </c>
      <c r="AJ21" s="6">
        <f t="shared" si="6"/>
        <v>19.752834</v>
      </c>
      <c r="AK21" s="83">
        <f t="shared" si="22"/>
        <v>11.206160000000001</v>
      </c>
      <c r="AL21" s="6">
        <f t="shared" si="23"/>
        <v>4.2857142857142998</v>
      </c>
      <c r="AM21" s="79">
        <f t="shared" si="24"/>
        <v>0</v>
      </c>
      <c r="AN21" s="83">
        <f t="shared" si="25"/>
        <v>0</v>
      </c>
      <c r="AO21" s="6">
        <f t="shared" si="26"/>
        <v>4.2857142857142998</v>
      </c>
      <c r="AP21" s="43">
        <f t="shared" si="27"/>
        <v>0</v>
      </c>
      <c r="AQ21" s="83">
        <f t="shared" si="28"/>
        <v>0</v>
      </c>
      <c r="AR21" s="6">
        <f t="shared" si="29"/>
        <v>4.2857142857142998</v>
      </c>
      <c r="AS21" s="79">
        <f t="shared" si="30"/>
        <v>0</v>
      </c>
      <c r="AT21" s="83">
        <f t="shared" si="31"/>
        <v>0</v>
      </c>
      <c r="AU21" s="6">
        <f t="shared" si="32"/>
        <v>4.2857142857142998</v>
      </c>
      <c r="AV21" s="79">
        <f t="shared" si="33"/>
        <v>0</v>
      </c>
      <c r="AW21" s="83">
        <f t="shared" si="34"/>
        <v>0</v>
      </c>
      <c r="AX21" s="43">
        <f t="shared" si="35"/>
        <v>0</v>
      </c>
      <c r="AY21" s="43">
        <f t="shared" si="36"/>
        <v>0</v>
      </c>
      <c r="AZ21" s="43">
        <f t="shared" si="37"/>
        <v>0</v>
      </c>
      <c r="BA21" s="8"/>
    </row>
    <row r="22" spans="2:53" x14ac:dyDescent="0.25">
      <c r="B22">
        <v>3857142857.1429</v>
      </c>
      <c r="C22">
        <v>-7.5172305000000001</v>
      </c>
      <c r="D22">
        <v>8.0705022999999994</v>
      </c>
      <c r="E22">
        <v>15.470056</v>
      </c>
      <c r="F22">
        <v>-37.674346999999997</v>
      </c>
      <c r="G22">
        <v>-7.4640583999999999</v>
      </c>
      <c r="H22" s="8"/>
      <c r="I22" s="6">
        <f t="shared" si="3"/>
        <v>4.4285714285713995</v>
      </c>
      <c r="J22" s="6">
        <f t="shared" si="4"/>
        <v>18.100842</v>
      </c>
      <c r="K22" s="83">
        <f t="shared" si="7"/>
        <v>11.052856999999999</v>
      </c>
      <c r="L22" s="6">
        <f t="shared" si="8"/>
        <v>4.4285714285713995</v>
      </c>
      <c r="M22" s="79">
        <f t="shared" si="9"/>
        <v>0</v>
      </c>
      <c r="N22" s="83">
        <f t="shared" si="10"/>
        <v>0</v>
      </c>
      <c r="O22" s="6">
        <f t="shared" si="11"/>
        <v>4.4285714285713995</v>
      </c>
      <c r="P22" s="79">
        <f t="shared" si="12"/>
        <v>0</v>
      </c>
      <c r="Q22" s="83">
        <f t="shared" si="13"/>
        <v>0</v>
      </c>
      <c r="R22" s="6">
        <f t="shared" si="14"/>
        <v>4.4285714285713995</v>
      </c>
      <c r="S22" s="79">
        <f t="shared" si="15"/>
        <v>0</v>
      </c>
      <c r="T22" s="83">
        <f t="shared" si="16"/>
        <v>0</v>
      </c>
      <c r="U22" s="6">
        <f t="shared" si="17"/>
        <v>4.4285714285713995</v>
      </c>
      <c r="V22" s="79">
        <f t="shared" si="18"/>
        <v>0</v>
      </c>
      <c r="W22" s="83">
        <f t="shared" si="19"/>
        <v>0</v>
      </c>
      <c r="X22" s="43">
        <f t="shared" si="20"/>
        <v>0</v>
      </c>
      <c r="Y22" s="43">
        <f t="shared" ref="Y22:Z22" si="53">C546</f>
        <v>0</v>
      </c>
      <c r="Z22" s="43">
        <f t="shared" si="53"/>
        <v>0</v>
      </c>
      <c r="AB22">
        <v>3857142857.1429</v>
      </c>
      <c r="AC22">
        <v>-8.8921756999999992</v>
      </c>
      <c r="AD22">
        <v>9.3657017000000007</v>
      </c>
      <c r="AE22">
        <v>17.977672999999999</v>
      </c>
      <c r="AF22">
        <v>-43.797767999999998</v>
      </c>
      <c r="AG22">
        <v>-8.8122520000000009</v>
      </c>
      <c r="AH22" s="8"/>
      <c r="AI22" s="6">
        <f t="shared" si="5"/>
        <v>4.4285714285713995</v>
      </c>
      <c r="AJ22" s="6">
        <f t="shared" si="6"/>
        <v>20.352485999999999</v>
      </c>
      <c r="AK22" s="83">
        <f t="shared" si="22"/>
        <v>11.798368</v>
      </c>
      <c r="AL22" s="6">
        <f t="shared" si="23"/>
        <v>4.4285714285713995</v>
      </c>
      <c r="AM22" s="79">
        <f t="shared" si="24"/>
        <v>0</v>
      </c>
      <c r="AN22" s="83">
        <f t="shared" si="25"/>
        <v>0</v>
      </c>
      <c r="AO22" s="6">
        <f t="shared" si="26"/>
        <v>4.4285714285713995</v>
      </c>
      <c r="AP22" s="43">
        <f t="shared" si="27"/>
        <v>0</v>
      </c>
      <c r="AQ22" s="83">
        <f t="shared" si="28"/>
        <v>0</v>
      </c>
      <c r="AR22" s="6">
        <f t="shared" si="29"/>
        <v>4.4285714285713995</v>
      </c>
      <c r="AS22" s="79">
        <f t="shared" si="30"/>
        <v>0</v>
      </c>
      <c r="AT22" s="83">
        <f t="shared" si="31"/>
        <v>0</v>
      </c>
      <c r="AU22" s="6">
        <f t="shared" si="32"/>
        <v>4.4285714285713995</v>
      </c>
      <c r="AV22" s="79">
        <f t="shared" si="33"/>
        <v>0</v>
      </c>
      <c r="AW22" s="83">
        <f t="shared" si="34"/>
        <v>0</v>
      </c>
      <c r="AX22" s="43">
        <f t="shared" si="35"/>
        <v>0</v>
      </c>
      <c r="AY22" s="43">
        <f t="shared" si="36"/>
        <v>0</v>
      </c>
      <c r="AZ22" s="43">
        <f t="shared" si="37"/>
        <v>0</v>
      </c>
      <c r="BA22" s="8"/>
    </row>
    <row r="23" spans="2:53" x14ac:dyDescent="0.25">
      <c r="B23">
        <v>4000000000</v>
      </c>
      <c r="C23">
        <v>-7.3417000999999997</v>
      </c>
      <c r="D23">
        <v>8.4549608000000003</v>
      </c>
      <c r="E23">
        <v>15.747477</v>
      </c>
      <c r="F23">
        <v>-39.546481999999997</v>
      </c>
      <c r="G23">
        <v>-7.2958769999999999</v>
      </c>
      <c r="H23" s="8"/>
      <c r="I23" s="6">
        <f t="shared" si="3"/>
        <v>4.5714285714286005</v>
      </c>
      <c r="J23" s="6">
        <f t="shared" si="4"/>
        <v>18.367407</v>
      </c>
      <c r="K23" s="83">
        <f t="shared" si="7"/>
        <v>11.400509</v>
      </c>
      <c r="L23" s="6">
        <f t="shared" si="8"/>
        <v>4.5714285714286005</v>
      </c>
      <c r="M23" s="79">
        <f t="shared" si="9"/>
        <v>0</v>
      </c>
      <c r="N23" s="83">
        <f t="shared" si="10"/>
        <v>0</v>
      </c>
      <c r="O23" s="6">
        <f t="shared" si="11"/>
        <v>4.5714285714286005</v>
      </c>
      <c r="P23" s="79">
        <f t="shared" si="12"/>
        <v>0</v>
      </c>
      <c r="Q23" s="83">
        <f t="shared" si="13"/>
        <v>0</v>
      </c>
      <c r="R23" s="6">
        <f t="shared" si="14"/>
        <v>4.5714285714286005</v>
      </c>
      <c r="S23" s="79">
        <f t="shared" si="15"/>
        <v>0</v>
      </c>
      <c r="T23" s="83">
        <f t="shared" si="16"/>
        <v>0</v>
      </c>
      <c r="U23" s="6">
        <f t="shared" si="17"/>
        <v>4.5714285714286005</v>
      </c>
      <c r="V23" s="79">
        <f t="shared" si="18"/>
        <v>0</v>
      </c>
      <c r="W23" s="83">
        <f t="shared" si="19"/>
        <v>0</v>
      </c>
      <c r="X23" s="43">
        <f t="shared" si="20"/>
        <v>0</v>
      </c>
      <c r="Y23" s="43">
        <f t="shared" ref="Y23:Z23" si="54">C547</f>
        <v>0</v>
      </c>
      <c r="Z23" s="43">
        <f t="shared" si="54"/>
        <v>0</v>
      </c>
      <c r="AB23">
        <v>4000000000</v>
      </c>
      <c r="AC23">
        <v>-8.6483401999999998</v>
      </c>
      <c r="AD23">
        <v>9.8124123000000001</v>
      </c>
      <c r="AE23">
        <v>18.48366</v>
      </c>
      <c r="AF23">
        <v>-46.576599000000002</v>
      </c>
      <c r="AG23">
        <v>-8.6390667000000008</v>
      </c>
      <c r="AH23" s="8"/>
      <c r="AI23" s="6">
        <f t="shared" si="5"/>
        <v>4.5714285714286005</v>
      </c>
      <c r="AJ23" s="6">
        <f t="shared" si="6"/>
        <v>20.753789999999999</v>
      </c>
      <c r="AK23" s="83">
        <f t="shared" si="22"/>
        <v>12.268015999999999</v>
      </c>
      <c r="AL23" s="6">
        <f t="shared" si="23"/>
        <v>4.5714285714286005</v>
      </c>
      <c r="AM23" s="79">
        <f t="shared" si="24"/>
        <v>0</v>
      </c>
      <c r="AN23" s="83">
        <f t="shared" si="25"/>
        <v>0</v>
      </c>
      <c r="AO23" s="6">
        <f t="shared" si="26"/>
        <v>4.5714285714286005</v>
      </c>
      <c r="AP23" s="43">
        <f t="shared" si="27"/>
        <v>0</v>
      </c>
      <c r="AQ23" s="83">
        <f t="shared" si="28"/>
        <v>0</v>
      </c>
      <c r="AR23" s="6">
        <f t="shared" si="29"/>
        <v>4.5714285714286005</v>
      </c>
      <c r="AS23" s="79">
        <f t="shared" si="30"/>
        <v>0</v>
      </c>
      <c r="AT23" s="83">
        <f t="shared" si="31"/>
        <v>0</v>
      </c>
      <c r="AU23" s="6">
        <f t="shared" si="32"/>
        <v>4.5714285714286005</v>
      </c>
      <c r="AV23" s="79">
        <f t="shared" si="33"/>
        <v>0</v>
      </c>
      <c r="AW23" s="83">
        <f t="shared" si="34"/>
        <v>0</v>
      </c>
      <c r="AX23" s="43">
        <f t="shared" si="35"/>
        <v>0</v>
      </c>
      <c r="AY23" s="43">
        <f t="shared" si="36"/>
        <v>0</v>
      </c>
      <c r="AZ23" s="43">
        <f t="shared" si="37"/>
        <v>0</v>
      </c>
      <c r="BA23" s="8"/>
    </row>
    <row r="24" spans="2:53" x14ac:dyDescent="0.25">
      <c r="B24">
        <v>4142857142.8571</v>
      </c>
      <c r="C24">
        <v>-7.2082180999999999</v>
      </c>
      <c r="D24">
        <v>9.3886309000000008</v>
      </c>
      <c r="E24">
        <v>16.583514999999998</v>
      </c>
      <c r="F24">
        <v>-39.710383999999998</v>
      </c>
      <c r="G24">
        <v>-7.1176123999999996</v>
      </c>
      <c r="H24" s="8"/>
      <c r="I24" s="6">
        <f t="shared" si="3"/>
        <v>4.7142857142857002</v>
      </c>
      <c r="J24" s="6">
        <f t="shared" si="4"/>
        <v>18.771059000000001</v>
      </c>
      <c r="K24" s="83">
        <f t="shared" si="7"/>
        <v>11.747608</v>
      </c>
      <c r="L24" s="6">
        <f t="shared" si="8"/>
        <v>4.7142857142857002</v>
      </c>
      <c r="M24" s="79">
        <f t="shared" si="9"/>
        <v>0</v>
      </c>
      <c r="N24" s="83">
        <f t="shared" si="10"/>
        <v>0</v>
      </c>
      <c r="O24" s="6">
        <f t="shared" si="11"/>
        <v>4.7142857142857002</v>
      </c>
      <c r="P24" s="79">
        <f t="shared" si="12"/>
        <v>0</v>
      </c>
      <c r="Q24" s="83">
        <f t="shared" si="13"/>
        <v>0</v>
      </c>
      <c r="R24" s="6">
        <f t="shared" si="14"/>
        <v>4.7142857142857002</v>
      </c>
      <c r="S24" s="79">
        <f t="shared" si="15"/>
        <v>0</v>
      </c>
      <c r="T24" s="83">
        <f t="shared" si="16"/>
        <v>0</v>
      </c>
      <c r="U24" s="6">
        <f t="shared" si="17"/>
        <v>4.7142857142857002</v>
      </c>
      <c r="V24" s="79">
        <f t="shared" si="18"/>
        <v>0</v>
      </c>
      <c r="W24" s="83">
        <f t="shared" si="19"/>
        <v>0</v>
      </c>
      <c r="X24" s="43">
        <f t="shared" si="20"/>
        <v>0</v>
      </c>
      <c r="Y24" s="43">
        <f t="shared" ref="Y24:Z24" si="55">C548</f>
        <v>0</v>
      </c>
      <c r="Z24" s="43">
        <f t="shared" si="55"/>
        <v>0</v>
      </c>
      <c r="AB24">
        <v>4142857142.8571</v>
      </c>
      <c r="AC24">
        <v>-8.5698729</v>
      </c>
      <c r="AD24">
        <v>10.703044999999999</v>
      </c>
      <c r="AE24">
        <v>19.299112000000001</v>
      </c>
      <c r="AF24">
        <v>-46.831268000000001</v>
      </c>
      <c r="AG24">
        <v>-8.5624217999999992</v>
      </c>
      <c r="AH24" s="8"/>
      <c r="AI24" s="6">
        <f t="shared" si="5"/>
        <v>4.7142857142857002</v>
      </c>
      <c r="AJ24" s="6">
        <f t="shared" si="6"/>
        <v>21.081903000000001</v>
      </c>
      <c r="AK24" s="83">
        <f t="shared" si="22"/>
        <v>12.65512</v>
      </c>
      <c r="AL24" s="6">
        <f t="shared" si="23"/>
        <v>4.7142857142857002</v>
      </c>
      <c r="AM24" s="79">
        <f t="shared" si="24"/>
        <v>0</v>
      </c>
      <c r="AN24" s="83">
        <f t="shared" si="25"/>
        <v>0</v>
      </c>
      <c r="AO24" s="6">
        <f t="shared" si="26"/>
        <v>4.7142857142857002</v>
      </c>
      <c r="AP24" s="43">
        <f t="shared" si="27"/>
        <v>0</v>
      </c>
      <c r="AQ24" s="83">
        <f t="shared" si="28"/>
        <v>0</v>
      </c>
      <c r="AR24" s="6">
        <f t="shared" si="29"/>
        <v>4.7142857142857002</v>
      </c>
      <c r="AS24" s="79">
        <f t="shared" si="30"/>
        <v>0</v>
      </c>
      <c r="AT24" s="83">
        <f t="shared" si="31"/>
        <v>0</v>
      </c>
      <c r="AU24" s="6">
        <f t="shared" si="32"/>
        <v>4.7142857142857002</v>
      </c>
      <c r="AV24" s="79">
        <f t="shared" si="33"/>
        <v>0</v>
      </c>
      <c r="AW24" s="83">
        <f t="shared" si="34"/>
        <v>0</v>
      </c>
      <c r="AX24" s="43">
        <f t="shared" si="35"/>
        <v>0</v>
      </c>
      <c r="AY24" s="43">
        <f t="shared" si="36"/>
        <v>0</v>
      </c>
      <c r="AZ24" s="43">
        <f t="shared" si="37"/>
        <v>0</v>
      </c>
      <c r="BA24" s="8"/>
    </row>
    <row r="25" spans="2:53" x14ac:dyDescent="0.25">
      <c r="B25">
        <v>4285714285.7143002</v>
      </c>
      <c r="C25">
        <v>-7.1570362999999997</v>
      </c>
      <c r="D25">
        <v>10.087866</v>
      </c>
      <c r="E25">
        <v>17.139057000000001</v>
      </c>
      <c r="F25">
        <v>-42.195782000000001</v>
      </c>
      <c r="G25">
        <v>-7.1711654999999999</v>
      </c>
      <c r="H25" s="8"/>
      <c r="I25" s="6">
        <f t="shared" si="3"/>
        <v>4.8571428571429003</v>
      </c>
      <c r="J25" s="6">
        <f t="shared" si="4"/>
        <v>18.706904999999999</v>
      </c>
      <c r="K25" s="83">
        <f t="shared" si="7"/>
        <v>11.791441000000001</v>
      </c>
      <c r="L25" s="6">
        <f t="shared" si="8"/>
        <v>4.8571428571429003</v>
      </c>
      <c r="M25" s="79">
        <f t="shared" si="9"/>
        <v>0</v>
      </c>
      <c r="N25" s="83">
        <f t="shared" si="10"/>
        <v>0</v>
      </c>
      <c r="O25" s="6">
        <f t="shared" si="11"/>
        <v>4.8571428571429003</v>
      </c>
      <c r="P25" s="79">
        <f t="shared" si="12"/>
        <v>0</v>
      </c>
      <c r="Q25" s="83">
        <f t="shared" si="13"/>
        <v>0</v>
      </c>
      <c r="R25" s="6">
        <f t="shared" si="14"/>
        <v>4.8571428571429003</v>
      </c>
      <c r="S25" s="79">
        <f t="shared" si="15"/>
        <v>0</v>
      </c>
      <c r="T25" s="83">
        <f t="shared" si="16"/>
        <v>0</v>
      </c>
      <c r="U25" s="6">
        <f t="shared" si="17"/>
        <v>4.8571428571429003</v>
      </c>
      <c r="V25" s="79">
        <f t="shared" si="18"/>
        <v>0</v>
      </c>
      <c r="W25" s="83">
        <f t="shared" si="19"/>
        <v>0</v>
      </c>
      <c r="X25" s="43">
        <f t="shared" si="20"/>
        <v>0</v>
      </c>
      <c r="Y25" s="43">
        <f t="shared" ref="Y25:Z25" si="56">C549</f>
        <v>0</v>
      </c>
      <c r="Z25" s="43">
        <f t="shared" si="56"/>
        <v>0</v>
      </c>
      <c r="AB25">
        <v>4285714285.7143002</v>
      </c>
      <c r="AC25">
        <v>-8.5694236999999998</v>
      </c>
      <c r="AD25">
        <v>11.206160000000001</v>
      </c>
      <c r="AE25">
        <v>19.752834</v>
      </c>
      <c r="AF25">
        <v>-48.173309000000003</v>
      </c>
      <c r="AG25">
        <v>-8.5867100000000001</v>
      </c>
      <c r="AH25" s="8"/>
      <c r="AI25" s="6">
        <f t="shared" si="5"/>
        <v>4.8571428571429003</v>
      </c>
      <c r="AJ25" s="6">
        <f t="shared" si="6"/>
        <v>21.654931999999999</v>
      </c>
      <c r="AK25" s="83">
        <f t="shared" si="22"/>
        <v>13.319716</v>
      </c>
      <c r="AL25" s="6">
        <f t="shared" si="23"/>
        <v>4.8571428571429003</v>
      </c>
      <c r="AM25" s="79">
        <f t="shared" si="24"/>
        <v>0</v>
      </c>
      <c r="AN25" s="83">
        <f t="shared" si="25"/>
        <v>0</v>
      </c>
      <c r="AO25" s="6">
        <f t="shared" si="26"/>
        <v>4.8571428571429003</v>
      </c>
      <c r="AP25" s="43">
        <f t="shared" si="27"/>
        <v>0</v>
      </c>
      <c r="AQ25" s="83">
        <f t="shared" si="28"/>
        <v>0</v>
      </c>
      <c r="AR25" s="6">
        <f t="shared" si="29"/>
        <v>4.8571428571429003</v>
      </c>
      <c r="AS25" s="79">
        <f t="shared" si="30"/>
        <v>0</v>
      </c>
      <c r="AT25" s="83">
        <f t="shared" si="31"/>
        <v>0</v>
      </c>
      <c r="AU25" s="6">
        <f t="shared" si="32"/>
        <v>4.8571428571429003</v>
      </c>
      <c r="AV25" s="79">
        <f t="shared" si="33"/>
        <v>0</v>
      </c>
      <c r="AW25" s="83">
        <f t="shared" si="34"/>
        <v>0</v>
      </c>
      <c r="AX25" s="43">
        <f t="shared" si="35"/>
        <v>0</v>
      </c>
      <c r="AY25" s="43">
        <f t="shared" si="36"/>
        <v>0</v>
      </c>
      <c r="AZ25" s="43">
        <f t="shared" si="37"/>
        <v>0</v>
      </c>
      <c r="BA25" s="8"/>
    </row>
    <row r="26" spans="2:53" x14ac:dyDescent="0.25">
      <c r="B26">
        <v>4428571428.5713997</v>
      </c>
      <c r="C26">
        <v>-6.9122114000000003</v>
      </c>
      <c r="D26">
        <v>11.052856999999999</v>
      </c>
      <c r="E26">
        <v>18.100842</v>
      </c>
      <c r="F26">
        <v>-42.453426</v>
      </c>
      <c r="G26">
        <v>-6.8647966</v>
      </c>
      <c r="H26" s="8"/>
      <c r="I26" s="6">
        <f t="shared" si="3"/>
        <v>5</v>
      </c>
      <c r="J26" s="6">
        <f t="shared" si="4"/>
        <v>19.547398000000001</v>
      </c>
      <c r="K26" s="83">
        <f t="shared" si="7"/>
        <v>12.647107999999999</v>
      </c>
      <c r="L26" s="6">
        <f t="shared" si="8"/>
        <v>5</v>
      </c>
      <c r="M26" s="79">
        <f t="shared" si="9"/>
        <v>0</v>
      </c>
      <c r="N26" s="83">
        <f t="shared" si="10"/>
        <v>0</v>
      </c>
      <c r="O26" s="6">
        <f t="shared" si="11"/>
        <v>5</v>
      </c>
      <c r="P26" s="79">
        <f t="shared" si="12"/>
        <v>0</v>
      </c>
      <c r="Q26" s="83">
        <f t="shared" si="13"/>
        <v>0</v>
      </c>
      <c r="R26" s="6">
        <f t="shared" si="14"/>
        <v>5</v>
      </c>
      <c r="S26" s="79">
        <f t="shared" si="15"/>
        <v>0</v>
      </c>
      <c r="T26" s="83">
        <f t="shared" si="16"/>
        <v>0</v>
      </c>
      <c r="U26" s="6">
        <f t="shared" si="17"/>
        <v>5</v>
      </c>
      <c r="V26" s="79">
        <f t="shared" si="18"/>
        <v>0</v>
      </c>
      <c r="W26" s="83">
        <f t="shared" si="19"/>
        <v>0</v>
      </c>
      <c r="X26" s="43">
        <f t="shared" si="20"/>
        <v>0</v>
      </c>
      <c r="Y26" s="43">
        <f t="shared" ref="Y26:Z26" si="57">C550</f>
        <v>0</v>
      </c>
      <c r="Z26" s="43">
        <f t="shared" si="57"/>
        <v>0</v>
      </c>
      <c r="AB26">
        <v>4428571428.5713997</v>
      </c>
      <c r="AC26">
        <v>-8.4877920000000007</v>
      </c>
      <c r="AD26">
        <v>11.798368</v>
      </c>
      <c r="AE26">
        <v>20.352485999999999</v>
      </c>
      <c r="AF26">
        <v>-49.113639999999997</v>
      </c>
      <c r="AG26">
        <v>-8.4908905000000008</v>
      </c>
      <c r="AH26" s="8"/>
      <c r="AI26" s="6">
        <f t="shared" si="5"/>
        <v>5</v>
      </c>
      <c r="AJ26" s="6">
        <f t="shared" si="6"/>
        <v>22.435312</v>
      </c>
      <c r="AK26" s="83">
        <f t="shared" si="22"/>
        <v>14.134831</v>
      </c>
      <c r="AL26" s="6">
        <f t="shared" si="23"/>
        <v>5</v>
      </c>
      <c r="AM26" s="79">
        <f t="shared" si="24"/>
        <v>0</v>
      </c>
      <c r="AN26" s="83">
        <f t="shared" si="25"/>
        <v>0</v>
      </c>
      <c r="AO26" s="6">
        <f t="shared" si="26"/>
        <v>5</v>
      </c>
      <c r="AP26" s="43">
        <f t="shared" si="27"/>
        <v>0</v>
      </c>
      <c r="AQ26" s="83">
        <f t="shared" si="28"/>
        <v>0</v>
      </c>
      <c r="AR26" s="6">
        <f t="shared" si="29"/>
        <v>5</v>
      </c>
      <c r="AS26" s="79">
        <f t="shared" si="30"/>
        <v>0</v>
      </c>
      <c r="AT26" s="83">
        <f t="shared" si="31"/>
        <v>0</v>
      </c>
      <c r="AU26" s="6">
        <f t="shared" si="32"/>
        <v>5</v>
      </c>
      <c r="AV26" s="79">
        <f t="shared" si="33"/>
        <v>0</v>
      </c>
      <c r="AW26" s="83">
        <f t="shared" si="34"/>
        <v>0</v>
      </c>
      <c r="AX26" s="43">
        <f t="shared" si="35"/>
        <v>0</v>
      </c>
      <c r="AY26" s="43">
        <f t="shared" si="36"/>
        <v>0</v>
      </c>
      <c r="AZ26" s="43">
        <f t="shared" si="37"/>
        <v>0</v>
      </c>
      <c r="BA26" s="8"/>
    </row>
    <row r="27" spans="2:53" x14ac:dyDescent="0.25">
      <c r="B27">
        <v>4571428571.4286003</v>
      </c>
      <c r="C27">
        <v>-7.1568984999999996</v>
      </c>
      <c r="D27">
        <v>11.400509</v>
      </c>
      <c r="E27">
        <v>18.367407</v>
      </c>
      <c r="F27">
        <v>-45.346375000000002</v>
      </c>
      <c r="G27">
        <v>-7.1079926000000002</v>
      </c>
      <c r="H27" s="8"/>
      <c r="I27" s="6">
        <f t="shared" si="3"/>
        <v>5.1428571428570997</v>
      </c>
      <c r="J27" s="6">
        <f t="shared" si="4"/>
        <v>20.296154000000001</v>
      </c>
      <c r="K27" s="83">
        <f t="shared" si="7"/>
        <v>13.47331</v>
      </c>
      <c r="L27" s="6">
        <f t="shared" si="8"/>
        <v>5.1428571428570997</v>
      </c>
      <c r="M27" s="79">
        <f t="shared" si="9"/>
        <v>0</v>
      </c>
      <c r="N27" s="83">
        <f t="shared" si="10"/>
        <v>0</v>
      </c>
      <c r="O27" s="6">
        <f t="shared" si="11"/>
        <v>5.1428571428570997</v>
      </c>
      <c r="P27" s="79">
        <f t="shared" si="12"/>
        <v>0</v>
      </c>
      <c r="Q27" s="83">
        <f t="shared" si="13"/>
        <v>0</v>
      </c>
      <c r="R27" s="6">
        <f t="shared" si="14"/>
        <v>5.1428571428570997</v>
      </c>
      <c r="S27" s="79">
        <f t="shared" si="15"/>
        <v>0</v>
      </c>
      <c r="T27" s="83">
        <f t="shared" si="16"/>
        <v>0</v>
      </c>
      <c r="U27" s="6">
        <f t="shared" si="17"/>
        <v>5.1428571428570997</v>
      </c>
      <c r="V27" s="79">
        <f t="shared" si="18"/>
        <v>0</v>
      </c>
      <c r="W27" s="83">
        <f t="shared" si="19"/>
        <v>0</v>
      </c>
      <c r="X27" s="43">
        <f t="shared" si="20"/>
        <v>0</v>
      </c>
      <c r="Y27" s="43">
        <f t="shared" ref="Y27:Z27" si="58">C551</f>
        <v>0</v>
      </c>
      <c r="Z27" s="43">
        <f t="shared" si="58"/>
        <v>0</v>
      </c>
      <c r="AB27">
        <v>4571428571.4286003</v>
      </c>
      <c r="AC27">
        <v>-8.5828647999999994</v>
      </c>
      <c r="AD27">
        <v>12.268015999999999</v>
      </c>
      <c r="AE27">
        <v>20.753789999999999</v>
      </c>
      <c r="AF27">
        <v>-50.423492000000003</v>
      </c>
      <c r="AG27">
        <v>-8.5847529999999992</v>
      </c>
      <c r="AH27" s="8"/>
      <c r="AI27" s="6">
        <f t="shared" si="5"/>
        <v>5.1428571428570997</v>
      </c>
      <c r="AJ27" s="6">
        <f t="shared" si="6"/>
        <v>22.578161000000001</v>
      </c>
      <c r="AK27" s="83">
        <f t="shared" si="22"/>
        <v>14.316692</v>
      </c>
      <c r="AL27" s="6">
        <f t="shared" si="23"/>
        <v>5.1428571428570997</v>
      </c>
      <c r="AM27" s="79">
        <f t="shared" si="24"/>
        <v>0</v>
      </c>
      <c r="AN27" s="83">
        <f t="shared" si="25"/>
        <v>0</v>
      </c>
      <c r="AO27" s="6">
        <f t="shared" si="26"/>
        <v>5.1428571428570997</v>
      </c>
      <c r="AP27" s="43">
        <f t="shared" si="27"/>
        <v>0</v>
      </c>
      <c r="AQ27" s="83">
        <f t="shared" si="28"/>
        <v>0</v>
      </c>
      <c r="AR27" s="6">
        <f t="shared" si="29"/>
        <v>5.1428571428570997</v>
      </c>
      <c r="AS27" s="79">
        <f t="shared" si="30"/>
        <v>0</v>
      </c>
      <c r="AT27" s="83">
        <f t="shared" si="31"/>
        <v>0</v>
      </c>
      <c r="AU27" s="6">
        <f t="shared" si="32"/>
        <v>5.1428571428570997</v>
      </c>
      <c r="AV27" s="79">
        <f t="shared" si="33"/>
        <v>0</v>
      </c>
      <c r="AW27" s="83">
        <f t="shared" si="34"/>
        <v>0</v>
      </c>
      <c r="AX27" s="43">
        <f t="shared" si="35"/>
        <v>0</v>
      </c>
      <c r="AY27" s="43">
        <f t="shared" si="36"/>
        <v>0</v>
      </c>
      <c r="AZ27" s="43">
        <f t="shared" si="37"/>
        <v>0</v>
      </c>
      <c r="BA27" s="8"/>
    </row>
    <row r="28" spans="2:53" x14ac:dyDescent="0.25">
      <c r="B28">
        <v>4714285714.2856998</v>
      </c>
      <c r="C28">
        <v>-6.8801240999999997</v>
      </c>
      <c r="D28">
        <v>11.747608</v>
      </c>
      <c r="E28">
        <v>18.771059000000001</v>
      </c>
      <c r="F28">
        <v>-43.450951000000003</v>
      </c>
      <c r="G28">
        <v>-6.9279070000000003</v>
      </c>
      <c r="H28" s="8"/>
      <c r="I28" s="6">
        <f t="shared" si="3"/>
        <v>5.2857142857142998</v>
      </c>
      <c r="J28" s="6">
        <f t="shared" si="4"/>
        <v>20.996082000000001</v>
      </c>
      <c r="K28" s="83">
        <f t="shared" si="7"/>
        <v>14.14052</v>
      </c>
      <c r="L28" s="6">
        <f t="shared" si="8"/>
        <v>5.2857142857142998</v>
      </c>
      <c r="M28" s="79">
        <f t="shared" si="9"/>
        <v>0</v>
      </c>
      <c r="N28" s="83">
        <f t="shared" si="10"/>
        <v>0</v>
      </c>
      <c r="O28" s="6">
        <f t="shared" si="11"/>
        <v>5.2857142857142998</v>
      </c>
      <c r="P28" s="79">
        <f t="shared" si="12"/>
        <v>0</v>
      </c>
      <c r="Q28" s="83">
        <f t="shared" si="13"/>
        <v>0</v>
      </c>
      <c r="R28" s="6">
        <f t="shared" si="14"/>
        <v>5.2857142857142998</v>
      </c>
      <c r="S28" s="79">
        <f t="shared" si="15"/>
        <v>0</v>
      </c>
      <c r="T28" s="83">
        <f t="shared" si="16"/>
        <v>0</v>
      </c>
      <c r="U28" s="6">
        <f t="shared" si="17"/>
        <v>5.2857142857142998</v>
      </c>
      <c r="V28" s="79">
        <f t="shared" si="18"/>
        <v>0</v>
      </c>
      <c r="W28" s="83">
        <f t="shared" si="19"/>
        <v>0</v>
      </c>
      <c r="X28" s="43">
        <f t="shared" si="20"/>
        <v>0</v>
      </c>
      <c r="Y28" s="43">
        <f t="shared" ref="Y28:Z28" si="59">C552</f>
        <v>0</v>
      </c>
      <c r="Z28" s="43">
        <f t="shared" si="59"/>
        <v>0</v>
      </c>
      <c r="AB28">
        <v>4714285714.2856998</v>
      </c>
      <c r="AC28">
        <v>-8.3699578999999993</v>
      </c>
      <c r="AD28">
        <v>12.65512</v>
      </c>
      <c r="AE28">
        <v>21.081903000000001</v>
      </c>
      <c r="AF28">
        <v>-50.392806999999998</v>
      </c>
      <c r="AG28">
        <v>-8.3816804999999999</v>
      </c>
      <c r="AH28" s="8"/>
      <c r="AI28" s="6">
        <f t="shared" si="5"/>
        <v>5.2857142857142998</v>
      </c>
      <c r="AJ28" s="6">
        <f t="shared" si="6"/>
        <v>21.721022000000001</v>
      </c>
      <c r="AK28" s="83">
        <f t="shared" si="22"/>
        <v>13.491156999999999</v>
      </c>
      <c r="AL28" s="6">
        <f t="shared" si="23"/>
        <v>5.2857142857142998</v>
      </c>
      <c r="AM28" s="79">
        <f t="shared" si="24"/>
        <v>0</v>
      </c>
      <c r="AN28" s="83">
        <f t="shared" si="25"/>
        <v>0</v>
      </c>
      <c r="AO28" s="6">
        <f t="shared" si="26"/>
        <v>5.2857142857142998</v>
      </c>
      <c r="AP28" s="43">
        <f t="shared" si="27"/>
        <v>0</v>
      </c>
      <c r="AQ28" s="83">
        <f t="shared" si="28"/>
        <v>0</v>
      </c>
      <c r="AR28" s="6">
        <f t="shared" si="29"/>
        <v>5.2857142857142998</v>
      </c>
      <c r="AS28" s="79">
        <f t="shared" si="30"/>
        <v>0</v>
      </c>
      <c r="AT28" s="83">
        <f t="shared" si="31"/>
        <v>0</v>
      </c>
      <c r="AU28" s="6">
        <f t="shared" si="32"/>
        <v>5.2857142857142998</v>
      </c>
      <c r="AV28" s="79">
        <f t="shared" si="33"/>
        <v>0</v>
      </c>
      <c r="AW28" s="83">
        <f t="shared" si="34"/>
        <v>0</v>
      </c>
      <c r="AX28" s="43">
        <f t="shared" si="35"/>
        <v>0</v>
      </c>
      <c r="AY28" s="43">
        <f t="shared" si="36"/>
        <v>0</v>
      </c>
      <c r="AZ28" s="43">
        <f t="shared" si="37"/>
        <v>0</v>
      </c>
      <c r="BA28" s="8"/>
    </row>
    <row r="29" spans="2:53" x14ac:dyDescent="0.25">
      <c r="B29">
        <v>4857142857.1429005</v>
      </c>
      <c r="C29">
        <v>-7.0629214999999999</v>
      </c>
      <c r="D29">
        <v>11.791441000000001</v>
      </c>
      <c r="E29">
        <v>18.706904999999999</v>
      </c>
      <c r="F29">
        <v>-44.988151999999999</v>
      </c>
      <c r="G29">
        <v>-7.0344505000000002</v>
      </c>
      <c r="H29" s="8"/>
      <c r="I29" s="6">
        <f t="shared" si="3"/>
        <v>5.4285714285713995</v>
      </c>
      <c r="J29" s="6">
        <f t="shared" si="4"/>
        <v>20.849008999999999</v>
      </c>
      <c r="K29" s="83">
        <f t="shared" si="7"/>
        <v>14.007232</v>
      </c>
      <c r="L29" s="6">
        <f t="shared" si="8"/>
        <v>5.4285714285713995</v>
      </c>
      <c r="M29" s="79">
        <f t="shared" si="9"/>
        <v>0</v>
      </c>
      <c r="N29" s="83">
        <f t="shared" si="10"/>
        <v>0</v>
      </c>
      <c r="O29" s="6">
        <f t="shared" si="11"/>
        <v>5.4285714285713995</v>
      </c>
      <c r="P29" s="79">
        <f t="shared" si="12"/>
        <v>0</v>
      </c>
      <c r="Q29" s="83">
        <f t="shared" si="13"/>
        <v>0</v>
      </c>
      <c r="R29" s="6">
        <f t="shared" si="14"/>
        <v>5.4285714285713995</v>
      </c>
      <c r="S29" s="79">
        <f t="shared" si="15"/>
        <v>0</v>
      </c>
      <c r="T29" s="83">
        <f t="shared" si="16"/>
        <v>0</v>
      </c>
      <c r="U29" s="6">
        <f t="shared" si="17"/>
        <v>5.4285714285713995</v>
      </c>
      <c r="V29" s="79">
        <f t="shared" si="18"/>
        <v>0</v>
      </c>
      <c r="W29" s="83">
        <f t="shared" si="19"/>
        <v>0</v>
      </c>
      <c r="X29" s="43">
        <f t="shared" si="20"/>
        <v>0</v>
      </c>
      <c r="Y29" s="43">
        <f t="shared" ref="Y29:Z29" si="60">C553</f>
        <v>0</v>
      </c>
      <c r="Z29" s="43">
        <f t="shared" si="60"/>
        <v>0</v>
      </c>
      <c r="AB29">
        <v>4857142857.1429005</v>
      </c>
      <c r="AC29">
        <v>-8.3455256999999996</v>
      </c>
      <c r="AD29">
        <v>13.319716</v>
      </c>
      <c r="AE29">
        <v>21.654931999999999</v>
      </c>
      <c r="AF29">
        <v>-51.009467999999998</v>
      </c>
      <c r="AG29">
        <v>-8.3139181000000004</v>
      </c>
      <c r="AH29" s="8"/>
      <c r="AI29" s="6">
        <f t="shared" si="5"/>
        <v>5.4285714285713995</v>
      </c>
      <c r="AJ29" s="6">
        <f t="shared" si="6"/>
        <v>20.193162999999998</v>
      </c>
      <c r="AK29" s="83">
        <f t="shared" si="22"/>
        <v>11.963865</v>
      </c>
      <c r="AL29" s="6">
        <f t="shared" si="23"/>
        <v>5.4285714285713995</v>
      </c>
      <c r="AM29" s="79">
        <f t="shared" si="24"/>
        <v>0</v>
      </c>
      <c r="AN29" s="83">
        <f t="shared" si="25"/>
        <v>0</v>
      </c>
      <c r="AO29" s="6">
        <f t="shared" si="26"/>
        <v>5.4285714285713995</v>
      </c>
      <c r="AP29" s="43">
        <f t="shared" si="27"/>
        <v>0</v>
      </c>
      <c r="AQ29" s="83">
        <f t="shared" si="28"/>
        <v>0</v>
      </c>
      <c r="AR29" s="6">
        <f t="shared" si="29"/>
        <v>5.4285714285713995</v>
      </c>
      <c r="AS29" s="79">
        <f t="shared" si="30"/>
        <v>0</v>
      </c>
      <c r="AT29" s="83">
        <f t="shared" si="31"/>
        <v>0</v>
      </c>
      <c r="AU29" s="6">
        <f t="shared" si="32"/>
        <v>5.4285714285713995</v>
      </c>
      <c r="AV29" s="79">
        <f t="shared" si="33"/>
        <v>0</v>
      </c>
      <c r="AW29" s="83">
        <f t="shared" si="34"/>
        <v>0</v>
      </c>
      <c r="AX29" s="43">
        <f t="shared" si="35"/>
        <v>0</v>
      </c>
      <c r="AY29" s="43">
        <f t="shared" si="36"/>
        <v>0</v>
      </c>
      <c r="AZ29" s="43">
        <f t="shared" si="37"/>
        <v>0</v>
      </c>
      <c r="BA29" s="8"/>
    </row>
    <row r="30" spans="2:53" x14ac:dyDescent="0.25">
      <c r="B30">
        <v>5000000000</v>
      </c>
      <c r="C30">
        <v>-6.8755788999999998</v>
      </c>
      <c r="D30">
        <v>12.647107999999999</v>
      </c>
      <c r="E30">
        <v>19.547398000000001</v>
      </c>
      <c r="F30">
        <v>-44.765411</v>
      </c>
      <c r="G30">
        <v>-6.7840385000000003</v>
      </c>
      <c r="H30" s="8"/>
      <c r="I30" s="6">
        <f t="shared" si="3"/>
        <v>5.5714285714286005</v>
      </c>
      <c r="J30" s="6">
        <f t="shared" si="4"/>
        <v>20.332117</v>
      </c>
      <c r="K30" s="83">
        <f t="shared" si="7"/>
        <v>13.402400999999999</v>
      </c>
      <c r="L30" s="6">
        <f t="shared" si="8"/>
        <v>5.5714285714286005</v>
      </c>
      <c r="M30" s="79">
        <f t="shared" si="9"/>
        <v>0</v>
      </c>
      <c r="N30" s="83">
        <f t="shared" si="10"/>
        <v>0</v>
      </c>
      <c r="O30" s="6">
        <f t="shared" si="11"/>
        <v>5.5714285714286005</v>
      </c>
      <c r="P30" s="79">
        <f t="shared" si="12"/>
        <v>0</v>
      </c>
      <c r="Q30" s="83">
        <f t="shared" si="13"/>
        <v>0</v>
      </c>
      <c r="R30" s="6">
        <f t="shared" si="14"/>
        <v>5.5714285714286005</v>
      </c>
      <c r="S30" s="79">
        <f t="shared" si="15"/>
        <v>0</v>
      </c>
      <c r="T30" s="83">
        <f t="shared" si="16"/>
        <v>0</v>
      </c>
      <c r="U30" s="6">
        <f t="shared" si="17"/>
        <v>5.5714285714286005</v>
      </c>
      <c r="V30" s="79">
        <f t="shared" si="18"/>
        <v>0</v>
      </c>
      <c r="W30" s="83">
        <f t="shared" si="19"/>
        <v>0</v>
      </c>
      <c r="X30" s="43">
        <f t="shared" si="20"/>
        <v>0</v>
      </c>
      <c r="Y30" s="43">
        <f t="shared" ref="Y30:Z30" si="61">C554</f>
        <v>0</v>
      </c>
      <c r="Z30" s="43">
        <f t="shared" si="61"/>
        <v>0</v>
      </c>
      <c r="AB30">
        <v>5000000000</v>
      </c>
      <c r="AC30">
        <v>-8.3318919999999999</v>
      </c>
      <c r="AD30">
        <v>14.134831</v>
      </c>
      <c r="AE30">
        <v>22.435312</v>
      </c>
      <c r="AF30">
        <v>-53.658154000000003</v>
      </c>
      <c r="AG30">
        <v>-8.3100442999999995</v>
      </c>
      <c r="AH30" s="8"/>
      <c r="AI30" s="6">
        <f t="shared" si="5"/>
        <v>5.5714285714286005</v>
      </c>
      <c r="AJ30" s="6">
        <f t="shared" si="6"/>
        <v>19.53171</v>
      </c>
      <c r="AK30" s="83">
        <f t="shared" si="22"/>
        <v>11.292427</v>
      </c>
      <c r="AL30" s="6">
        <f t="shared" si="23"/>
        <v>5.5714285714286005</v>
      </c>
      <c r="AM30" s="79">
        <f t="shared" si="24"/>
        <v>0</v>
      </c>
      <c r="AN30" s="83">
        <f t="shared" si="25"/>
        <v>0</v>
      </c>
      <c r="AO30" s="6">
        <f t="shared" si="26"/>
        <v>5.5714285714286005</v>
      </c>
      <c r="AP30" s="43">
        <f t="shared" si="27"/>
        <v>0</v>
      </c>
      <c r="AQ30" s="83">
        <f t="shared" si="28"/>
        <v>0</v>
      </c>
      <c r="AR30" s="6">
        <f t="shared" si="29"/>
        <v>5.5714285714286005</v>
      </c>
      <c r="AS30" s="79">
        <f t="shared" si="30"/>
        <v>0</v>
      </c>
      <c r="AT30" s="83">
        <f t="shared" si="31"/>
        <v>0</v>
      </c>
      <c r="AU30" s="6">
        <f t="shared" si="32"/>
        <v>5.5714285714286005</v>
      </c>
      <c r="AV30" s="79">
        <f t="shared" si="33"/>
        <v>0</v>
      </c>
      <c r="AW30" s="83">
        <f t="shared" si="34"/>
        <v>0</v>
      </c>
      <c r="AX30" s="43">
        <f t="shared" si="35"/>
        <v>0</v>
      </c>
      <c r="AY30" s="43">
        <f t="shared" si="36"/>
        <v>0</v>
      </c>
      <c r="AZ30" s="43">
        <f t="shared" si="37"/>
        <v>0</v>
      </c>
      <c r="BA30" s="8"/>
    </row>
    <row r="31" spans="2:53" x14ac:dyDescent="0.25">
      <c r="B31">
        <v>5142857142.8570995</v>
      </c>
      <c r="C31">
        <v>-6.9537028999999997</v>
      </c>
      <c r="D31">
        <v>13.47331</v>
      </c>
      <c r="E31">
        <v>20.296154000000001</v>
      </c>
      <c r="F31">
        <v>-48.805695</v>
      </c>
      <c r="G31">
        <v>-6.8823790999999996</v>
      </c>
      <c r="H31" s="8"/>
      <c r="I31" s="6">
        <f t="shared" si="3"/>
        <v>5.7142857142857002</v>
      </c>
      <c r="J31" s="6">
        <f t="shared" si="4"/>
        <v>19.617628</v>
      </c>
      <c r="K31" s="83">
        <f t="shared" si="7"/>
        <v>12.617255</v>
      </c>
      <c r="L31" s="6">
        <f t="shared" si="8"/>
        <v>5.7142857142857002</v>
      </c>
      <c r="M31" s="79">
        <f t="shared" si="9"/>
        <v>0</v>
      </c>
      <c r="N31" s="83">
        <f t="shared" si="10"/>
        <v>0</v>
      </c>
      <c r="O31" s="6">
        <f t="shared" si="11"/>
        <v>5.7142857142857002</v>
      </c>
      <c r="P31" s="79">
        <f t="shared" si="12"/>
        <v>0</v>
      </c>
      <c r="Q31" s="83">
        <f t="shared" si="13"/>
        <v>0</v>
      </c>
      <c r="R31" s="6">
        <f t="shared" si="14"/>
        <v>5.7142857142857002</v>
      </c>
      <c r="S31" s="79">
        <f t="shared" si="15"/>
        <v>0</v>
      </c>
      <c r="T31" s="83">
        <f t="shared" si="16"/>
        <v>0</v>
      </c>
      <c r="U31" s="6">
        <f t="shared" si="17"/>
        <v>5.7142857142857002</v>
      </c>
      <c r="V31" s="79">
        <f t="shared" si="18"/>
        <v>0</v>
      </c>
      <c r="W31" s="83">
        <f t="shared" si="19"/>
        <v>0</v>
      </c>
      <c r="X31" s="43">
        <f t="shared" si="20"/>
        <v>0</v>
      </c>
      <c r="Y31" s="43">
        <f t="shared" ref="Y31:Z31" si="62">C555</f>
        <v>0</v>
      </c>
      <c r="Z31" s="43">
        <f t="shared" si="62"/>
        <v>0</v>
      </c>
      <c r="AB31">
        <v>5142857142.8570995</v>
      </c>
      <c r="AC31">
        <v>-8.2728643000000002</v>
      </c>
      <c r="AD31">
        <v>14.316692</v>
      </c>
      <c r="AE31">
        <v>22.578161000000001</v>
      </c>
      <c r="AF31">
        <v>-54.992213999999997</v>
      </c>
      <c r="AG31">
        <v>-8.2774810999999993</v>
      </c>
      <c r="AH31" s="8"/>
      <c r="AI31" s="6">
        <f t="shared" si="5"/>
        <v>5.7142857142857002</v>
      </c>
      <c r="AJ31" s="6">
        <f t="shared" si="6"/>
        <v>20.251621</v>
      </c>
      <c r="AK31" s="83">
        <f t="shared" si="22"/>
        <v>11.999793</v>
      </c>
      <c r="AL31" s="6">
        <f t="shared" si="23"/>
        <v>5.7142857142857002</v>
      </c>
      <c r="AM31" s="79">
        <f t="shared" si="24"/>
        <v>0</v>
      </c>
      <c r="AN31" s="83">
        <f t="shared" si="25"/>
        <v>0</v>
      </c>
      <c r="AO31" s="6">
        <f t="shared" si="26"/>
        <v>5.7142857142857002</v>
      </c>
      <c r="AP31" s="43">
        <f t="shared" si="27"/>
        <v>0</v>
      </c>
      <c r="AQ31" s="83">
        <f t="shared" si="28"/>
        <v>0</v>
      </c>
      <c r="AR31" s="6">
        <f t="shared" si="29"/>
        <v>5.7142857142857002</v>
      </c>
      <c r="AS31" s="79">
        <f t="shared" si="30"/>
        <v>0</v>
      </c>
      <c r="AT31" s="83">
        <f t="shared" si="31"/>
        <v>0</v>
      </c>
      <c r="AU31" s="6">
        <f t="shared" si="32"/>
        <v>5.7142857142857002</v>
      </c>
      <c r="AV31" s="79">
        <f t="shared" si="33"/>
        <v>0</v>
      </c>
      <c r="AW31" s="83">
        <f t="shared" si="34"/>
        <v>0</v>
      </c>
      <c r="AX31" s="43">
        <f t="shared" si="35"/>
        <v>0</v>
      </c>
      <c r="AY31" s="43">
        <f t="shared" si="36"/>
        <v>0</v>
      </c>
      <c r="AZ31" s="43">
        <f t="shared" si="37"/>
        <v>0</v>
      </c>
      <c r="BA31" s="8"/>
    </row>
    <row r="32" spans="2:53" x14ac:dyDescent="0.25">
      <c r="B32">
        <v>5285714285.7143002</v>
      </c>
      <c r="C32">
        <v>-6.8062490999999996</v>
      </c>
      <c r="D32">
        <v>14.14052</v>
      </c>
      <c r="E32">
        <v>20.996082000000001</v>
      </c>
      <c r="F32">
        <v>-49.175350000000002</v>
      </c>
      <c r="G32">
        <v>-6.8021168999999997</v>
      </c>
      <c r="H32" s="8"/>
      <c r="I32" s="6">
        <f t="shared" si="3"/>
        <v>5.8571428571429003</v>
      </c>
      <c r="J32" s="6">
        <f t="shared" si="4"/>
        <v>19.061969999999999</v>
      </c>
      <c r="K32" s="83">
        <f t="shared" si="7"/>
        <v>11.976597</v>
      </c>
      <c r="L32" s="6">
        <f t="shared" si="8"/>
        <v>5.8571428571429003</v>
      </c>
      <c r="M32" s="79">
        <f t="shared" si="9"/>
        <v>0</v>
      </c>
      <c r="N32" s="83">
        <f t="shared" si="10"/>
        <v>0</v>
      </c>
      <c r="O32" s="6">
        <f t="shared" si="11"/>
        <v>5.8571428571429003</v>
      </c>
      <c r="P32" s="79">
        <f t="shared" si="12"/>
        <v>0</v>
      </c>
      <c r="Q32" s="83">
        <f t="shared" si="13"/>
        <v>0</v>
      </c>
      <c r="R32" s="6">
        <f t="shared" si="14"/>
        <v>5.8571428571429003</v>
      </c>
      <c r="S32" s="79">
        <f t="shared" si="15"/>
        <v>0</v>
      </c>
      <c r="T32" s="83">
        <f t="shared" si="16"/>
        <v>0</v>
      </c>
      <c r="U32" s="6">
        <f t="shared" si="17"/>
        <v>5.8571428571429003</v>
      </c>
      <c r="V32" s="79">
        <f t="shared" si="18"/>
        <v>0</v>
      </c>
      <c r="W32" s="83">
        <f t="shared" si="19"/>
        <v>0</v>
      </c>
      <c r="X32" s="43">
        <f t="shared" si="20"/>
        <v>0</v>
      </c>
      <c r="Y32" s="43">
        <f t="shared" ref="Y32:Z32" si="63">C556</f>
        <v>0</v>
      </c>
      <c r="Z32" s="43">
        <f t="shared" si="63"/>
        <v>0</v>
      </c>
      <c r="AB32">
        <v>5285714285.7143002</v>
      </c>
      <c r="AC32">
        <v>-8.1886139</v>
      </c>
      <c r="AD32">
        <v>13.491156999999999</v>
      </c>
      <c r="AE32">
        <v>21.721022000000001</v>
      </c>
      <c r="AF32">
        <v>-51.629897999999997</v>
      </c>
      <c r="AG32">
        <v>-8.1968774999999994</v>
      </c>
      <c r="AH32" s="8"/>
      <c r="AI32" s="6">
        <f t="shared" si="5"/>
        <v>5.8571428571429003</v>
      </c>
      <c r="AJ32" s="6">
        <f t="shared" si="6"/>
        <v>21.972456000000001</v>
      </c>
      <c r="AK32" s="83">
        <f t="shared" si="22"/>
        <v>13.707219</v>
      </c>
      <c r="AL32" s="6">
        <f t="shared" si="23"/>
        <v>5.8571428571429003</v>
      </c>
      <c r="AM32" s="79">
        <f t="shared" si="24"/>
        <v>0</v>
      </c>
      <c r="AN32" s="83">
        <f t="shared" si="25"/>
        <v>0</v>
      </c>
      <c r="AO32" s="6">
        <f t="shared" si="26"/>
        <v>5.8571428571429003</v>
      </c>
      <c r="AP32" s="43">
        <f t="shared" si="27"/>
        <v>0</v>
      </c>
      <c r="AQ32" s="83">
        <f t="shared" si="28"/>
        <v>0</v>
      </c>
      <c r="AR32" s="6">
        <f t="shared" si="29"/>
        <v>5.8571428571429003</v>
      </c>
      <c r="AS32" s="79">
        <f t="shared" si="30"/>
        <v>0</v>
      </c>
      <c r="AT32" s="83">
        <f t="shared" si="31"/>
        <v>0</v>
      </c>
      <c r="AU32" s="6">
        <f t="shared" si="32"/>
        <v>5.8571428571429003</v>
      </c>
      <c r="AV32" s="79">
        <f t="shared" si="33"/>
        <v>0</v>
      </c>
      <c r="AW32" s="83">
        <f t="shared" si="34"/>
        <v>0</v>
      </c>
      <c r="AX32" s="43">
        <f t="shared" si="35"/>
        <v>0</v>
      </c>
      <c r="AY32" s="43">
        <f t="shared" si="36"/>
        <v>0</v>
      </c>
      <c r="AZ32" s="43">
        <f t="shared" si="37"/>
        <v>0</v>
      </c>
      <c r="BA32" s="8"/>
    </row>
    <row r="33" spans="2:53" x14ac:dyDescent="0.25">
      <c r="B33">
        <v>5428571428.5713997</v>
      </c>
      <c r="C33">
        <v>-6.8008512999999997</v>
      </c>
      <c r="D33">
        <v>14.007232</v>
      </c>
      <c r="E33">
        <v>20.849008999999999</v>
      </c>
      <c r="F33">
        <v>-48.544491000000001</v>
      </c>
      <c r="G33">
        <v>-6.8821906999999998</v>
      </c>
      <c r="H33" s="8"/>
      <c r="I33" s="6">
        <f t="shared" si="3"/>
        <v>6</v>
      </c>
      <c r="J33" s="6">
        <f t="shared" si="4"/>
        <v>18.761944</v>
      </c>
      <c r="K33" s="83">
        <f t="shared" si="7"/>
        <v>11.687801</v>
      </c>
      <c r="L33" s="6">
        <f t="shared" si="8"/>
        <v>6</v>
      </c>
      <c r="M33" s="79">
        <f t="shared" si="9"/>
        <v>0</v>
      </c>
      <c r="N33" s="83">
        <f t="shared" si="10"/>
        <v>0</v>
      </c>
      <c r="O33" s="6">
        <f t="shared" si="11"/>
        <v>6</v>
      </c>
      <c r="P33" s="79">
        <f t="shared" si="12"/>
        <v>0</v>
      </c>
      <c r="Q33" s="83">
        <f t="shared" si="13"/>
        <v>0</v>
      </c>
      <c r="R33" s="6">
        <f t="shared" si="14"/>
        <v>6</v>
      </c>
      <c r="S33" s="79">
        <f t="shared" si="15"/>
        <v>0</v>
      </c>
      <c r="T33" s="83">
        <f t="shared" si="16"/>
        <v>0</v>
      </c>
      <c r="U33" s="6">
        <f t="shared" si="17"/>
        <v>6</v>
      </c>
      <c r="V33" s="79">
        <f t="shared" si="18"/>
        <v>0</v>
      </c>
      <c r="W33" s="83">
        <f t="shared" si="19"/>
        <v>0</v>
      </c>
      <c r="X33" s="43">
        <f t="shared" si="20"/>
        <v>0</v>
      </c>
      <c r="Y33" s="43">
        <f t="shared" ref="Y33:Z33" si="64">C557</f>
        <v>0</v>
      </c>
      <c r="Z33" s="43">
        <f t="shared" si="64"/>
        <v>0</v>
      </c>
      <c r="AB33">
        <v>5428571428.5713997</v>
      </c>
      <c r="AC33">
        <v>-8.2609215000000003</v>
      </c>
      <c r="AD33">
        <v>11.963865</v>
      </c>
      <c r="AE33">
        <v>20.193162999999998</v>
      </c>
      <c r="AF33">
        <v>-48.492023000000003</v>
      </c>
      <c r="AG33">
        <v>-8.2152356999999991</v>
      </c>
      <c r="AH33" s="8"/>
      <c r="AI33" s="6">
        <f t="shared" si="5"/>
        <v>6</v>
      </c>
      <c r="AJ33" s="6">
        <f t="shared" si="6"/>
        <v>23.728712000000002</v>
      </c>
      <c r="AK33" s="83">
        <f t="shared" si="22"/>
        <v>15.38523</v>
      </c>
      <c r="AL33" s="6">
        <f t="shared" si="23"/>
        <v>6</v>
      </c>
      <c r="AM33" s="79">
        <f t="shared" si="24"/>
        <v>0</v>
      </c>
      <c r="AN33" s="83">
        <f t="shared" si="25"/>
        <v>0</v>
      </c>
      <c r="AO33" s="6">
        <f t="shared" si="26"/>
        <v>6</v>
      </c>
      <c r="AP33" s="43">
        <f t="shared" si="27"/>
        <v>0</v>
      </c>
      <c r="AQ33" s="83">
        <f t="shared" si="28"/>
        <v>0</v>
      </c>
      <c r="AR33" s="6">
        <f t="shared" si="29"/>
        <v>6</v>
      </c>
      <c r="AS33" s="79">
        <f t="shared" si="30"/>
        <v>0</v>
      </c>
      <c r="AT33" s="83">
        <f t="shared" si="31"/>
        <v>0</v>
      </c>
      <c r="AU33" s="6">
        <f t="shared" si="32"/>
        <v>6</v>
      </c>
      <c r="AV33" s="79">
        <f t="shared" si="33"/>
        <v>0</v>
      </c>
      <c r="AW33" s="83">
        <f t="shared" si="34"/>
        <v>0</v>
      </c>
      <c r="AX33" s="43">
        <f t="shared" si="35"/>
        <v>0</v>
      </c>
      <c r="AY33" s="43">
        <f t="shared" si="36"/>
        <v>0</v>
      </c>
      <c r="AZ33" s="43">
        <f t="shared" si="37"/>
        <v>0</v>
      </c>
      <c r="BA33" s="8"/>
    </row>
    <row r="34" spans="2:53" x14ac:dyDescent="0.25">
      <c r="B34">
        <v>5571428571.4286003</v>
      </c>
      <c r="C34">
        <v>-6.9275960999999997</v>
      </c>
      <c r="D34">
        <v>13.402400999999999</v>
      </c>
      <c r="E34">
        <v>20.332117</v>
      </c>
      <c r="F34">
        <v>-47.927638999999999</v>
      </c>
      <c r="G34">
        <v>-6.8410267999999999</v>
      </c>
      <c r="H34" s="8"/>
      <c r="I34" s="6">
        <f t="shared" si="3"/>
        <v>6.1428571428570997</v>
      </c>
      <c r="J34" s="6">
        <f t="shared" si="4"/>
        <v>18.973862</v>
      </c>
      <c r="K34" s="83">
        <f t="shared" si="7"/>
        <v>11.871122</v>
      </c>
      <c r="L34" s="6">
        <f t="shared" si="8"/>
        <v>6.1428571428570997</v>
      </c>
      <c r="M34" s="79">
        <f t="shared" si="9"/>
        <v>0</v>
      </c>
      <c r="N34" s="83">
        <f t="shared" si="10"/>
        <v>0</v>
      </c>
      <c r="O34" s="6">
        <f t="shared" si="11"/>
        <v>6.1428571428570997</v>
      </c>
      <c r="P34" s="79">
        <f t="shared" si="12"/>
        <v>0</v>
      </c>
      <c r="Q34" s="83">
        <f t="shared" si="13"/>
        <v>0</v>
      </c>
      <c r="R34" s="6">
        <f t="shared" si="14"/>
        <v>6.1428571428570997</v>
      </c>
      <c r="S34" s="79">
        <f t="shared" si="15"/>
        <v>0</v>
      </c>
      <c r="T34" s="83">
        <f t="shared" si="16"/>
        <v>0</v>
      </c>
      <c r="U34" s="6">
        <f t="shared" si="17"/>
        <v>6.1428571428570997</v>
      </c>
      <c r="V34" s="79">
        <f t="shared" si="18"/>
        <v>0</v>
      </c>
      <c r="W34" s="83">
        <f t="shared" si="19"/>
        <v>0</v>
      </c>
      <c r="X34" s="43">
        <f t="shared" si="20"/>
        <v>0</v>
      </c>
      <c r="Y34" s="43">
        <f t="shared" ref="Y34:Z34" si="65">C558</f>
        <v>0</v>
      </c>
      <c r="Z34" s="43">
        <f t="shared" si="65"/>
        <v>0</v>
      </c>
      <c r="AB34">
        <v>5571428571.4286003</v>
      </c>
      <c r="AC34">
        <v>-8.2660216999999996</v>
      </c>
      <c r="AD34">
        <v>11.292427</v>
      </c>
      <c r="AE34">
        <v>19.53171</v>
      </c>
      <c r="AF34">
        <v>-45.807938</v>
      </c>
      <c r="AG34">
        <v>-8.2757816000000002</v>
      </c>
      <c r="AH34" s="8"/>
      <c r="AI34" s="6">
        <f t="shared" si="5"/>
        <v>6.1428571428570997</v>
      </c>
      <c r="AJ34" s="6">
        <f t="shared" si="6"/>
        <v>24.477713000000001</v>
      </c>
      <c r="AK34" s="83">
        <f t="shared" si="22"/>
        <v>16.096029000000001</v>
      </c>
      <c r="AL34" s="6">
        <f t="shared" si="23"/>
        <v>6.1428571428570997</v>
      </c>
      <c r="AM34" s="79">
        <f t="shared" si="24"/>
        <v>0</v>
      </c>
      <c r="AN34" s="83">
        <f t="shared" si="25"/>
        <v>0</v>
      </c>
      <c r="AO34" s="6">
        <f t="shared" si="26"/>
        <v>6.1428571428570997</v>
      </c>
      <c r="AP34" s="43">
        <f t="shared" si="27"/>
        <v>0</v>
      </c>
      <c r="AQ34" s="83">
        <f t="shared" si="28"/>
        <v>0</v>
      </c>
      <c r="AR34" s="6">
        <f t="shared" si="29"/>
        <v>6.1428571428570997</v>
      </c>
      <c r="AS34" s="79">
        <f t="shared" si="30"/>
        <v>0</v>
      </c>
      <c r="AT34" s="83">
        <f t="shared" si="31"/>
        <v>0</v>
      </c>
      <c r="AU34" s="6">
        <f t="shared" si="32"/>
        <v>6.1428571428570997</v>
      </c>
      <c r="AV34" s="79">
        <f t="shared" si="33"/>
        <v>0</v>
      </c>
      <c r="AW34" s="83">
        <f t="shared" si="34"/>
        <v>0</v>
      </c>
      <c r="AX34" s="43">
        <f t="shared" si="35"/>
        <v>0</v>
      </c>
      <c r="AY34" s="43">
        <f t="shared" si="36"/>
        <v>0</v>
      </c>
      <c r="AZ34" s="43">
        <f t="shared" si="37"/>
        <v>0</v>
      </c>
      <c r="BA34" s="8"/>
    </row>
    <row r="35" spans="2:53" x14ac:dyDescent="0.25">
      <c r="B35">
        <v>5714285714.2856998</v>
      </c>
      <c r="C35">
        <v>-7.1190290000000003</v>
      </c>
      <c r="D35">
        <v>12.617255</v>
      </c>
      <c r="E35">
        <v>19.617628</v>
      </c>
      <c r="F35">
        <v>-46.484707</v>
      </c>
      <c r="G35">
        <v>-7.0659318000000004</v>
      </c>
      <c r="H35" s="8"/>
      <c r="I35" s="6">
        <f t="shared" si="3"/>
        <v>6.2857142857142998</v>
      </c>
      <c r="J35" s="6">
        <f t="shared" si="4"/>
        <v>19.360976999999998</v>
      </c>
      <c r="K35" s="83">
        <f t="shared" si="7"/>
        <v>12.244049</v>
      </c>
      <c r="L35" s="6">
        <f t="shared" si="8"/>
        <v>6.2857142857142998</v>
      </c>
      <c r="M35" s="79">
        <f t="shared" si="9"/>
        <v>0</v>
      </c>
      <c r="N35" s="83">
        <f t="shared" si="10"/>
        <v>0</v>
      </c>
      <c r="O35" s="6">
        <f t="shared" si="11"/>
        <v>6.2857142857142998</v>
      </c>
      <c r="P35" s="79">
        <f t="shared" si="12"/>
        <v>0</v>
      </c>
      <c r="Q35" s="83">
        <f t="shared" si="13"/>
        <v>0</v>
      </c>
      <c r="R35" s="6">
        <f t="shared" si="14"/>
        <v>6.2857142857142998</v>
      </c>
      <c r="S35" s="79">
        <f t="shared" si="15"/>
        <v>0</v>
      </c>
      <c r="T35" s="83">
        <f t="shared" si="16"/>
        <v>0</v>
      </c>
      <c r="U35" s="6">
        <f t="shared" si="17"/>
        <v>6.2857142857142998</v>
      </c>
      <c r="V35" s="79">
        <f t="shared" si="18"/>
        <v>0</v>
      </c>
      <c r="W35" s="83">
        <f t="shared" si="19"/>
        <v>0</v>
      </c>
      <c r="X35" s="43">
        <f t="shared" si="20"/>
        <v>0</v>
      </c>
      <c r="Y35" s="43">
        <f t="shared" ref="Y35:Z35" si="66">C559</f>
        <v>0</v>
      </c>
      <c r="Z35" s="43">
        <f t="shared" si="66"/>
        <v>0</v>
      </c>
      <c r="AB35">
        <v>5714285714.2856998</v>
      </c>
      <c r="AC35">
        <v>-8.2133178999999998</v>
      </c>
      <c r="AD35">
        <v>11.999793</v>
      </c>
      <c r="AE35">
        <v>20.251621</v>
      </c>
      <c r="AF35">
        <v>-47.675387999999998</v>
      </c>
      <c r="AG35">
        <v>-8.2268285999999993</v>
      </c>
      <c r="AH35" s="8"/>
      <c r="AI35" s="6">
        <f t="shared" si="5"/>
        <v>6.2857142857142998</v>
      </c>
      <c r="AJ35" s="6">
        <f t="shared" si="6"/>
        <v>24.649650999999999</v>
      </c>
      <c r="AK35" s="83">
        <f t="shared" si="22"/>
        <v>16.24832</v>
      </c>
      <c r="AL35" s="6">
        <f t="shared" si="23"/>
        <v>6.2857142857142998</v>
      </c>
      <c r="AM35" s="79">
        <f t="shared" si="24"/>
        <v>0</v>
      </c>
      <c r="AN35" s="83">
        <f t="shared" si="25"/>
        <v>0</v>
      </c>
      <c r="AO35" s="6">
        <f t="shared" si="26"/>
        <v>6.2857142857142998</v>
      </c>
      <c r="AP35" s="43">
        <f t="shared" si="27"/>
        <v>0</v>
      </c>
      <c r="AQ35" s="83">
        <f t="shared" si="28"/>
        <v>0</v>
      </c>
      <c r="AR35" s="6">
        <f t="shared" si="29"/>
        <v>6.2857142857142998</v>
      </c>
      <c r="AS35" s="79">
        <f t="shared" si="30"/>
        <v>0</v>
      </c>
      <c r="AT35" s="83">
        <f t="shared" si="31"/>
        <v>0</v>
      </c>
      <c r="AU35" s="6">
        <f t="shared" si="32"/>
        <v>6.2857142857142998</v>
      </c>
      <c r="AV35" s="79">
        <f t="shared" si="33"/>
        <v>0</v>
      </c>
      <c r="AW35" s="83">
        <f t="shared" si="34"/>
        <v>0</v>
      </c>
      <c r="AX35" s="43">
        <f t="shared" si="35"/>
        <v>0</v>
      </c>
      <c r="AY35" s="43">
        <f t="shared" si="36"/>
        <v>0</v>
      </c>
      <c r="AZ35" s="43">
        <f t="shared" si="37"/>
        <v>0</v>
      </c>
      <c r="BA35" s="8"/>
    </row>
    <row r="36" spans="2:53" x14ac:dyDescent="0.25">
      <c r="B36">
        <v>5857142857.1429005</v>
      </c>
      <c r="C36">
        <v>-7.1603770000000004</v>
      </c>
      <c r="D36">
        <v>11.976597</v>
      </c>
      <c r="E36">
        <v>19.061969999999999</v>
      </c>
      <c r="F36">
        <v>-44.912193000000002</v>
      </c>
      <c r="G36">
        <v>-7.0941606000000004</v>
      </c>
      <c r="H36" s="8"/>
      <c r="I36" s="6">
        <f t="shared" si="3"/>
        <v>6.4285714285713995</v>
      </c>
      <c r="J36" s="6">
        <f t="shared" si="4"/>
        <v>19.985963999999999</v>
      </c>
      <c r="K36" s="83">
        <f t="shared" si="7"/>
        <v>12.867709</v>
      </c>
      <c r="L36" s="6">
        <f t="shared" si="8"/>
        <v>6.4285714285713995</v>
      </c>
      <c r="M36" s="79">
        <f t="shared" si="9"/>
        <v>0</v>
      </c>
      <c r="N36" s="83">
        <f t="shared" si="10"/>
        <v>0</v>
      </c>
      <c r="O36" s="6">
        <f t="shared" si="11"/>
        <v>6.4285714285713995</v>
      </c>
      <c r="P36" s="79">
        <f t="shared" si="12"/>
        <v>0</v>
      </c>
      <c r="Q36" s="83">
        <f t="shared" si="13"/>
        <v>0</v>
      </c>
      <c r="R36" s="6">
        <f t="shared" si="14"/>
        <v>6.4285714285713995</v>
      </c>
      <c r="S36" s="79">
        <f t="shared" si="15"/>
        <v>0</v>
      </c>
      <c r="T36" s="83">
        <f t="shared" si="16"/>
        <v>0</v>
      </c>
      <c r="U36" s="6">
        <f t="shared" si="17"/>
        <v>6.4285714285713995</v>
      </c>
      <c r="V36" s="79">
        <f t="shared" si="18"/>
        <v>0</v>
      </c>
      <c r="W36" s="83">
        <f t="shared" si="19"/>
        <v>0</v>
      </c>
      <c r="X36" s="43">
        <f t="shared" si="20"/>
        <v>0</v>
      </c>
      <c r="Y36" s="43">
        <f t="shared" ref="Y36:Z36" si="67">C560</f>
        <v>0</v>
      </c>
      <c r="Z36" s="43">
        <f t="shared" si="67"/>
        <v>0</v>
      </c>
      <c r="AB36">
        <v>5857142857.1429005</v>
      </c>
      <c r="AC36">
        <v>-8.2056017000000008</v>
      </c>
      <c r="AD36">
        <v>13.707219</v>
      </c>
      <c r="AE36">
        <v>21.972456000000001</v>
      </c>
      <c r="AF36">
        <v>-52.570259</v>
      </c>
      <c r="AG36">
        <v>-8.2528752999999995</v>
      </c>
      <c r="AH36" s="8"/>
      <c r="AI36" s="6">
        <f t="shared" si="5"/>
        <v>6.4285714285713995</v>
      </c>
      <c r="AJ36" s="6">
        <f t="shared" si="6"/>
        <v>24.637903000000001</v>
      </c>
      <c r="AK36" s="83">
        <f t="shared" si="22"/>
        <v>16.223236</v>
      </c>
      <c r="AL36" s="6">
        <f t="shared" si="23"/>
        <v>6.4285714285713995</v>
      </c>
      <c r="AM36" s="79">
        <f t="shared" si="24"/>
        <v>0</v>
      </c>
      <c r="AN36" s="83">
        <f t="shared" si="25"/>
        <v>0</v>
      </c>
      <c r="AO36" s="6">
        <f t="shared" si="26"/>
        <v>6.4285714285713995</v>
      </c>
      <c r="AP36" s="43">
        <f t="shared" si="27"/>
        <v>0</v>
      </c>
      <c r="AQ36" s="83">
        <f t="shared" si="28"/>
        <v>0</v>
      </c>
      <c r="AR36" s="6">
        <f t="shared" si="29"/>
        <v>6.4285714285713995</v>
      </c>
      <c r="AS36" s="79">
        <f t="shared" si="30"/>
        <v>0</v>
      </c>
      <c r="AT36" s="83">
        <f t="shared" si="31"/>
        <v>0</v>
      </c>
      <c r="AU36" s="6">
        <f t="shared" si="32"/>
        <v>6.4285714285713995</v>
      </c>
      <c r="AV36" s="79">
        <f t="shared" si="33"/>
        <v>0</v>
      </c>
      <c r="AW36" s="83">
        <f t="shared" si="34"/>
        <v>0</v>
      </c>
      <c r="AX36" s="43">
        <f t="shared" si="35"/>
        <v>0</v>
      </c>
      <c r="AY36" s="43">
        <f t="shared" si="36"/>
        <v>0</v>
      </c>
      <c r="AZ36" s="43">
        <f t="shared" si="37"/>
        <v>0</v>
      </c>
      <c r="BA36" s="8"/>
    </row>
    <row r="37" spans="2:53" x14ac:dyDescent="0.25">
      <c r="B37">
        <v>6000000000</v>
      </c>
      <c r="C37">
        <v>-7.1019692000000001</v>
      </c>
      <c r="D37">
        <v>11.687801</v>
      </c>
      <c r="E37">
        <v>18.761944</v>
      </c>
      <c r="F37">
        <v>-44.606808000000001</v>
      </c>
      <c r="G37">
        <v>-7.0960245000000004</v>
      </c>
      <c r="H37" s="8"/>
      <c r="I37" s="6">
        <f t="shared" ref="I37:I68" si="68">B41/1000000000</f>
        <v>6.5714285714286005</v>
      </c>
      <c r="J37" s="6">
        <f t="shared" ref="J37:J68" si="69">E41</f>
        <v>20.325367</v>
      </c>
      <c r="K37" s="83">
        <f t="shared" si="7"/>
        <v>13.268567000000001</v>
      </c>
      <c r="L37" s="6">
        <f t="shared" si="8"/>
        <v>6.5714285714286005</v>
      </c>
      <c r="M37" s="79">
        <f t="shared" si="9"/>
        <v>0</v>
      </c>
      <c r="N37" s="83">
        <f t="shared" si="10"/>
        <v>0</v>
      </c>
      <c r="O37" s="6">
        <f t="shared" si="11"/>
        <v>6.5714285714286005</v>
      </c>
      <c r="P37" s="79">
        <f t="shared" si="12"/>
        <v>0</v>
      </c>
      <c r="Q37" s="83">
        <f t="shared" si="13"/>
        <v>0</v>
      </c>
      <c r="R37" s="6">
        <f t="shared" si="14"/>
        <v>6.5714285714286005</v>
      </c>
      <c r="S37" s="79">
        <f t="shared" si="15"/>
        <v>0</v>
      </c>
      <c r="T37" s="83">
        <f t="shared" si="16"/>
        <v>0</v>
      </c>
      <c r="U37" s="6">
        <f t="shared" si="17"/>
        <v>6.5714285714286005</v>
      </c>
      <c r="V37" s="79">
        <f t="shared" si="18"/>
        <v>0</v>
      </c>
      <c r="W37" s="83">
        <f t="shared" si="19"/>
        <v>0</v>
      </c>
      <c r="X37" s="43">
        <f t="shared" si="20"/>
        <v>0</v>
      </c>
      <c r="Y37" s="43">
        <f t="shared" ref="Y37:Z37" si="70">C561</f>
        <v>0</v>
      </c>
      <c r="Z37" s="43">
        <f t="shared" si="70"/>
        <v>0</v>
      </c>
      <c r="AB37">
        <v>6000000000</v>
      </c>
      <c r="AC37">
        <v>-8.3309536000000008</v>
      </c>
      <c r="AD37">
        <v>15.38523</v>
      </c>
      <c r="AE37">
        <v>23.728712000000002</v>
      </c>
      <c r="AF37">
        <v>-56.247292000000002</v>
      </c>
      <c r="AG37">
        <v>-8.3160018999999998</v>
      </c>
      <c r="AH37" s="8"/>
      <c r="AI37" s="6">
        <f t="shared" ref="AI37:AI68" si="71">AB41/1000000000</f>
        <v>6.5714285714286005</v>
      </c>
      <c r="AJ37" s="6">
        <f t="shared" ref="AJ37:AJ68" si="72">AE41</f>
        <v>25.066578</v>
      </c>
      <c r="AK37" s="83">
        <f t="shared" si="22"/>
        <v>16.563751</v>
      </c>
      <c r="AL37" s="6">
        <f t="shared" si="23"/>
        <v>6.5714285714286005</v>
      </c>
      <c r="AM37" s="79">
        <f t="shared" si="24"/>
        <v>0</v>
      </c>
      <c r="AN37" s="83">
        <f t="shared" si="25"/>
        <v>0</v>
      </c>
      <c r="AO37" s="6">
        <f t="shared" si="26"/>
        <v>6.5714285714286005</v>
      </c>
      <c r="AP37" s="43">
        <f t="shared" si="27"/>
        <v>0</v>
      </c>
      <c r="AQ37" s="83">
        <f t="shared" si="28"/>
        <v>0</v>
      </c>
      <c r="AR37" s="6">
        <f t="shared" si="29"/>
        <v>6.5714285714286005</v>
      </c>
      <c r="AS37" s="79">
        <f t="shared" si="30"/>
        <v>0</v>
      </c>
      <c r="AT37" s="83">
        <f t="shared" si="31"/>
        <v>0</v>
      </c>
      <c r="AU37" s="6">
        <f t="shared" si="32"/>
        <v>6.5714285714286005</v>
      </c>
      <c r="AV37" s="79">
        <f t="shared" si="33"/>
        <v>0</v>
      </c>
      <c r="AW37" s="83">
        <f t="shared" si="34"/>
        <v>0</v>
      </c>
      <c r="AX37" s="43">
        <f t="shared" si="35"/>
        <v>0</v>
      </c>
      <c r="AY37" s="43">
        <f t="shared" si="36"/>
        <v>0</v>
      </c>
      <c r="AZ37" s="43">
        <f t="shared" si="37"/>
        <v>0</v>
      </c>
      <c r="BA37" s="8"/>
    </row>
    <row r="38" spans="2:53" x14ac:dyDescent="0.25">
      <c r="B38">
        <v>6142857142.8570995</v>
      </c>
      <c r="C38">
        <v>-6.9880190000000004</v>
      </c>
      <c r="D38">
        <v>11.871122</v>
      </c>
      <c r="E38">
        <v>18.973862</v>
      </c>
      <c r="F38">
        <v>-44.358902</v>
      </c>
      <c r="G38">
        <v>-7.0322427999999997</v>
      </c>
      <c r="H38" s="8"/>
      <c r="I38" s="6">
        <f t="shared" si="68"/>
        <v>6.7142857142857002</v>
      </c>
      <c r="J38" s="6">
        <f t="shared" si="69"/>
        <v>20.390599999999999</v>
      </c>
      <c r="K38" s="83">
        <f t="shared" si="7"/>
        <v>13.361615</v>
      </c>
      <c r="L38" s="6">
        <f t="shared" si="8"/>
        <v>6.7142857142857002</v>
      </c>
      <c r="M38" s="79">
        <f t="shared" si="9"/>
        <v>0</v>
      </c>
      <c r="N38" s="83">
        <f t="shared" si="10"/>
        <v>0</v>
      </c>
      <c r="O38" s="6">
        <f t="shared" si="11"/>
        <v>6.7142857142857002</v>
      </c>
      <c r="P38" s="79">
        <f t="shared" si="12"/>
        <v>0</v>
      </c>
      <c r="Q38" s="83">
        <f t="shared" si="13"/>
        <v>0</v>
      </c>
      <c r="R38" s="6">
        <f t="shared" si="14"/>
        <v>6.7142857142857002</v>
      </c>
      <c r="S38" s="79">
        <f t="shared" si="15"/>
        <v>0</v>
      </c>
      <c r="T38" s="83">
        <f t="shared" si="16"/>
        <v>0</v>
      </c>
      <c r="U38" s="6">
        <f t="shared" si="17"/>
        <v>6.7142857142857002</v>
      </c>
      <c r="V38" s="79">
        <f t="shared" si="18"/>
        <v>0</v>
      </c>
      <c r="W38" s="83">
        <f t="shared" si="19"/>
        <v>0</v>
      </c>
      <c r="X38" s="43">
        <f t="shared" si="20"/>
        <v>0</v>
      </c>
      <c r="Y38" s="43">
        <f t="shared" ref="Y38:Z38" si="73">C562</f>
        <v>0</v>
      </c>
      <c r="Z38" s="43">
        <f t="shared" si="73"/>
        <v>0</v>
      </c>
      <c r="AB38">
        <v>6142857142.8570995</v>
      </c>
      <c r="AC38">
        <v>-8.5343932999999996</v>
      </c>
      <c r="AD38">
        <v>16.096029000000001</v>
      </c>
      <c r="AE38">
        <v>24.477713000000001</v>
      </c>
      <c r="AF38">
        <v>-58.706676000000002</v>
      </c>
      <c r="AG38">
        <v>-8.4615659999999995</v>
      </c>
      <c r="AH38" s="8"/>
      <c r="AI38" s="6">
        <f t="shared" si="71"/>
        <v>6.7142857142857002</v>
      </c>
      <c r="AJ38" s="6">
        <f t="shared" si="72"/>
        <v>25.815090000000001</v>
      </c>
      <c r="AK38" s="83">
        <f t="shared" si="22"/>
        <v>17.197182000000002</v>
      </c>
      <c r="AL38" s="6">
        <f t="shared" si="23"/>
        <v>6.7142857142857002</v>
      </c>
      <c r="AM38" s="79">
        <f t="shared" si="24"/>
        <v>0</v>
      </c>
      <c r="AN38" s="83">
        <f t="shared" si="25"/>
        <v>0</v>
      </c>
      <c r="AO38" s="6">
        <f t="shared" si="26"/>
        <v>6.7142857142857002</v>
      </c>
      <c r="AP38" s="43">
        <f t="shared" si="27"/>
        <v>0</v>
      </c>
      <c r="AQ38" s="83">
        <f t="shared" si="28"/>
        <v>0</v>
      </c>
      <c r="AR38" s="6">
        <f t="shared" si="29"/>
        <v>6.7142857142857002</v>
      </c>
      <c r="AS38" s="79">
        <f t="shared" si="30"/>
        <v>0</v>
      </c>
      <c r="AT38" s="83">
        <f t="shared" si="31"/>
        <v>0</v>
      </c>
      <c r="AU38" s="6">
        <f t="shared" si="32"/>
        <v>6.7142857142857002</v>
      </c>
      <c r="AV38" s="79">
        <f t="shared" si="33"/>
        <v>0</v>
      </c>
      <c r="AW38" s="83">
        <f t="shared" si="34"/>
        <v>0</v>
      </c>
      <c r="AX38" s="43">
        <f t="shared" si="35"/>
        <v>0</v>
      </c>
      <c r="AY38" s="43">
        <f t="shared" si="36"/>
        <v>0</v>
      </c>
      <c r="AZ38" s="43">
        <f t="shared" si="37"/>
        <v>0</v>
      </c>
      <c r="BA38" s="8"/>
    </row>
    <row r="39" spans="2:53" x14ac:dyDescent="0.25">
      <c r="B39">
        <v>6285714285.7143002</v>
      </c>
      <c r="C39">
        <v>-7.2774329</v>
      </c>
      <c r="D39">
        <v>12.244049</v>
      </c>
      <c r="E39">
        <v>19.360976999999998</v>
      </c>
      <c r="F39">
        <v>-46.363289000000002</v>
      </c>
      <c r="G39">
        <v>-7.1799498000000002</v>
      </c>
      <c r="H39" s="8"/>
      <c r="I39" s="6">
        <f t="shared" si="68"/>
        <v>6.8571428571429003</v>
      </c>
      <c r="J39" s="6">
        <f t="shared" si="69"/>
        <v>20.040237000000001</v>
      </c>
      <c r="K39" s="83">
        <f t="shared" si="7"/>
        <v>12.988478000000001</v>
      </c>
      <c r="L39" s="6">
        <f t="shared" si="8"/>
        <v>6.8571428571429003</v>
      </c>
      <c r="M39" s="79">
        <f t="shared" si="9"/>
        <v>0</v>
      </c>
      <c r="N39" s="83">
        <f t="shared" si="10"/>
        <v>0</v>
      </c>
      <c r="O39" s="6">
        <f t="shared" si="11"/>
        <v>6.8571428571429003</v>
      </c>
      <c r="P39" s="79">
        <f t="shared" si="12"/>
        <v>0</v>
      </c>
      <c r="Q39" s="83">
        <f t="shared" si="13"/>
        <v>0</v>
      </c>
      <c r="R39" s="6">
        <f t="shared" si="14"/>
        <v>6.8571428571429003</v>
      </c>
      <c r="S39" s="79">
        <f t="shared" si="15"/>
        <v>0</v>
      </c>
      <c r="T39" s="83">
        <f t="shared" si="16"/>
        <v>0</v>
      </c>
      <c r="U39" s="6">
        <f t="shared" si="17"/>
        <v>6.8571428571429003</v>
      </c>
      <c r="V39" s="79">
        <f t="shared" si="18"/>
        <v>0</v>
      </c>
      <c r="W39" s="83">
        <f t="shared" si="19"/>
        <v>0</v>
      </c>
      <c r="X39" s="43">
        <f t="shared" si="20"/>
        <v>0</v>
      </c>
      <c r="Y39" s="43">
        <f t="shared" ref="Y39:Z39" si="74">C563</f>
        <v>0</v>
      </c>
      <c r="Z39" s="43">
        <f t="shared" si="74"/>
        <v>0</v>
      </c>
      <c r="AB39">
        <v>6285714285.7143002</v>
      </c>
      <c r="AC39">
        <v>-8.2947330000000008</v>
      </c>
      <c r="AD39">
        <v>16.24832</v>
      </c>
      <c r="AE39">
        <v>24.649650999999999</v>
      </c>
      <c r="AF39">
        <v>-57.102448000000003</v>
      </c>
      <c r="AG39">
        <v>-8.3674803000000004</v>
      </c>
      <c r="AH39" s="8"/>
      <c r="AI39" s="6">
        <f t="shared" si="71"/>
        <v>6.8571428571429003</v>
      </c>
      <c r="AJ39" s="6">
        <f t="shared" si="72"/>
        <v>26.501246999999999</v>
      </c>
      <c r="AK39" s="83">
        <f t="shared" si="22"/>
        <v>17.759385999999999</v>
      </c>
      <c r="AL39" s="6">
        <f t="shared" si="23"/>
        <v>6.8571428571429003</v>
      </c>
      <c r="AM39" s="79">
        <f t="shared" si="24"/>
        <v>0</v>
      </c>
      <c r="AN39" s="83">
        <f t="shared" si="25"/>
        <v>0</v>
      </c>
      <c r="AO39" s="6">
        <f t="shared" si="26"/>
        <v>6.8571428571429003</v>
      </c>
      <c r="AP39" s="43">
        <f t="shared" si="27"/>
        <v>0</v>
      </c>
      <c r="AQ39" s="83">
        <f t="shared" si="28"/>
        <v>0</v>
      </c>
      <c r="AR39" s="6">
        <f t="shared" si="29"/>
        <v>6.8571428571429003</v>
      </c>
      <c r="AS39" s="79">
        <f t="shared" si="30"/>
        <v>0</v>
      </c>
      <c r="AT39" s="83">
        <f t="shared" si="31"/>
        <v>0</v>
      </c>
      <c r="AU39" s="6">
        <f t="shared" si="32"/>
        <v>6.8571428571429003</v>
      </c>
      <c r="AV39" s="79">
        <f t="shared" si="33"/>
        <v>0</v>
      </c>
      <c r="AW39" s="83">
        <f t="shared" si="34"/>
        <v>0</v>
      </c>
      <c r="AX39" s="43">
        <f t="shared" si="35"/>
        <v>0</v>
      </c>
      <c r="AY39" s="43">
        <f t="shared" si="36"/>
        <v>0</v>
      </c>
      <c r="AZ39" s="43">
        <f t="shared" si="37"/>
        <v>0</v>
      </c>
      <c r="BA39" s="8"/>
    </row>
    <row r="40" spans="2:53" x14ac:dyDescent="0.25">
      <c r="B40">
        <v>6428571428.5713997</v>
      </c>
      <c r="C40">
        <v>-7.0725702999999998</v>
      </c>
      <c r="D40">
        <v>12.867709</v>
      </c>
      <c r="E40">
        <v>19.985963999999999</v>
      </c>
      <c r="F40">
        <v>-46.756171999999999</v>
      </c>
      <c r="G40">
        <v>-7.1385908000000002</v>
      </c>
      <c r="H40" s="8"/>
      <c r="I40" s="6">
        <f t="shared" si="68"/>
        <v>7</v>
      </c>
      <c r="J40" s="6">
        <f t="shared" si="69"/>
        <v>19.496037000000001</v>
      </c>
      <c r="K40" s="83">
        <f t="shared" si="7"/>
        <v>12.385372</v>
      </c>
      <c r="L40" s="6">
        <f t="shared" si="8"/>
        <v>7</v>
      </c>
      <c r="M40" s="79">
        <f t="shared" si="9"/>
        <v>0</v>
      </c>
      <c r="N40" s="83">
        <f t="shared" si="10"/>
        <v>0</v>
      </c>
      <c r="O40" s="6">
        <f t="shared" si="11"/>
        <v>7</v>
      </c>
      <c r="P40" s="79">
        <f t="shared" si="12"/>
        <v>0</v>
      </c>
      <c r="Q40" s="83">
        <f t="shared" si="13"/>
        <v>0</v>
      </c>
      <c r="R40" s="6">
        <f t="shared" si="14"/>
        <v>7</v>
      </c>
      <c r="S40" s="79">
        <f t="shared" si="15"/>
        <v>0</v>
      </c>
      <c r="T40" s="83">
        <f t="shared" si="16"/>
        <v>0</v>
      </c>
      <c r="U40" s="6">
        <f t="shared" si="17"/>
        <v>7</v>
      </c>
      <c r="V40" s="79">
        <f t="shared" si="18"/>
        <v>0</v>
      </c>
      <c r="W40" s="83">
        <f t="shared" si="19"/>
        <v>0</v>
      </c>
      <c r="X40" s="43">
        <f t="shared" si="20"/>
        <v>0</v>
      </c>
      <c r="Y40" s="43">
        <f t="shared" ref="Y40:Z40" si="75">C564</f>
        <v>0</v>
      </c>
      <c r="Z40" s="43">
        <f t="shared" si="75"/>
        <v>0</v>
      </c>
      <c r="AB40">
        <v>6428571428.5713997</v>
      </c>
      <c r="AC40">
        <v>-8.4618254000000004</v>
      </c>
      <c r="AD40">
        <v>16.223236</v>
      </c>
      <c r="AE40">
        <v>24.637903000000001</v>
      </c>
      <c r="AF40">
        <v>-57.553649999999998</v>
      </c>
      <c r="AG40">
        <v>-8.3749456000000002</v>
      </c>
      <c r="AH40" s="8"/>
      <c r="AI40" s="6">
        <f t="shared" si="71"/>
        <v>7</v>
      </c>
      <c r="AJ40" s="6">
        <f t="shared" si="72"/>
        <v>27.773716</v>
      </c>
      <c r="AK40" s="83">
        <f t="shared" si="22"/>
        <v>18.905897</v>
      </c>
      <c r="AL40" s="6">
        <f t="shared" si="23"/>
        <v>7</v>
      </c>
      <c r="AM40" s="79">
        <f t="shared" si="24"/>
        <v>0</v>
      </c>
      <c r="AN40" s="83">
        <f t="shared" si="25"/>
        <v>0</v>
      </c>
      <c r="AO40" s="6">
        <f t="shared" si="26"/>
        <v>7</v>
      </c>
      <c r="AP40" s="43">
        <f t="shared" si="27"/>
        <v>0</v>
      </c>
      <c r="AQ40" s="83">
        <f t="shared" si="28"/>
        <v>0</v>
      </c>
      <c r="AR40" s="6">
        <f t="shared" si="29"/>
        <v>7</v>
      </c>
      <c r="AS40" s="79">
        <f t="shared" si="30"/>
        <v>0</v>
      </c>
      <c r="AT40" s="83">
        <f t="shared" si="31"/>
        <v>0</v>
      </c>
      <c r="AU40" s="6">
        <f t="shared" si="32"/>
        <v>7</v>
      </c>
      <c r="AV40" s="79">
        <f t="shared" si="33"/>
        <v>0</v>
      </c>
      <c r="AW40" s="83">
        <f t="shared" si="34"/>
        <v>0</v>
      </c>
      <c r="AX40" s="43">
        <f t="shared" si="35"/>
        <v>0</v>
      </c>
      <c r="AY40" s="43">
        <f t="shared" si="36"/>
        <v>0</v>
      </c>
      <c r="AZ40" s="43">
        <f t="shared" si="37"/>
        <v>0</v>
      </c>
      <c r="BA40" s="8"/>
    </row>
    <row r="41" spans="2:53" x14ac:dyDescent="0.25">
      <c r="B41">
        <v>6571428571.4286003</v>
      </c>
      <c r="C41">
        <v>-7.0557942000000002</v>
      </c>
      <c r="D41">
        <v>13.268567000000001</v>
      </c>
      <c r="E41">
        <v>20.325367</v>
      </c>
      <c r="F41">
        <v>-48.304188000000003</v>
      </c>
      <c r="G41">
        <v>-7.0362252999999999</v>
      </c>
      <c r="H41" s="8"/>
      <c r="I41" s="6">
        <f t="shared" si="68"/>
        <v>7.1428571428570997</v>
      </c>
      <c r="J41" s="6">
        <f t="shared" si="69"/>
        <v>19.145330000000001</v>
      </c>
      <c r="K41" s="83">
        <f t="shared" si="7"/>
        <v>11.947203999999999</v>
      </c>
      <c r="L41" s="6">
        <f t="shared" si="8"/>
        <v>7.1428571428570997</v>
      </c>
      <c r="M41" s="79">
        <f t="shared" si="9"/>
        <v>0</v>
      </c>
      <c r="N41" s="83">
        <f t="shared" si="10"/>
        <v>0</v>
      </c>
      <c r="O41" s="6">
        <f t="shared" si="11"/>
        <v>7.1428571428570997</v>
      </c>
      <c r="P41" s="79">
        <f t="shared" si="12"/>
        <v>0</v>
      </c>
      <c r="Q41" s="83">
        <f t="shared" si="13"/>
        <v>0</v>
      </c>
      <c r="R41" s="6">
        <f t="shared" si="14"/>
        <v>7.1428571428570997</v>
      </c>
      <c r="S41" s="79">
        <f t="shared" si="15"/>
        <v>0</v>
      </c>
      <c r="T41" s="83">
        <f t="shared" si="16"/>
        <v>0</v>
      </c>
      <c r="U41" s="6">
        <f t="shared" si="17"/>
        <v>7.1428571428570997</v>
      </c>
      <c r="V41" s="79">
        <f t="shared" si="18"/>
        <v>0</v>
      </c>
      <c r="W41" s="83">
        <f t="shared" si="19"/>
        <v>0</v>
      </c>
      <c r="X41" s="43">
        <f t="shared" si="20"/>
        <v>0</v>
      </c>
      <c r="Y41" s="43">
        <f t="shared" ref="Y41:Z41" si="76">C565</f>
        <v>0</v>
      </c>
      <c r="Z41" s="43">
        <f t="shared" si="76"/>
        <v>0</v>
      </c>
      <c r="AB41">
        <v>6571428571.4286003</v>
      </c>
      <c r="AC41">
        <v>-8.4751215000000002</v>
      </c>
      <c r="AD41">
        <v>16.563751</v>
      </c>
      <c r="AE41">
        <v>25.066578</v>
      </c>
      <c r="AF41">
        <v>-58.378365000000002</v>
      </c>
      <c r="AG41">
        <v>-8.5015754999999995</v>
      </c>
      <c r="AH41" s="8"/>
      <c r="AI41" s="6">
        <f t="shared" si="71"/>
        <v>7.1428571428570997</v>
      </c>
      <c r="AJ41" s="6">
        <f t="shared" si="72"/>
        <v>27.811896999999998</v>
      </c>
      <c r="AK41" s="83">
        <f t="shared" si="22"/>
        <v>18.844671000000002</v>
      </c>
      <c r="AL41" s="6">
        <f t="shared" si="23"/>
        <v>7.1428571428570997</v>
      </c>
      <c r="AM41" s="79">
        <f t="shared" si="24"/>
        <v>0</v>
      </c>
      <c r="AN41" s="83">
        <f t="shared" si="25"/>
        <v>0</v>
      </c>
      <c r="AO41" s="6">
        <f t="shared" si="26"/>
        <v>7.1428571428570997</v>
      </c>
      <c r="AP41" s="43">
        <f t="shared" si="27"/>
        <v>0</v>
      </c>
      <c r="AQ41" s="83">
        <f t="shared" si="28"/>
        <v>0</v>
      </c>
      <c r="AR41" s="6">
        <f t="shared" si="29"/>
        <v>7.1428571428570997</v>
      </c>
      <c r="AS41" s="79">
        <f t="shared" si="30"/>
        <v>0</v>
      </c>
      <c r="AT41" s="83">
        <f t="shared" si="31"/>
        <v>0</v>
      </c>
      <c r="AU41" s="6">
        <f t="shared" si="32"/>
        <v>7.1428571428570997</v>
      </c>
      <c r="AV41" s="79">
        <f t="shared" si="33"/>
        <v>0</v>
      </c>
      <c r="AW41" s="83">
        <f t="shared" si="34"/>
        <v>0</v>
      </c>
      <c r="AX41" s="43">
        <f t="shared" si="35"/>
        <v>0</v>
      </c>
      <c r="AY41" s="43">
        <f t="shared" si="36"/>
        <v>0</v>
      </c>
      <c r="AZ41" s="43">
        <f t="shared" si="37"/>
        <v>0</v>
      </c>
      <c r="BA41" s="8"/>
    </row>
    <row r="42" spans="2:53" x14ac:dyDescent="0.25">
      <c r="B42">
        <v>6714285714.2856998</v>
      </c>
      <c r="C42">
        <v>-6.9873652000000002</v>
      </c>
      <c r="D42">
        <v>13.361615</v>
      </c>
      <c r="E42">
        <v>20.390599999999999</v>
      </c>
      <c r="F42">
        <v>-47.898235</v>
      </c>
      <c r="G42">
        <v>-6.9955850000000002</v>
      </c>
      <c r="H42" s="8"/>
      <c r="I42" s="6">
        <f t="shared" si="68"/>
        <v>7.2857142857142998</v>
      </c>
      <c r="J42" s="6">
        <f t="shared" si="69"/>
        <v>19.209620999999999</v>
      </c>
      <c r="K42" s="83">
        <f t="shared" si="7"/>
        <v>11.945515</v>
      </c>
      <c r="L42" s="6">
        <f t="shared" si="8"/>
        <v>7.2857142857142998</v>
      </c>
      <c r="M42" s="79">
        <f t="shared" si="9"/>
        <v>0</v>
      </c>
      <c r="N42" s="83">
        <f t="shared" si="10"/>
        <v>0</v>
      </c>
      <c r="O42" s="6">
        <f t="shared" si="11"/>
        <v>7.2857142857142998</v>
      </c>
      <c r="P42" s="79">
        <f t="shared" si="12"/>
        <v>0</v>
      </c>
      <c r="Q42" s="83">
        <f t="shared" si="13"/>
        <v>0</v>
      </c>
      <c r="R42" s="6">
        <f t="shared" si="14"/>
        <v>7.2857142857142998</v>
      </c>
      <c r="S42" s="79">
        <f t="shared" si="15"/>
        <v>0</v>
      </c>
      <c r="T42" s="83">
        <f t="shared" si="16"/>
        <v>0</v>
      </c>
      <c r="U42" s="6">
        <f t="shared" si="17"/>
        <v>7.2857142857142998</v>
      </c>
      <c r="V42" s="79">
        <f t="shared" si="18"/>
        <v>0</v>
      </c>
      <c r="W42" s="83">
        <f t="shared" si="19"/>
        <v>0</v>
      </c>
      <c r="X42" s="43">
        <f t="shared" si="20"/>
        <v>0</v>
      </c>
      <c r="Y42" s="43">
        <f t="shared" ref="Y42:Z42" si="77">C566</f>
        <v>0</v>
      </c>
      <c r="Z42" s="43">
        <f t="shared" si="77"/>
        <v>0</v>
      </c>
      <c r="AB42">
        <v>6714285714.2856998</v>
      </c>
      <c r="AC42">
        <v>-8.6449919000000008</v>
      </c>
      <c r="AD42">
        <v>17.197182000000002</v>
      </c>
      <c r="AE42">
        <v>25.815090000000001</v>
      </c>
      <c r="AF42">
        <v>-60.196311999999999</v>
      </c>
      <c r="AG42">
        <v>-8.6319608999999993</v>
      </c>
      <c r="AH42" s="8"/>
      <c r="AI42" s="6">
        <f t="shared" si="71"/>
        <v>7.2857142857142998</v>
      </c>
      <c r="AJ42" s="6">
        <f t="shared" si="72"/>
        <v>27.264721000000002</v>
      </c>
      <c r="AK42" s="83">
        <f t="shared" si="22"/>
        <v>18.179189999999998</v>
      </c>
      <c r="AL42" s="6">
        <f t="shared" si="23"/>
        <v>7.2857142857142998</v>
      </c>
      <c r="AM42" s="79">
        <f t="shared" si="24"/>
        <v>0</v>
      </c>
      <c r="AN42" s="83">
        <f t="shared" si="25"/>
        <v>0</v>
      </c>
      <c r="AO42" s="6">
        <f t="shared" si="26"/>
        <v>7.2857142857142998</v>
      </c>
      <c r="AP42" s="43">
        <f t="shared" si="27"/>
        <v>0</v>
      </c>
      <c r="AQ42" s="83">
        <f t="shared" si="28"/>
        <v>0</v>
      </c>
      <c r="AR42" s="6">
        <f t="shared" si="29"/>
        <v>7.2857142857142998</v>
      </c>
      <c r="AS42" s="79">
        <f t="shared" si="30"/>
        <v>0</v>
      </c>
      <c r="AT42" s="83">
        <f t="shared" si="31"/>
        <v>0</v>
      </c>
      <c r="AU42" s="6">
        <f t="shared" si="32"/>
        <v>7.2857142857142998</v>
      </c>
      <c r="AV42" s="79">
        <f t="shared" si="33"/>
        <v>0</v>
      </c>
      <c r="AW42" s="83">
        <f t="shared" si="34"/>
        <v>0</v>
      </c>
      <c r="AX42" s="43">
        <f t="shared" si="35"/>
        <v>0</v>
      </c>
      <c r="AY42" s="43">
        <f t="shared" si="36"/>
        <v>0</v>
      </c>
      <c r="AZ42" s="43">
        <f t="shared" si="37"/>
        <v>0</v>
      </c>
      <c r="BA42" s="8"/>
    </row>
    <row r="43" spans="2:53" x14ac:dyDescent="0.25">
      <c r="B43">
        <v>6857142857.1429005</v>
      </c>
      <c r="C43">
        <v>-7.0680351000000003</v>
      </c>
      <c r="D43">
        <v>12.988478000000001</v>
      </c>
      <c r="E43">
        <v>20.040237000000001</v>
      </c>
      <c r="F43">
        <v>-47.300854000000001</v>
      </c>
      <c r="G43">
        <v>-7.0551472000000004</v>
      </c>
      <c r="H43" s="8"/>
      <c r="I43" s="6">
        <f t="shared" si="68"/>
        <v>7.4285714285713995</v>
      </c>
      <c r="J43" s="6">
        <f t="shared" si="69"/>
        <v>20.066804999999999</v>
      </c>
      <c r="K43" s="83">
        <f t="shared" si="7"/>
        <v>12.714012</v>
      </c>
      <c r="L43" s="6">
        <f t="shared" si="8"/>
        <v>7.4285714285713995</v>
      </c>
      <c r="M43" s="79">
        <f t="shared" si="9"/>
        <v>0</v>
      </c>
      <c r="N43" s="83">
        <f t="shared" si="10"/>
        <v>0</v>
      </c>
      <c r="O43" s="6">
        <f t="shared" si="11"/>
        <v>7.4285714285713995</v>
      </c>
      <c r="P43" s="79">
        <f t="shared" si="12"/>
        <v>0</v>
      </c>
      <c r="Q43" s="83">
        <f t="shared" si="13"/>
        <v>0</v>
      </c>
      <c r="R43" s="6">
        <f t="shared" si="14"/>
        <v>7.4285714285713995</v>
      </c>
      <c r="S43" s="79">
        <f t="shared" si="15"/>
        <v>0</v>
      </c>
      <c r="T43" s="83">
        <f t="shared" si="16"/>
        <v>0</v>
      </c>
      <c r="U43" s="6">
        <f t="shared" si="17"/>
        <v>7.4285714285713995</v>
      </c>
      <c r="V43" s="79">
        <f t="shared" si="18"/>
        <v>0</v>
      </c>
      <c r="W43" s="83">
        <f t="shared" si="19"/>
        <v>0</v>
      </c>
      <c r="X43" s="43">
        <f t="shared" si="20"/>
        <v>0</v>
      </c>
      <c r="Y43" s="43">
        <f t="shared" ref="Y43:Z43" si="78">C567</f>
        <v>0</v>
      </c>
      <c r="Z43" s="43">
        <f t="shared" si="78"/>
        <v>0</v>
      </c>
      <c r="AB43">
        <v>6857142857.1429005</v>
      </c>
      <c r="AC43">
        <v>-8.6796913</v>
      </c>
      <c r="AD43">
        <v>17.759385999999999</v>
      </c>
      <c r="AE43">
        <v>26.501246999999999</v>
      </c>
      <c r="AF43">
        <v>-62.007828000000003</v>
      </c>
      <c r="AG43">
        <v>-8.7201891000000007</v>
      </c>
      <c r="AH43" s="8"/>
      <c r="AI43" s="6">
        <f t="shared" si="71"/>
        <v>7.4285714285713995</v>
      </c>
      <c r="AJ43" s="6">
        <f t="shared" si="72"/>
        <v>25.53735</v>
      </c>
      <c r="AK43" s="83">
        <f t="shared" si="22"/>
        <v>16.342140000000001</v>
      </c>
      <c r="AL43" s="6">
        <f t="shared" si="23"/>
        <v>7.4285714285713995</v>
      </c>
      <c r="AM43" s="79">
        <f t="shared" si="24"/>
        <v>0</v>
      </c>
      <c r="AN43" s="83">
        <f t="shared" si="25"/>
        <v>0</v>
      </c>
      <c r="AO43" s="6">
        <f t="shared" si="26"/>
        <v>7.4285714285713995</v>
      </c>
      <c r="AP43" s="43">
        <f t="shared" si="27"/>
        <v>0</v>
      </c>
      <c r="AQ43" s="83">
        <f t="shared" si="28"/>
        <v>0</v>
      </c>
      <c r="AR43" s="6">
        <f t="shared" si="29"/>
        <v>7.4285714285713995</v>
      </c>
      <c r="AS43" s="79">
        <f t="shared" si="30"/>
        <v>0</v>
      </c>
      <c r="AT43" s="83">
        <f t="shared" si="31"/>
        <v>0</v>
      </c>
      <c r="AU43" s="6">
        <f t="shared" si="32"/>
        <v>7.4285714285713995</v>
      </c>
      <c r="AV43" s="79">
        <f t="shared" si="33"/>
        <v>0</v>
      </c>
      <c r="AW43" s="83">
        <f t="shared" si="34"/>
        <v>0</v>
      </c>
      <c r="AX43" s="43">
        <f t="shared" si="35"/>
        <v>0</v>
      </c>
      <c r="AY43" s="43">
        <f t="shared" si="36"/>
        <v>0</v>
      </c>
      <c r="AZ43" s="43">
        <f t="shared" si="37"/>
        <v>0</v>
      </c>
      <c r="BA43" s="8"/>
    </row>
    <row r="44" spans="2:53" x14ac:dyDescent="0.25">
      <c r="B44">
        <v>7000000000</v>
      </c>
      <c r="C44">
        <v>-7.1306396000000003</v>
      </c>
      <c r="D44">
        <v>12.385372</v>
      </c>
      <c r="E44">
        <v>19.496037000000001</v>
      </c>
      <c r="F44">
        <v>-46.289893999999997</v>
      </c>
      <c r="G44">
        <v>-7.1045499000000003</v>
      </c>
      <c r="H44" s="8"/>
      <c r="I44" s="6">
        <f t="shared" si="68"/>
        <v>7.5714285714286005</v>
      </c>
      <c r="J44" s="6">
        <f t="shared" si="69"/>
        <v>21.174869999999999</v>
      </c>
      <c r="K44" s="83">
        <f t="shared" si="7"/>
        <v>13.749402</v>
      </c>
      <c r="L44" s="6">
        <f t="shared" si="8"/>
        <v>7.5714285714286005</v>
      </c>
      <c r="M44" s="79">
        <f t="shared" si="9"/>
        <v>0</v>
      </c>
      <c r="N44" s="83">
        <f t="shared" si="10"/>
        <v>0</v>
      </c>
      <c r="O44" s="6">
        <f t="shared" si="11"/>
        <v>7.5714285714286005</v>
      </c>
      <c r="P44" s="79">
        <f t="shared" si="12"/>
        <v>0</v>
      </c>
      <c r="Q44" s="83">
        <f t="shared" si="13"/>
        <v>0</v>
      </c>
      <c r="R44" s="6">
        <f t="shared" si="14"/>
        <v>7.5714285714286005</v>
      </c>
      <c r="S44" s="79">
        <f t="shared" si="15"/>
        <v>0</v>
      </c>
      <c r="T44" s="83">
        <f t="shared" si="16"/>
        <v>0</v>
      </c>
      <c r="U44" s="6">
        <f t="shared" si="17"/>
        <v>7.5714285714286005</v>
      </c>
      <c r="V44" s="79">
        <f t="shared" si="18"/>
        <v>0</v>
      </c>
      <c r="W44" s="83">
        <f t="shared" si="19"/>
        <v>0</v>
      </c>
      <c r="X44" s="43">
        <f t="shared" si="20"/>
        <v>0</v>
      </c>
      <c r="Y44" s="43">
        <f t="shared" ref="Y44:Z44" si="79">C568</f>
        <v>0</v>
      </c>
      <c r="Z44" s="43">
        <f t="shared" si="79"/>
        <v>0</v>
      </c>
      <c r="AB44">
        <v>7000000000</v>
      </c>
      <c r="AC44">
        <v>-8.7887267999999992</v>
      </c>
      <c r="AD44">
        <v>18.905897</v>
      </c>
      <c r="AE44">
        <v>27.773716</v>
      </c>
      <c r="AF44">
        <v>-62.692410000000002</v>
      </c>
      <c r="AG44">
        <v>-8.8734330999999997</v>
      </c>
      <c r="AH44" s="8"/>
      <c r="AI44" s="6">
        <f t="shared" si="71"/>
        <v>7.5714285714286005</v>
      </c>
      <c r="AJ44" s="6">
        <f t="shared" si="72"/>
        <v>24.350155000000001</v>
      </c>
      <c r="AK44" s="83">
        <f t="shared" si="22"/>
        <v>15.107358</v>
      </c>
      <c r="AL44" s="6">
        <f t="shared" si="23"/>
        <v>7.5714285714286005</v>
      </c>
      <c r="AM44" s="79">
        <f t="shared" si="24"/>
        <v>0</v>
      </c>
      <c r="AN44" s="83">
        <f t="shared" si="25"/>
        <v>0</v>
      </c>
      <c r="AO44" s="6">
        <f t="shared" si="26"/>
        <v>7.5714285714286005</v>
      </c>
      <c r="AP44" s="43">
        <f t="shared" si="27"/>
        <v>0</v>
      </c>
      <c r="AQ44" s="83">
        <f t="shared" si="28"/>
        <v>0</v>
      </c>
      <c r="AR44" s="6">
        <f t="shared" si="29"/>
        <v>7.5714285714286005</v>
      </c>
      <c r="AS44" s="79">
        <f t="shared" si="30"/>
        <v>0</v>
      </c>
      <c r="AT44" s="83">
        <f t="shared" si="31"/>
        <v>0</v>
      </c>
      <c r="AU44" s="6">
        <f t="shared" si="32"/>
        <v>7.5714285714286005</v>
      </c>
      <c r="AV44" s="79">
        <f t="shared" si="33"/>
        <v>0</v>
      </c>
      <c r="AW44" s="83">
        <f t="shared" si="34"/>
        <v>0</v>
      </c>
      <c r="AX44" s="43">
        <f t="shared" si="35"/>
        <v>0</v>
      </c>
      <c r="AY44" s="43">
        <f t="shared" si="36"/>
        <v>0</v>
      </c>
      <c r="AZ44" s="43">
        <f t="shared" si="37"/>
        <v>0</v>
      </c>
      <c r="BA44" s="8"/>
    </row>
    <row r="45" spans="2:53" x14ac:dyDescent="0.25">
      <c r="B45">
        <v>7142857142.8570995</v>
      </c>
      <c r="C45">
        <v>-7.0854945000000003</v>
      </c>
      <c r="D45">
        <v>11.947203999999999</v>
      </c>
      <c r="E45">
        <v>19.145330000000001</v>
      </c>
      <c r="F45">
        <v>-44.573990000000002</v>
      </c>
      <c r="G45">
        <v>-7.1722994</v>
      </c>
      <c r="H45" s="8"/>
      <c r="I45" s="6">
        <f t="shared" si="68"/>
        <v>7.7142857142857002</v>
      </c>
      <c r="J45" s="6">
        <f t="shared" si="69"/>
        <v>21.653735999999999</v>
      </c>
      <c r="K45" s="83">
        <f t="shared" si="7"/>
        <v>14.155925999999999</v>
      </c>
      <c r="L45" s="6">
        <f t="shared" si="8"/>
        <v>7.7142857142857002</v>
      </c>
      <c r="M45" s="79">
        <f t="shared" si="9"/>
        <v>0</v>
      </c>
      <c r="N45" s="83">
        <f t="shared" si="10"/>
        <v>0</v>
      </c>
      <c r="O45" s="6">
        <f t="shared" si="11"/>
        <v>7.7142857142857002</v>
      </c>
      <c r="P45" s="79">
        <f t="shared" si="12"/>
        <v>0</v>
      </c>
      <c r="Q45" s="83">
        <f t="shared" si="13"/>
        <v>0</v>
      </c>
      <c r="R45" s="6">
        <f t="shared" si="14"/>
        <v>7.7142857142857002</v>
      </c>
      <c r="S45" s="79">
        <f t="shared" si="15"/>
        <v>0</v>
      </c>
      <c r="T45" s="83">
        <f t="shared" si="16"/>
        <v>0</v>
      </c>
      <c r="U45" s="6">
        <f t="shared" si="17"/>
        <v>7.7142857142857002</v>
      </c>
      <c r="V45" s="79">
        <f t="shared" si="18"/>
        <v>0</v>
      </c>
      <c r="W45" s="83">
        <f t="shared" si="19"/>
        <v>0</v>
      </c>
      <c r="X45" s="43">
        <f t="shared" si="20"/>
        <v>0</v>
      </c>
      <c r="Y45" s="43">
        <f t="shared" ref="Y45:Z45" si="80">C569</f>
        <v>0</v>
      </c>
      <c r="Z45" s="43">
        <f t="shared" si="80"/>
        <v>0</v>
      </c>
      <c r="AB45">
        <v>7142857142.8570995</v>
      </c>
      <c r="AC45">
        <v>-9.1667041999999999</v>
      </c>
      <c r="AD45">
        <v>18.844671000000002</v>
      </c>
      <c r="AE45">
        <v>27.811896999999998</v>
      </c>
      <c r="AF45">
        <v>-68.640511000000004</v>
      </c>
      <c r="AG45">
        <v>-9.0098351999999995</v>
      </c>
      <c r="AH45" s="8"/>
      <c r="AI45" s="6">
        <f t="shared" si="71"/>
        <v>7.7142857142857002</v>
      </c>
      <c r="AJ45" s="6">
        <f t="shared" si="72"/>
        <v>23.899619999999999</v>
      </c>
      <c r="AK45" s="83">
        <f t="shared" si="22"/>
        <v>14.580359</v>
      </c>
      <c r="AL45" s="6">
        <f t="shared" si="23"/>
        <v>7.7142857142857002</v>
      </c>
      <c r="AM45" s="79">
        <f t="shared" si="24"/>
        <v>0</v>
      </c>
      <c r="AN45" s="83">
        <f t="shared" si="25"/>
        <v>0</v>
      </c>
      <c r="AO45" s="6">
        <f t="shared" si="26"/>
        <v>7.7142857142857002</v>
      </c>
      <c r="AP45" s="43">
        <f t="shared" si="27"/>
        <v>0</v>
      </c>
      <c r="AQ45" s="83">
        <f t="shared" si="28"/>
        <v>0</v>
      </c>
      <c r="AR45" s="6">
        <f t="shared" si="29"/>
        <v>7.7142857142857002</v>
      </c>
      <c r="AS45" s="79">
        <f t="shared" si="30"/>
        <v>0</v>
      </c>
      <c r="AT45" s="83">
        <f t="shared" si="31"/>
        <v>0</v>
      </c>
      <c r="AU45" s="6">
        <f t="shared" si="32"/>
        <v>7.7142857142857002</v>
      </c>
      <c r="AV45" s="79">
        <f t="shared" si="33"/>
        <v>0</v>
      </c>
      <c r="AW45" s="83">
        <f t="shared" si="34"/>
        <v>0</v>
      </c>
      <c r="AX45" s="43">
        <f t="shared" si="35"/>
        <v>0</v>
      </c>
      <c r="AY45" s="43">
        <f t="shared" si="36"/>
        <v>0</v>
      </c>
      <c r="AZ45" s="43">
        <f t="shared" si="37"/>
        <v>0</v>
      </c>
      <c r="BA45" s="8"/>
    </row>
    <row r="46" spans="2:53" x14ac:dyDescent="0.25">
      <c r="B46">
        <v>7285714285.7143002</v>
      </c>
      <c r="C46">
        <v>-7.3600383000000003</v>
      </c>
      <c r="D46">
        <v>11.945515</v>
      </c>
      <c r="E46">
        <v>19.209620999999999</v>
      </c>
      <c r="F46">
        <v>-45.547854999999998</v>
      </c>
      <c r="G46">
        <v>-7.3175334999999997</v>
      </c>
      <c r="H46" s="8"/>
      <c r="I46" s="6">
        <f t="shared" si="68"/>
        <v>7.8571428571429003</v>
      </c>
      <c r="J46" s="6">
        <f t="shared" si="69"/>
        <v>21.590112999999999</v>
      </c>
      <c r="K46" s="83">
        <f t="shared" si="7"/>
        <v>14.130341</v>
      </c>
      <c r="L46" s="6">
        <f t="shared" si="8"/>
        <v>7.8571428571429003</v>
      </c>
      <c r="M46" s="79">
        <f t="shared" si="9"/>
        <v>0</v>
      </c>
      <c r="N46" s="83">
        <f t="shared" si="10"/>
        <v>0</v>
      </c>
      <c r="O46" s="6">
        <f t="shared" si="11"/>
        <v>7.8571428571429003</v>
      </c>
      <c r="P46" s="79">
        <f t="shared" si="12"/>
        <v>0</v>
      </c>
      <c r="Q46" s="83">
        <f t="shared" si="13"/>
        <v>0</v>
      </c>
      <c r="R46" s="6">
        <f t="shared" si="14"/>
        <v>7.8571428571429003</v>
      </c>
      <c r="S46" s="79">
        <f t="shared" si="15"/>
        <v>0</v>
      </c>
      <c r="T46" s="83">
        <f t="shared" si="16"/>
        <v>0</v>
      </c>
      <c r="U46" s="6">
        <f t="shared" si="17"/>
        <v>7.8571428571429003</v>
      </c>
      <c r="V46" s="79">
        <f t="shared" si="18"/>
        <v>0</v>
      </c>
      <c r="W46" s="83">
        <f t="shared" si="19"/>
        <v>0</v>
      </c>
      <c r="X46" s="43">
        <f t="shared" si="20"/>
        <v>0</v>
      </c>
      <c r="Y46" s="43">
        <f t="shared" ref="Y46:Z46" si="81">C570</f>
        <v>0</v>
      </c>
      <c r="Z46" s="43">
        <f t="shared" si="81"/>
        <v>0</v>
      </c>
      <c r="AB46">
        <v>7285714285.7143002</v>
      </c>
      <c r="AC46">
        <v>-8.9098548999999991</v>
      </c>
      <c r="AD46">
        <v>18.179189999999998</v>
      </c>
      <c r="AE46">
        <v>27.264721000000002</v>
      </c>
      <c r="AF46">
        <v>-62.330962999999997</v>
      </c>
      <c r="AG46">
        <v>-9.0184096999999994</v>
      </c>
      <c r="AH46" s="8"/>
      <c r="AI46" s="6">
        <f t="shared" si="71"/>
        <v>7.8571428571429003</v>
      </c>
      <c r="AJ46" s="6">
        <f t="shared" si="72"/>
        <v>24.153787999999999</v>
      </c>
      <c r="AK46" s="83">
        <f t="shared" si="22"/>
        <v>14.71195</v>
      </c>
      <c r="AL46" s="6">
        <f t="shared" si="23"/>
        <v>7.8571428571429003</v>
      </c>
      <c r="AM46" s="79">
        <f t="shared" si="24"/>
        <v>0</v>
      </c>
      <c r="AN46" s="83">
        <f t="shared" si="25"/>
        <v>0</v>
      </c>
      <c r="AO46" s="6">
        <f t="shared" si="26"/>
        <v>7.8571428571429003</v>
      </c>
      <c r="AP46" s="43">
        <f t="shared" si="27"/>
        <v>0</v>
      </c>
      <c r="AQ46" s="83">
        <f t="shared" si="28"/>
        <v>0</v>
      </c>
      <c r="AR46" s="6">
        <f t="shared" si="29"/>
        <v>7.8571428571429003</v>
      </c>
      <c r="AS46" s="79">
        <f t="shared" si="30"/>
        <v>0</v>
      </c>
      <c r="AT46" s="83">
        <f t="shared" si="31"/>
        <v>0</v>
      </c>
      <c r="AU46" s="6">
        <f t="shared" si="32"/>
        <v>7.8571428571429003</v>
      </c>
      <c r="AV46" s="79">
        <f t="shared" si="33"/>
        <v>0</v>
      </c>
      <c r="AW46" s="83">
        <f t="shared" si="34"/>
        <v>0</v>
      </c>
      <c r="AX46" s="43">
        <f t="shared" si="35"/>
        <v>0</v>
      </c>
      <c r="AY46" s="43">
        <f t="shared" si="36"/>
        <v>0</v>
      </c>
      <c r="AZ46" s="43">
        <f t="shared" si="37"/>
        <v>0</v>
      </c>
      <c r="BA46" s="8"/>
    </row>
    <row r="47" spans="2:53" x14ac:dyDescent="0.25">
      <c r="B47">
        <v>7428571428.5713997</v>
      </c>
      <c r="C47">
        <v>-7.2787160999999996</v>
      </c>
      <c r="D47">
        <v>12.714012</v>
      </c>
      <c r="E47">
        <v>20.066804999999999</v>
      </c>
      <c r="F47">
        <v>-46.723990999999998</v>
      </c>
      <c r="G47">
        <v>-7.3024855000000004</v>
      </c>
      <c r="H47" s="8"/>
      <c r="I47" s="6">
        <f t="shared" si="68"/>
        <v>8</v>
      </c>
      <c r="J47" s="6">
        <f t="shared" si="69"/>
        <v>21.086265999999998</v>
      </c>
      <c r="K47" s="83">
        <f t="shared" si="7"/>
        <v>13.654028</v>
      </c>
      <c r="L47" s="6">
        <f t="shared" si="8"/>
        <v>8</v>
      </c>
      <c r="M47" s="79">
        <f t="shared" si="9"/>
        <v>0</v>
      </c>
      <c r="N47" s="83">
        <f t="shared" si="10"/>
        <v>0</v>
      </c>
      <c r="O47" s="6">
        <f t="shared" si="11"/>
        <v>8</v>
      </c>
      <c r="P47" s="79">
        <f t="shared" si="12"/>
        <v>0</v>
      </c>
      <c r="Q47" s="83">
        <f t="shared" si="13"/>
        <v>0</v>
      </c>
      <c r="R47" s="6">
        <f t="shared" si="14"/>
        <v>8</v>
      </c>
      <c r="S47" s="79">
        <f t="shared" si="15"/>
        <v>0</v>
      </c>
      <c r="T47" s="83">
        <f t="shared" si="16"/>
        <v>0</v>
      </c>
      <c r="U47" s="6">
        <f t="shared" si="17"/>
        <v>8</v>
      </c>
      <c r="V47" s="79">
        <f t="shared" si="18"/>
        <v>0</v>
      </c>
      <c r="W47" s="83">
        <f t="shared" si="19"/>
        <v>0</v>
      </c>
      <c r="X47" s="43">
        <f t="shared" si="20"/>
        <v>0</v>
      </c>
      <c r="Y47" s="43">
        <f t="shared" ref="Y47:Z47" si="82">C571</f>
        <v>0</v>
      </c>
      <c r="Z47" s="43">
        <f t="shared" si="82"/>
        <v>0</v>
      </c>
      <c r="AB47">
        <v>7428571428.5713997</v>
      </c>
      <c r="AC47">
        <v>-9.2861852999999996</v>
      </c>
      <c r="AD47">
        <v>16.342140000000001</v>
      </c>
      <c r="AE47">
        <v>25.53735</v>
      </c>
      <c r="AF47">
        <v>-60.191890999999998</v>
      </c>
      <c r="AG47">
        <v>-9.2283497000000008</v>
      </c>
      <c r="AH47" s="8"/>
      <c r="AI47" s="6">
        <f t="shared" si="71"/>
        <v>8</v>
      </c>
      <c r="AJ47" s="6">
        <f t="shared" si="72"/>
        <v>24.381643</v>
      </c>
      <c r="AK47" s="83">
        <f t="shared" si="22"/>
        <v>14.733667000000001</v>
      </c>
      <c r="AL47" s="6">
        <f t="shared" si="23"/>
        <v>8</v>
      </c>
      <c r="AM47" s="79">
        <f t="shared" si="24"/>
        <v>0</v>
      </c>
      <c r="AN47" s="83">
        <f t="shared" si="25"/>
        <v>0</v>
      </c>
      <c r="AO47" s="6">
        <f t="shared" si="26"/>
        <v>8</v>
      </c>
      <c r="AP47" s="43">
        <f t="shared" si="27"/>
        <v>0</v>
      </c>
      <c r="AQ47" s="83">
        <f t="shared" si="28"/>
        <v>0</v>
      </c>
      <c r="AR47" s="6">
        <f t="shared" si="29"/>
        <v>8</v>
      </c>
      <c r="AS47" s="79">
        <f t="shared" si="30"/>
        <v>0</v>
      </c>
      <c r="AT47" s="83">
        <f t="shared" si="31"/>
        <v>0</v>
      </c>
      <c r="AU47" s="6">
        <f t="shared" si="32"/>
        <v>8</v>
      </c>
      <c r="AV47" s="79">
        <f t="shared" si="33"/>
        <v>0</v>
      </c>
      <c r="AW47" s="83">
        <f t="shared" si="34"/>
        <v>0</v>
      </c>
      <c r="AX47" s="43">
        <f t="shared" si="35"/>
        <v>0</v>
      </c>
      <c r="AY47" s="43">
        <f t="shared" si="36"/>
        <v>0</v>
      </c>
      <c r="AZ47" s="43">
        <f t="shared" si="37"/>
        <v>0</v>
      </c>
      <c r="BA47" s="8"/>
    </row>
    <row r="48" spans="2:53" x14ac:dyDescent="0.25">
      <c r="B48">
        <v>7571428571.4286003</v>
      </c>
      <c r="C48">
        <v>-7.4941740000000001</v>
      </c>
      <c r="D48">
        <v>13.749402</v>
      </c>
      <c r="E48">
        <v>21.174869999999999</v>
      </c>
      <c r="F48">
        <v>-50.411006999999998</v>
      </c>
      <c r="G48">
        <v>-7.4383574000000001</v>
      </c>
      <c r="H48" s="8"/>
      <c r="I48" s="6">
        <f t="shared" si="68"/>
        <v>8.1428571428570997</v>
      </c>
      <c r="J48" s="6">
        <f t="shared" si="69"/>
        <v>20.769178</v>
      </c>
      <c r="K48" s="83">
        <f t="shared" si="7"/>
        <v>13.338623</v>
      </c>
      <c r="L48" s="6">
        <f t="shared" si="8"/>
        <v>8.1428571428570997</v>
      </c>
      <c r="M48" s="79">
        <f t="shared" si="9"/>
        <v>0</v>
      </c>
      <c r="N48" s="83">
        <f t="shared" si="10"/>
        <v>0</v>
      </c>
      <c r="O48" s="6">
        <f t="shared" si="11"/>
        <v>8.1428571428570997</v>
      </c>
      <c r="P48" s="79">
        <f t="shared" si="12"/>
        <v>0</v>
      </c>
      <c r="Q48" s="83">
        <f t="shared" si="13"/>
        <v>0</v>
      </c>
      <c r="R48" s="6">
        <f t="shared" si="14"/>
        <v>8.1428571428570997</v>
      </c>
      <c r="S48" s="79">
        <f t="shared" si="15"/>
        <v>0</v>
      </c>
      <c r="T48" s="83">
        <f t="shared" si="16"/>
        <v>0</v>
      </c>
      <c r="U48" s="6">
        <f t="shared" si="17"/>
        <v>8.1428571428570997</v>
      </c>
      <c r="V48" s="79">
        <f t="shared" si="18"/>
        <v>0</v>
      </c>
      <c r="W48" s="83">
        <f t="shared" si="19"/>
        <v>0</v>
      </c>
      <c r="X48" s="43">
        <f t="shared" si="20"/>
        <v>0</v>
      </c>
      <c r="Y48" s="43">
        <f t="shared" ref="Y48:Z48" si="83">C572</f>
        <v>0</v>
      </c>
      <c r="Z48" s="43">
        <f t="shared" si="83"/>
        <v>0</v>
      </c>
      <c r="AB48">
        <v>7571428571.4286003</v>
      </c>
      <c r="AC48">
        <v>-9.1984805999999999</v>
      </c>
      <c r="AD48">
        <v>15.107358</v>
      </c>
      <c r="AE48">
        <v>24.350155000000001</v>
      </c>
      <c r="AF48">
        <v>-57.713551000000002</v>
      </c>
      <c r="AG48">
        <v>-9.3388680999999991</v>
      </c>
      <c r="AH48" s="8"/>
      <c r="AI48" s="6">
        <f t="shared" si="71"/>
        <v>8.1428571428570997</v>
      </c>
      <c r="AJ48" s="6">
        <f t="shared" si="72"/>
        <v>24.366320000000002</v>
      </c>
      <c r="AK48" s="83">
        <f t="shared" si="22"/>
        <v>14.637188</v>
      </c>
      <c r="AL48" s="6">
        <f t="shared" si="23"/>
        <v>8.1428571428570997</v>
      </c>
      <c r="AM48" s="79">
        <f t="shared" si="24"/>
        <v>0</v>
      </c>
      <c r="AN48" s="83">
        <f t="shared" si="25"/>
        <v>0</v>
      </c>
      <c r="AO48" s="6">
        <f t="shared" si="26"/>
        <v>8.1428571428570997</v>
      </c>
      <c r="AP48" s="43">
        <f t="shared" si="27"/>
        <v>0</v>
      </c>
      <c r="AQ48" s="83">
        <f t="shared" si="28"/>
        <v>0</v>
      </c>
      <c r="AR48" s="6">
        <f t="shared" si="29"/>
        <v>8.1428571428570997</v>
      </c>
      <c r="AS48" s="79">
        <f t="shared" si="30"/>
        <v>0</v>
      </c>
      <c r="AT48" s="83">
        <f t="shared" si="31"/>
        <v>0</v>
      </c>
      <c r="AU48" s="6">
        <f t="shared" si="32"/>
        <v>8.1428571428570997</v>
      </c>
      <c r="AV48" s="79">
        <f t="shared" si="33"/>
        <v>0</v>
      </c>
      <c r="AW48" s="83">
        <f t="shared" si="34"/>
        <v>0</v>
      </c>
      <c r="AX48" s="43">
        <f t="shared" si="35"/>
        <v>0</v>
      </c>
      <c r="AY48" s="43">
        <f t="shared" si="36"/>
        <v>0</v>
      </c>
      <c r="AZ48" s="43">
        <f t="shared" si="37"/>
        <v>0</v>
      </c>
      <c r="BA48" s="8"/>
    </row>
    <row r="49" spans="2:53" x14ac:dyDescent="0.25">
      <c r="B49">
        <v>7714285714.2856998</v>
      </c>
      <c r="C49">
        <v>-7.4831079999999996</v>
      </c>
      <c r="D49">
        <v>14.155925999999999</v>
      </c>
      <c r="E49">
        <v>21.653735999999999</v>
      </c>
      <c r="F49">
        <v>-52.12941</v>
      </c>
      <c r="G49">
        <v>-7.5355581999999997</v>
      </c>
      <c r="H49" s="8"/>
      <c r="I49" s="6">
        <f t="shared" si="68"/>
        <v>8.2857142857143007</v>
      </c>
      <c r="J49" s="6">
        <f t="shared" si="69"/>
        <v>20.602646</v>
      </c>
      <c r="K49" s="83">
        <f t="shared" si="7"/>
        <v>13.132709999999999</v>
      </c>
      <c r="L49" s="6">
        <f t="shared" si="8"/>
        <v>8.2857142857143007</v>
      </c>
      <c r="M49" s="79">
        <f t="shared" si="9"/>
        <v>0</v>
      </c>
      <c r="N49" s="83">
        <f t="shared" si="10"/>
        <v>0</v>
      </c>
      <c r="O49" s="6">
        <f t="shared" si="11"/>
        <v>8.2857142857143007</v>
      </c>
      <c r="P49" s="79">
        <f t="shared" si="12"/>
        <v>0</v>
      </c>
      <c r="Q49" s="83">
        <f t="shared" si="13"/>
        <v>0</v>
      </c>
      <c r="R49" s="6">
        <f t="shared" si="14"/>
        <v>8.2857142857143007</v>
      </c>
      <c r="S49" s="79">
        <f t="shared" si="15"/>
        <v>0</v>
      </c>
      <c r="T49" s="83">
        <f t="shared" si="16"/>
        <v>0</v>
      </c>
      <c r="U49" s="6">
        <f t="shared" si="17"/>
        <v>8.2857142857143007</v>
      </c>
      <c r="V49" s="79">
        <f t="shared" si="18"/>
        <v>0</v>
      </c>
      <c r="W49" s="83">
        <f t="shared" si="19"/>
        <v>0</v>
      </c>
      <c r="X49" s="43">
        <f t="shared" si="20"/>
        <v>0</v>
      </c>
      <c r="Y49" s="43">
        <f t="shared" ref="Y49:Z49" si="84">C573</f>
        <v>0</v>
      </c>
      <c r="Z49" s="43">
        <f t="shared" si="84"/>
        <v>0</v>
      </c>
      <c r="AB49">
        <v>7714285714.2856998</v>
      </c>
      <c r="AC49">
        <v>-9.2320185000000006</v>
      </c>
      <c r="AD49">
        <v>14.580359</v>
      </c>
      <c r="AE49">
        <v>23.899619999999999</v>
      </c>
      <c r="AF49">
        <v>-55.888759999999998</v>
      </c>
      <c r="AG49">
        <v>-9.1611756999999994</v>
      </c>
      <c r="AH49" s="8"/>
      <c r="AI49" s="6">
        <f t="shared" si="71"/>
        <v>8.2857142857143007</v>
      </c>
      <c r="AJ49" s="6">
        <f t="shared" si="72"/>
        <v>23.916763</v>
      </c>
      <c r="AK49" s="83">
        <f t="shared" si="22"/>
        <v>14.205415</v>
      </c>
      <c r="AL49" s="6">
        <f t="shared" si="23"/>
        <v>8.2857142857143007</v>
      </c>
      <c r="AM49" s="79">
        <f t="shared" si="24"/>
        <v>0</v>
      </c>
      <c r="AN49" s="83">
        <f t="shared" si="25"/>
        <v>0</v>
      </c>
      <c r="AO49" s="6">
        <f t="shared" si="26"/>
        <v>8.2857142857143007</v>
      </c>
      <c r="AP49" s="43">
        <f t="shared" si="27"/>
        <v>0</v>
      </c>
      <c r="AQ49" s="83">
        <f t="shared" si="28"/>
        <v>0</v>
      </c>
      <c r="AR49" s="6">
        <f t="shared" si="29"/>
        <v>8.2857142857143007</v>
      </c>
      <c r="AS49" s="79">
        <f t="shared" si="30"/>
        <v>0</v>
      </c>
      <c r="AT49" s="83">
        <f t="shared" si="31"/>
        <v>0</v>
      </c>
      <c r="AU49" s="6">
        <f t="shared" si="32"/>
        <v>8.2857142857143007</v>
      </c>
      <c r="AV49" s="79">
        <f t="shared" si="33"/>
        <v>0</v>
      </c>
      <c r="AW49" s="83">
        <f t="shared" si="34"/>
        <v>0</v>
      </c>
      <c r="AX49" s="43">
        <f t="shared" si="35"/>
        <v>0</v>
      </c>
      <c r="AY49" s="43">
        <f t="shared" si="36"/>
        <v>0</v>
      </c>
      <c r="AZ49" s="43">
        <f t="shared" si="37"/>
        <v>0</v>
      </c>
      <c r="BA49" s="8"/>
    </row>
    <row r="50" spans="2:53" x14ac:dyDescent="0.25">
      <c r="B50">
        <v>7857142857.1429005</v>
      </c>
      <c r="C50">
        <v>-7.4980836000000002</v>
      </c>
      <c r="D50">
        <v>14.130341</v>
      </c>
      <c r="E50">
        <v>21.590112999999999</v>
      </c>
      <c r="F50">
        <v>-49.821235999999999</v>
      </c>
      <c r="G50">
        <v>-7.5195164999999999</v>
      </c>
      <c r="H50" s="8"/>
      <c r="I50" s="6">
        <f t="shared" si="68"/>
        <v>8.4285714285714004</v>
      </c>
      <c r="J50" s="6">
        <f t="shared" si="69"/>
        <v>20.222218999999999</v>
      </c>
      <c r="K50" s="83">
        <f t="shared" si="7"/>
        <v>12.742823</v>
      </c>
      <c r="L50" s="6">
        <f t="shared" si="8"/>
        <v>8.4285714285714004</v>
      </c>
      <c r="M50" s="79">
        <f t="shared" si="9"/>
        <v>0</v>
      </c>
      <c r="N50" s="83">
        <f t="shared" si="10"/>
        <v>0</v>
      </c>
      <c r="O50" s="6">
        <f t="shared" si="11"/>
        <v>8.4285714285714004</v>
      </c>
      <c r="P50" s="79">
        <f t="shared" si="12"/>
        <v>0</v>
      </c>
      <c r="Q50" s="83">
        <f t="shared" si="13"/>
        <v>0</v>
      </c>
      <c r="R50" s="6">
        <f t="shared" si="14"/>
        <v>8.4285714285714004</v>
      </c>
      <c r="S50" s="79">
        <f t="shared" si="15"/>
        <v>0</v>
      </c>
      <c r="T50" s="83">
        <f t="shared" si="16"/>
        <v>0</v>
      </c>
      <c r="U50" s="6">
        <f t="shared" si="17"/>
        <v>8.4285714285714004</v>
      </c>
      <c r="V50" s="79">
        <f t="shared" si="18"/>
        <v>0</v>
      </c>
      <c r="W50" s="83">
        <f t="shared" si="19"/>
        <v>0</v>
      </c>
      <c r="X50" s="43">
        <f t="shared" si="20"/>
        <v>0</v>
      </c>
      <c r="Y50" s="43">
        <f t="shared" ref="Y50:Z50" si="85">C574</f>
        <v>0</v>
      </c>
      <c r="Z50" s="43">
        <f t="shared" si="85"/>
        <v>0</v>
      </c>
      <c r="AB50">
        <v>7857142857.1429005</v>
      </c>
      <c r="AC50">
        <v>-9.4597949999999997</v>
      </c>
      <c r="AD50">
        <v>14.71195</v>
      </c>
      <c r="AE50">
        <v>24.153787999999999</v>
      </c>
      <c r="AF50">
        <v>-57.550727999999999</v>
      </c>
      <c r="AG50">
        <v>-9.4577407999999998</v>
      </c>
      <c r="AH50" s="8"/>
      <c r="AI50" s="6">
        <f t="shared" si="71"/>
        <v>8.4285714285714004</v>
      </c>
      <c r="AJ50" s="6">
        <f t="shared" si="72"/>
        <v>24.740917</v>
      </c>
      <c r="AK50" s="83">
        <f t="shared" si="22"/>
        <v>15.046156</v>
      </c>
      <c r="AL50" s="6">
        <f t="shared" si="23"/>
        <v>8.4285714285714004</v>
      </c>
      <c r="AM50" s="79">
        <f t="shared" si="24"/>
        <v>0</v>
      </c>
      <c r="AN50" s="83">
        <f t="shared" si="25"/>
        <v>0</v>
      </c>
      <c r="AO50" s="6">
        <f t="shared" si="26"/>
        <v>8.4285714285714004</v>
      </c>
      <c r="AP50" s="43">
        <f t="shared" si="27"/>
        <v>0</v>
      </c>
      <c r="AQ50" s="83">
        <f t="shared" si="28"/>
        <v>0</v>
      </c>
      <c r="AR50" s="6">
        <f t="shared" si="29"/>
        <v>8.4285714285714004</v>
      </c>
      <c r="AS50" s="79">
        <f t="shared" si="30"/>
        <v>0</v>
      </c>
      <c r="AT50" s="83">
        <f t="shared" si="31"/>
        <v>0</v>
      </c>
      <c r="AU50" s="6">
        <f t="shared" si="32"/>
        <v>8.4285714285714004</v>
      </c>
      <c r="AV50" s="79">
        <f t="shared" si="33"/>
        <v>0</v>
      </c>
      <c r="AW50" s="83">
        <f t="shared" si="34"/>
        <v>0</v>
      </c>
      <c r="AX50" s="43">
        <f t="shared" si="35"/>
        <v>0</v>
      </c>
      <c r="AY50" s="43">
        <f t="shared" si="36"/>
        <v>0</v>
      </c>
      <c r="AZ50" s="43">
        <f t="shared" si="37"/>
        <v>0</v>
      </c>
      <c r="BA50" s="8"/>
    </row>
    <row r="51" spans="2:53" x14ac:dyDescent="0.25">
      <c r="B51">
        <v>8000000000</v>
      </c>
      <c r="C51">
        <v>-7.3453239999999997</v>
      </c>
      <c r="D51">
        <v>13.654028</v>
      </c>
      <c r="E51">
        <v>21.086265999999998</v>
      </c>
      <c r="F51">
        <v>-49.810946999999999</v>
      </c>
      <c r="G51">
        <v>-7.3242387999999998</v>
      </c>
      <c r="H51" s="8"/>
      <c r="I51" s="6">
        <f t="shared" si="68"/>
        <v>8.5714285714285996</v>
      </c>
      <c r="J51" s="6">
        <f t="shared" si="69"/>
        <v>20.434688999999999</v>
      </c>
      <c r="K51" s="83">
        <f t="shared" si="7"/>
        <v>12.945974</v>
      </c>
      <c r="L51" s="6">
        <f t="shared" si="8"/>
        <v>8.5714285714285996</v>
      </c>
      <c r="M51" s="79">
        <f t="shared" si="9"/>
        <v>0</v>
      </c>
      <c r="N51" s="83">
        <f t="shared" si="10"/>
        <v>0</v>
      </c>
      <c r="O51" s="6">
        <f t="shared" si="11"/>
        <v>8.5714285714285996</v>
      </c>
      <c r="P51" s="79">
        <f t="shared" si="12"/>
        <v>0</v>
      </c>
      <c r="Q51" s="83">
        <f t="shared" si="13"/>
        <v>0</v>
      </c>
      <c r="R51" s="6">
        <f t="shared" si="14"/>
        <v>8.5714285714285996</v>
      </c>
      <c r="S51" s="79">
        <f t="shared" si="15"/>
        <v>0</v>
      </c>
      <c r="T51" s="83">
        <f t="shared" si="16"/>
        <v>0</v>
      </c>
      <c r="U51" s="6">
        <f t="shared" si="17"/>
        <v>8.5714285714285996</v>
      </c>
      <c r="V51" s="79">
        <f t="shared" si="18"/>
        <v>0</v>
      </c>
      <c r="W51" s="83">
        <f t="shared" si="19"/>
        <v>0</v>
      </c>
      <c r="X51" s="43">
        <f t="shared" si="20"/>
        <v>0</v>
      </c>
      <c r="Y51" s="43">
        <f t="shared" ref="Y51:Z51" si="86">C575</f>
        <v>0</v>
      </c>
      <c r="Z51" s="43">
        <f t="shared" si="86"/>
        <v>0</v>
      </c>
      <c r="AB51">
        <v>8000000000</v>
      </c>
      <c r="AC51">
        <v>-9.6807403999999995</v>
      </c>
      <c r="AD51">
        <v>14.733667000000001</v>
      </c>
      <c r="AE51">
        <v>24.381643</v>
      </c>
      <c r="AF51">
        <v>-59.949874999999999</v>
      </c>
      <c r="AG51">
        <v>-9.7065944999999996</v>
      </c>
      <c r="AH51" s="8"/>
      <c r="AI51" s="6">
        <f t="shared" si="71"/>
        <v>8.5714285714285996</v>
      </c>
      <c r="AJ51" s="6">
        <f t="shared" si="72"/>
        <v>26.096986999999999</v>
      </c>
      <c r="AK51" s="83">
        <f t="shared" si="22"/>
        <v>16.433039000000001</v>
      </c>
      <c r="AL51" s="6">
        <f t="shared" si="23"/>
        <v>8.5714285714285996</v>
      </c>
      <c r="AM51" s="79">
        <f t="shared" si="24"/>
        <v>0</v>
      </c>
      <c r="AN51" s="83">
        <f t="shared" si="25"/>
        <v>0</v>
      </c>
      <c r="AO51" s="6">
        <f t="shared" si="26"/>
        <v>8.5714285714285996</v>
      </c>
      <c r="AP51" s="43">
        <f t="shared" si="27"/>
        <v>0</v>
      </c>
      <c r="AQ51" s="83">
        <f t="shared" si="28"/>
        <v>0</v>
      </c>
      <c r="AR51" s="6">
        <f t="shared" si="29"/>
        <v>8.5714285714285996</v>
      </c>
      <c r="AS51" s="79">
        <f t="shared" si="30"/>
        <v>0</v>
      </c>
      <c r="AT51" s="83">
        <f t="shared" si="31"/>
        <v>0</v>
      </c>
      <c r="AU51" s="6">
        <f t="shared" si="32"/>
        <v>8.5714285714285996</v>
      </c>
      <c r="AV51" s="79">
        <f t="shared" si="33"/>
        <v>0</v>
      </c>
      <c r="AW51" s="83">
        <f t="shared" si="34"/>
        <v>0</v>
      </c>
      <c r="AX51" s="43">
        <f t="shared" si="35"/>
        <v>0</v>
      </c>
      <c r="AY51" s="43">
        <f t="shared" si="36"/>
        <v>0</v>
      </c>
      <c r="AZ51" s="43">
        <f t="shared" si="37"/>
        <v>0</v>
      </c>
      <c r="BA51" s="8"/>
    </row>
    <row r="52" spans="2:53" x14ac:dyDescent="0.25">
      <c r="B52">
        <v>8142857142.8570995</v>
      </c>
      <c r="C52">
        <v>-7.3992089999999999</v>
      </c>
      <c r="D52">
        <v>13.338623</v>
      </c>
      <c r="E52">
        <v>20.769178</v>
      </c>
      <c r="F52">
        <v>-49.019835999999998</v>
      </c>
      <c r="G52">
        <v>-7.4529566999999997</v>
      </c>
      <c r="H52" s="8"/>
      <c r="I52" s="6">
        <f t="shared" si="68"/>
        <v>8.7142857142856993</v>
      </c>
      <c r="J52" s="6">
        <f t="shared" si="69"/>
        <v>20.860769000000001</v>
      </c>
      <c r="K52" s="83">
        <f t="shared" si="7"/>
        <v>13.303255</v>
      </c>
      <c r="L52" s="6">
        <f t="shared" si="8"/>
        <v>8.7142857142856993</v>
      </c>
      <c r="M52" s="79">
        <f t="shared" si="9"/>
        <v>0</v>
      </c>
      <c r="N52" s="83">
        <f t="shared" si="10"/>
        <v>0</v>
      </c>
      <c r="O52" s="6">
        <f t="shared" si="11"/>
        <v>8.7142857142856993</v>
      </c>
      <c r="P52" s="79">
        <f t="shared" si="12"/>
        <v>0</v>
      </c>
      <c r="Q52" s="83">
        <f t="shared" si="13"/>
        <v>0</v>
      </c>
      <c r="R52" s="6">
        <f t="shared" si="14"/>
        <v>8.7142857142856993</v>
      </c>
      <c r="S52" s="79">
        <f t="shared" si="15"/>
        <v>0</v>
      </c>
      <c r="T52" s="83">
        <f t="shared" si="16"/>
        <v>0</v>
      </c>
      <c r="U52" s="6">
        <f t="shared" si="17"/>
        <v>8.7142857142856993</v>
      </c>
      <c r="V52" s="79">
        <f t="shared" si="18"/>
        <v>0</v>
      </c>
      <c r="W52" s="83">
        <f t="shared" si="19"/>
        <v>0</v>
      </c>
      <c r="X52" s="43">
        <f t="shared" si="20"/>
        <v>0</v>
      </c>
      <c r="Y52" s="43">
        <f t="shared" ref="Y52:Z52" si="87">C576</f>
        <v>0</v>
      </c>
      <c r="Z52" s="43">
        <f t="shared" si="87"/>
        <v>0</v>
      </c>
      <c r="AB52">
        <v>8142857142.8570995</v>
      </c>
      <c r="AC52">
        <v>-9.8102198000000005</v>
      </c>
      <c r="AD52">
        <v>14.637188</v>
      </c>
      <c r="AE52">
        <v>24.366320000000002</v>
      </c>
      <c r="AF52">
        <v>-57.75367</v>
      </c>
      <c r="AG52">
        <v>-9.7795915999999998</v>
      </c>
      <c r="AH52" s="8"/>
      <c r="AI52" s="6">
        <f t="shared" si="71"/>
        <v>8.7142857142856993</v>
      </c>
      <c r="AJ52" s="6">
        <f t="shared" si="72"/>
        <v>26.990459000000001</v>
      </c>
      <c r="AK52" s="83">
        <f t="shared" si="22"/>
        <v>17.406320999999998</v>
      </c>
      <c r="AL52" s="6">
        <f t="shared" si="23"/>
        <v>8.7142857142856993</v>
      </c>
      <c r="AM52" s="79">
        <f t="shared" si="24"/>
        <v>0</v>
      </c>
      <c r="AN52" s="83">
        <f t="shared" si="25"/>
        <v>0</v>
      </c>
      <c r="AO52" s="6">
        <f t="shared" si="26"/>
        <v>8.7142857142856993</v>
      </c>
      <c r="AP52" s="43">
        <f t="shared" si="27"/>
        <v>0</v>
      </c>
      <c r="AQ52" s="83">
        <f t="shared" si="28"/>
        <v>0</v>
      </c>
      <c r="AR52" s="6">
        <f t="shared" si="29"/>
        <v>8.7142857142856993</v>
      </c>
      <c r="AS52" s="79">
        <f t="shared" si="30"/>
        <v>0</v>
      </c>
      <c r="AT52" s="83">
        <f t="shared" si="31"/>
        <v>0</v>
      </c>
      <c r="AU52" s="6">
        <f t="shared" si="32"/>
        <v>8.7142857142856993</v>
      </c>
      <c r="AV52" s="79">
        <f t="shared" si="33"/>
        <v>0</v>
      </c>
      <c r="AW52" s="83">
        <f t="shared" si="34"/>
        <v>0</v>
      </c>
      <c r="AX52" s="43">
        <f t="shared" si="35"/>
        <v>0</v>
      </c>
      <c r="AY52" s="43">
        <f t="shared" si="36"/>
        <v>0</v>
      </c>
      <c r="AZ52" s="43">
        <f t="shared" si="37"/>
        <v>0</v>
      </c>
      <c r="BA52" s="8"/>
    </row>
    <row r="53" spans="2:53" x14ac:dyDescent="0.25">
      <c r="B53">
        <v>8285714285.7143002</v>
      </c>
      <c r="C53">
        <v>-7.5529332</v>
      </c>
      <c r="D53">
        <v>13.132709999999999</v>
      </c>
      <c r="E53">
        <v>20.602646</v>
      </c>
      <c r="F53">
        <v>-48.093353</v>
      </c>
      <c r="G53">
        <v>-7.5144710999999997</v>
      </c>
      <c r="H53" s="8"/>
      <c r="I53" s="6">
        <f t="shared" si="68"/>
        <v>8.8571428571429003</v>
      </c>
      <c r="J53" s="6">
        <f t="shared" si="69"/>
        <v>21.521763</v>
      </c>
      <c r="K53" s="83">
        <f t="shared" si="7"/>
        <v>13.862622</v>
      </c>
      <c r="L53" s="6">
        <f t="shared" si="8"/>
        <v>8.8571428571429003</v>
      </c>
      <c r="M53" s="79">
        <f t="shared" si="9"/>
        <v>0</v>
      </c>
      <c r="N53" s="83">
        <f t="shared" si="10"/>
        <v>0</v>
      </c>
      <c r="O53" s="6">
        <f t="shared" si="11"/>
        <v>8.8571428571429003</v>
      </c>
      <c r="P53" s="79">
        <f t="shared" si="12"/>
        <v>0</v>
      </c>
      <c r="Q53" s="83">
        <f t="shared" si="13"/>
        <v>0</v>
      </c>
      <c r="R53" s="6">
        <f t="shared" si="14"/>
        <v>8.8571428571429003</v>
      </c>
      <c r="S53" s="79">
        <f t="shared" si="15"/>
        <v>0</v>
      </c>
      <c r="T53" s="83">
        <f t="shared" si="16"/>
        <v>0</v>
      </c>
      <c r="U53" s="6">
        <f t="shared" si="17"/>
        <v>8.8571428571429003</v>
      </c>
      <c r="V53" s="79">
        <f t="shared" si="18"/>
        <v>0</v>
      </c>
      <c r="W53" s="83">
        <f t="shared" si="19"/>
        <v>0</v>
      </c>
      <c r="X53" s="43">
        <f t="shared" si="20"/>
        <v>0</v>
      </c>
      <c r="Y53" s="43">
        <f t="shared" ref="Y53:Z53" si="88">C577</f>
        <v>0</v>
      </c>
      <c r="Z53" s="43">
        <f t="shared" si="88"/>
        <v>0</v>
      </c>
      <c r="AB53">
        <v>8285714285.7143002</v>
      </c>
      <c r="AC53">
        <v>-9.6205596999999994</v>
      </c>
      <c r="AD53">
        <v>14.205415</v>
      </c>
      <c r="AE53">
        <v>23.916763</v>
      </c>
      <c r="AF53">
        <v>-57.454143999999999</v>
      </c>
      <c r="AG53">
        <v>-9.7012081000000006</v>
      </c>
      <c r="AH53" s="8"/>
      <c r="AI53" s="6">
        <f t="shared" si="71"/>
        <v>8.8571428571429003</v>
      </c>
      <c r="AJ53" s="6">
        <f t="shared" si="72"/>
        <v>26.742887</v>
      </c>
      <c r="AK53" s="83">
        <f t="shared" si="22"/>
        <v>17.22823</v>
      </c>
      <c r="AL53" s="6">
        <f t="shared" si="23"/>
        <v>8.8571428571429003</v>
      </c>
      <c r="AM53" s="79">
        <f t="shared" si="24"/>
        <v>0</v>
      </c>
      <c r="AN53" s="83">
        <f t="shared" si="25"/>
        <v>0</v>
      </c>
      <c r="AO53" s="6">
        <f t="shared" si="26"/>
        <v>8.8571428571429003</v>
      </c>
      <c r="AP53" s="43">
        <f t="shared" si="27"/>
        <v>0</v>
      </c>
      <c r="AQ53" s="83">
        <f t="shared" si="28"/>
        <v>0</v>
      </c>
      <c r="AR53" s="6">
        <f t="shared" si="29"/>
        <v>8.8571428571429003</v>
      </c>
      <c r="AS53" s="79">
        <f t="shared" si="30"/>
        <v>0</v>
      </c>
      <c r="AT53" s="83">
        <f t="shared" si="31"/>
        <v>0</v>
      </c>
      <c r="AU53" s="6">
        <f t="shared" si="32"/>
        <v>8.8571428571429003</v>
      </c>
      <c r="AV53" s="79">
        <f t="shared" si="33"/>
        <v>0</v>
      </c>
      <c r="AW53" s="83">
        <f t="shared" si="34"/>
        <v>0</v>
      </c>
      <c r="AX53" s="43">
        <f t="shared" si="35"/>
        <v>0</v>
      </c>
      <c r="AY53" s="43">
        <f t="shared" si="36"/>
        <v>0</v>
      </c>
      <c r="AZ53" s="43">
        <f t="shared" si="37"/>
        <v>0</v>
      </c>
      <c r="BA53" s="8"/>
    </row>
    <row r="54" spans="2:53" x14ac:dyDescent="0.25">
      <c r="B54">
        <v>8428571428.5713997</v>
      </c>
      <c r="C54">
        <v>-7.3673754000000002</v>
      </c>
      <c r="D54">
        <v>12.742823</v>
      </c>
      <c r="E54">
        <v>20.222218999999999</v>
      </c>
      <c r="F54">
        <v>-48.641616999999997</v>
      </c>
      <c r="G54">
        <v>-7.4423842000000002</v>
      </c>
      <c r="H54" s="8"/>
      <c r="I54" s="6">
        <f t="shared" si="68"/>
        <v>9</v>
      </c>
      <c r="J54" s="6">
        <f t="shared" si="69"/>
        <v>21.594394999999999</v>
      </c>
      <c r="K54" s="83">
        <f t="shared" si="7"/>
        <v>13.861162999999999</v>
      </c>
      <c r="L54" s="6">
        <f t="shared" si="8"/>
        <v>9</v>
      </c>
      <c r="M54" s="79">
        <f t="shared" si="9"/>
        <v>0</v>
      </c>
      <c r="N54" s="83">
        <f t="shared" si="10"/>
        <v>0</v>
      </c>
      <c r="O54" s="6">
        <f t="shared" si="11"/>
        <v>9</v>
      </c>
      <c r="P54" s="79">
        <f t="shared" si="12"/>
        <v>0</v>
      </c>
      <c r="Q54" s="83">
        <f t="shared" si="13"/>
        <v>0</v>
      </c>
      <c r="R54" s="6">
        <f t="shared" si="14"/>
        <v>9</v>
      </c>
      <c r="S54" s="79">
        <f t="shared" si="15"/>
        <v>0</v>
      </c>
      <c r="T54" s="83">
        <f t="shared" si="16"/>
        <v>0</v>
      </c>
      <c r="U54" s="6">
        <f t="shared" si="17"/>
        <v>9</v>
      </c>
      <c r="V54" s="79">
        <f t="shared" si="18"/>
        <v>0</v>
      </c>
      <c r="W54" s="83">
        <f t="shared" si="19"/>
        <v>0</v>
      </c>
      <c r="X54" s="43">
        <f t="shared" si="20"/>
        <v>0</v>
      </c>
      <c r="Y54" s="43">
        <f t="shared" ref="Y54:Z54" si="89">C578</f>
        <v>0</v>
      </c>
      <c r="Z54" s="43">
        <f t="shared" si="89"/>
        <v>0</v>
      </c>
      <c r="AB54">
        <v>8428571428.5713997</v>
      </c>
      <c r="AC54">
        <v>-9.6950283000000006</v>
      </c>
      <c r="AD54">
        <v>15.046156</v>
      </c>
      <c r="AE54">
        <v>24.740917</v>
      </c>
      <c r="AF54">
        <v>-57.402096</v>
      </c>
      <c r="AG54">
        <v>-9.6532496999999999</v>
      </c>
      <c r="AH54" s="8"/>
      <c r="AI54" s="6">
        <f t="shared" si="71"/>
        <v>9</v>
      </c>
      <c r="AJ54" s="6">
        <f t="shared" si="72"/>
        <v>26.072226000000001</v>
      </c>
      <c r="AK54" s="83">
        <f t="shared" si="22"/>
        <v>16.551656999999999</v>
      </c>
      <c r="AL54" s="6">
        <f t="shared" si="23"/>
        <v>9</v>
      </c>
      <c r="AM54" s="79">
        <f t="shared" si="24"/>
        <v>0</v>
      </c>
      <c r="AN54" s="83">
        <f t="shared" si="25"/>
        <v>0</v>
      </c>
      <c r="AO54" s="6">
        <f t="shared" si="26"/>
        <v>9</v>
      </c>
      <c r="AP54" s="43">
        <f t="shared" si="27"/>
        <v>0</v>
      </c>
      <c r="AQ54" s="83">
        <f t="shared" si="28"/>
        <v>0</v>
      </c>
      <c r="AR54" s="6">
        <f t="shared" si="29"/>
        <v>9</v>
      </c>
      <c r="AS54" s="79">
        <f t="shared" si="30"/>
        <v>0</v>
      </c>
      <c r="AT54" s="83">
        <f t="shared" si="31"/>
        <v>0</v>
      </c>
      <c r="AU54" s="6">
        <f t="shared" si="32"/>
        <v>9</v>
      </c>
      <c r="AV54" s="79">
        <f t="shared" si="33"/>
        <v>0</v>
      </c>
      <c r="AW54" s="83">
        <f t="shared" si="34"/>
        <v>0</v>
      </c>
      <c r="AX54" s="43">
        <f t="shared" si="35"/>
        <v>0</v>
      </c>
      <c r="AY54" s="43">
        <f t="shared" si="36"/>
        <v>0</v>
      </c>
      <c r="AZ54" s="43">
        <f t="shared" si="37"/>
        <v>0</v>
      </c>
    </row>
    <row r="55" spans="2:53" x14ac:dyDescent="0.25">
      <c r="B55">
        <v>8571428571.4286003</v>
      </c>
      <c r="C55">
        <v>-7.4194636000000003</v>
      </c>
      <c r="D55">
        <v>12.945974</v>
      </c>
      <c r="E55">
        <v>20.434688999999999</v>
      </c>
      <c r="F55">
        <v>-46.741280000000003</v>
      </c>
      <c r="G55">
        <v>-7.4813361</v>
      </c>
      <c r="H55" s="8"/>
      <c r="I55" s="6">
        <f t="shared" si="68"/>
        <v>9.1428571428570997</v>
      </c>
      <c r="J55" s="6">
        <f t="shared" si="69"/>
        <v>21.380392000000001</v>
      </c>
      <c r="K55" s="83">
        <f t="shared" si="7"/>
        <v>13.581441999999999</v>
      </c>
      <c r="L55" s="6">
        <f t="shared" si="8"/>
        <v>9.1428571428570997</v>
      </c>
      <c r="M55" s="79">
        <f t="shared" si="9"/>
        <v>0</v>
      </c>
      <c r="N55" s="83">
        <f t="shared" si="10"/>
        <v>0</v>
      </c>
      <c r="O55" s="6">
        <f t="shared" si="11"/>
        <v>9.1428571428570997</v>
      </c>
      <c r="P55" s="79">
        <f t="shared" si="12"/>
        <v>0</v>
      </c>
      <c r="Q55" s="83">
        <f t="shared" si="13"/>
        <v>0</v>
      </c>
      <c r="R55" s="6">
        <f t="shared" si="14"/>
        <v>9.1428571428570997</v>
      </c>
      <c r="S55" s="79">
        <f t="shared" si="15"/>
        <v>0</v>
      </c>
      <c r="T55" s="83">
        <f t="shared" si="16"/>
        <v>0</v>
      </c>
      <c r="U55" s="6">
        <f t="shared" si="17"/>
        <v>9.1428571428570997</v>
      </c>
      <c r="V55" s="79">
        <f t="shared" si="18"/>
        <v>0</v>
      </c>
      <c r="W55" s="83">
        <f t="shared" si="19"/>
        <v>0</v>
      </c>
      <c r="X55" s="43">
        <f t="shared" si="20"/>
        <v>0</v>
      </c>
      <c r="Y55" s="43">
        <f t="shared" ref="Y55:Z55" si="90">C579</f>
        <v>0</v>
      </c>
      <c r="Z55" s="43">
        <f t="shared" si="90"/>
        <v>0</v>
      </c>
      <c r="AB55">
        <v>8571428571.4286003</v>
      </c>
      <c r="AC55">
        <v>-9.8072472000000008</v>
      </c>
      <c r="AD55">
        <v>16.433039000000001</v>
      </c>
      <c r="AE55">
        <v>26.096986999999999</v>
      </c>
      <c r="AF55">
        <v>-62.789195999999997</v>
      </c>
      <c r="AG55">
        <v>-9.7298287999999999</v>
      </c>
      <c r="AH55" s="8"/>
      <c r="AI55" s="6">
        <f t="shared" si="71"/>
        <v>9.1428571428570997</v>
      </c>
      <c r="AJ55" s="6">
        <f t="shared" si="72"/>
        <v>26.159897000000001</v>
      </c>
      <c r="AK55" s="83">
        <f t="shared" si="22"/>
        <v>16.551411000000002</v>
      </c>
      <c r="AL55" s="6">
        <f t="shared" si="23"/>
        <v>9.1428571428570997</v>
      </c>
      <c r="AM55" s="79">
        <f t="shared" si="24"/>
        <v>0</v>
      </c>
      <c r="AN55" s="83">
        <f t="shared" si="25"/>
        <v>0</v>
      </c>
      <c r="AO55" s="6">
        <f t="shared" si="26"/>
        <v>9.1428571428570997</v>
      </c>
      <c r="AP55" s="43">
        <f t="shared" si="27"/>
        <v>0</v>
      </c>
      <c r="AQ55" s="83">
        <f t="shared" si="28"/>
        <v>0</v>
      </c>
      <c r="AR55" s="6">
        <f t="shared" si="29"/>
        <v>9.1428571428570997</v>
      </c>
      <c r="AS55" s="79">
        <f t="shared" si="30"/>
        <v>0</v>
      </c>
      <c r="AT55" s="83">
        <f t="shared" si="31"/>
        <v>0</v>
      </c>
      <c r="AU55" s="6">
        <f t="shared" si="32"/>
        <v>9.1428571428570997</v>
      </c>
      <c r="AV55" s="79">
        <f t="shared" si="33"/>
        <v>0</v>
      </c>
      <c r="AW55" s="83">
        <f t="shared" si="34"/>
        <v>0</v>
      </c>
      <c r="AX55" s="43">
        <f t="shared" si="35"/>
        <v>0</v>
      </c>
      <c r="AY55" s="43">
        <f t="shared" si="36"/>
        <v>0</v>
      </c>
      <c r="AZ55" s="43">
        <f t="shared" si="37"/>
        <v>0</v>
      </c>
    </row>
    <row r="56" spans="2:53" x14ac:dyDescent="0.25">
      <c r="B56">
        <v>8714285714.2856998</v>
      </c>
      <c r="C56">
        <v>-7.5202374000000001</v>
      </c>
      <c r="D56">
        <v>13.303255</v>
      </c>
      <c r="E56">
        <v>20.860769000000001</v>
      </c>
      <c r="F56">
        <v>-49.214179999999999</v>
      </c>
      <c r="G56">
        <v>-7.5424189999999998</v>
      </c>
      <c r="H56" s="8"/>
      <c r="I56" s="6">
        <f t="shared" si="68"/>
        <v>9.2857142857143007</v>
      </c>
      <c r="J56" s="6">
        <f t="shared" si="69"/>
        <v>21.226223000000001</v>
      </c>
      <c r="K56" s="83">
        <f t="shared" si="7"/>
        <v>13.335642</v>
      </c>
      <c r="L56" s="6">
        <f t="shared" si="8"/>
        <v>9.2857142857143007</v>
      </c>
      <c r="M56" s="79">
        <f t="shared" si="9"/>
        <v>0</v>
      </c>
      <c r="N56" s="83">
        <f t="shared" si="10"/>
        <v>0</v>
      </c>
      <c r="O56" s="6">
        <f t="shared" si="11"/>
        <v>9.2857142857143007</v>
      </c>
      <c r="P56" s="79">
        <f t="shared" si="12"/>
        <v>0</v>
      </c>
      <c r="Q56" s="83">
        <f t="shared" si="13"/>
        <v>0</v>
      </c>
      <c r="R56" s="6">
        <f t="shared" si="14"/>
        <v>9.2857142857143007</v>
      </c>
      <c r="S56" s="79">
        <f t="shared" si="15"/>
        <v>0</v>
      </c>
      <c r="T56" s="83">
        <f t="shared" si="16"/>
        <v>0</v>
      </c>
      <c r="U56" s="6">
        <f t="shared" si="17"/>
        <v>9.2857142857143007</v>
      </c>
      <c r="V56" s="79">
        <f t="shared" si="18"/>
        <v>0</v>
      </c>
      <c r="W56" s="83">
        <f t="shared" si="19"/>
        <v>0</v>
      </c>
      <c r="X56" s="43">
        <f t="shared" si="20"/>
        <v>0</v>
      </c>
      <c r="Y56" s="43">
        <f t="shared" ref="Y56:Z56" si="91">C580</f>
        <v>0</v>
      </c>
      <c r="Z56" s="43">
        <f t="shared" si="91"/>
        <v>0</v>
      </c>
      <c r="AB56">
        <v>8714285714.2856998</v>
      </c>
      <c r="AC56">
        <v>-9.5958529000000006</v>
      </c>
      <c r="AD56">
        <v>17.406320999999998</v>
      </c>
      <c r="AE56">
        <v>26.990459000000001</v>
      </c>
      <c r="AF56">
        <v>-65.701317000000003</v>
      </c>
      <c r="AG56">
        <v>-9.6087665999999992</v>
      </c>
      <c r="AH56" s="8"/>
      <c r="AI56" s="6">
        <f t="shared" si="71"/>
        <v>9.2857142857143007</v>
      </c>
      <c r="AJ56" s="6">
        <f t="shared" si="72"/>
        <v>26.553377000000001</v>
      </c>
      <c r="AK56" s="83">
        <f t="shared" si="22"/>
        <v>17.001912999999998</v>
      </c>
      <c r="AL56" s="6">
        <f t="shared" si="23"/>
        <v>9.2857142857143007</v>
      </c>
      <c r="AM56" s="79">
        <f t="shared" si="24"/>
        <v>0</v>
      </c>
      <c r="AN56" s="83">
        <f t="shared" si="25"/>
        <v>0</v>
      </c>
      <c r="AO56" s="6">
        <f t="shared" si="26"/>
        <v>9.2857142857143007</v>
      </c>
      <c r="AP56" s="43">
        <f t="shared" si="27"/>
        <v>0</v>
      </c>
      <c r="AQ56" s="83">
        <f t="shared" si="28"/>
        <v>0</v>
      </c>
      <c r="AR56" s="6">
        <f t="shared" si="29"/>
        <v>9.2857142857143007</v>
      </c>
      <c r="AS56" s="79">
        <f t="shared" si="30"/>
        <v>0</v>
      </c>
      <c r="AT56" s="83">
        <f t="shared" si="31"/>
        <v>0</v>
      </c>
      <c r="AU56" s="6">
        <f t="shared" si="32"/>
        <v>9.2857142857143007</v>
      </c>
      <c r="AV56" s="79">
        <f t="shared" si="33"/>
        <v>0</v>
      </c>
      <c r="AW56" s="83">
        <f t="shared" si="34"/>
        <v>0</v>
      </c>
      <c r="AX56" s="43">
        <f t="shared" si="35"/>
        <v>0</v>
      </c>
      <c r="AY56" s="43">
        <f t="shared" si="36"/>
        <v>0</v>
      </c>
      <c r="AZ56" s="43">
        <f t="shared" si="37"/>
        <v>0</v>
      </c>
    </row>
    <row r="57" spans="2:53" x14ac:dyDescent="0.25">
      <c r="B57">
        <v>8857142857.1429005</v>
      </c>
      <c r="C57">
        <v>-7.6549573000000004</v>
      </c>
      <c r="D57">
        <v>13.862622</v>
      </c>
      <c r="E57">
        <v>21.521763</v>
      </c>
      <c r="F57">
        <v>-51.648045000000003</v>
      </c>
      <c r="G57">
        <v>-7.6487856000000001</v>
      </c>
      <c r="H57" s="8"/>
      <c r="I57" s="6">
        <f t="shared" si="68"/>
        <v>9.4285714285714004</v>
      </c>
      <c r="J57" s="6">
        <f t="shared" si="69"/>
        <v>21.009249000000001</v>
      </c>
      <c r="K57" s="83">
        <f t="shared" si="7"/>
        <v>13.064738999999999</v>
      </c>
      <c r="L57" s="6">
        <f t="shared" si="8"/>
        <v>9.4285714285714004</v>
      </c>
      <c r="M57" s="79">
        <f t="shared" si="9"/>
        <v>0</v>
      </c>
      <c r="N57" s="83">
        <f t="shared" si="10"/>
        <v>0</v>
      </c>
      <c r="O57" s="6">
        <f t="shared" si="11"/>
        <v>9.4285714285714004</v>
      </c>
      <c r="P57" s="79">
        <f t="shared" si="12"/>
        <v>0</v>
      </c>
      <c r="Q57" s="83">
        <f t="shared" si="13"/>
        <v>0</v>
      </c>
      <c r="R57" s="6">
        <f t="shared" si="14"/>
        <v>9.4285714285714004</v>
      </c>
      <c r="S57" s="79">
        <f t="shared" si="15"/>
        <v>0</v>
      </c>
      <c r="T57" s="83">
        <f t="shared" si="16"/>
        <v>0</v>
      </c>
      <c r="U57" s="6">
        <f t="shared" si="17"/>
        <v>9.4285714285714004</v>
      </c>
      <c r="V57" s="79">
        <f t="shared" si="18"/>
        <v>0</v>
      </c>
      <c r="W57" s="83">
        <f t="shared" si="19"/>
        <v>0</v>
      </c>
      <c r="X57" s="43">
        <f t="shared" si="20"/>
        <v>0</v>
      </c>
      <c r="Y57" s="43">
        <f t="shared" ref="Y57:Z57" si="92">C581</f>
        <v>0</v>
      </c>
      <c r="Z57" s="43">
        <f t="shared" si="92"/>
        <v>0</v>
      </c>
      <c r="AB57">
        <v>8857142857.1429005</v>
      </c>
      <c r="AC57">
        <v>-9.3224429999999998</v>
      </c>
      <c r="AD57">
        <v>17.22823</v>
      </c>
      <c r="AE57">
        <v>26.742887</v>
      </c>
      <c r="AF57">
        <v>-62.124031000000002</v>
      </c>
      <c r="AG57">
        <v>-9.4138278999999994</v>
      </c>
      <c r="AH57" s="8"/>
      <c r="AI57" s="6">
        <f t="shared" si="71"/>
        <v>9.4285714285714004</v>
      </c>
      <c r="AJ57" s="6">
        <f t="shared" si="72"/>
        <v>26.762953</v>
      </c>
      <c r="AK57" s="83">
        <f t="shared" si="22"/>
        <v>17.278531999999998</v>
      </c>
      <c r="AL57" s="6">
        <f t="shared" si="23"/>
        <v>9.4285714285714004</v>
      </c>
      <c r="AM57" s="79">
        <f t="shared" si="24"/>
        <v>0</v>
      </c>
      <c r="AN57" s="83">
        <f t="shared" si="25"/>
        <v>0</v>
      </c>
      <c r="AO57" s="6">
        <f t="shared" si="26"/>
        <v>9.4285714285714004</v>
      </c>
      <c r="AP57" s="43">
        <f t="shared" si="27"/>
        <v>0</v>
      </c>
      <c r="AQ57" s="83">
        <f t="shared" si="28"/>
        <v>0</v>
      </c>
      <c r="AR57" s="6">
        <f t="shared" si="29"/>
        <v>9.4285714285714004</v>
      </c>
      <c r="AS57" s="79">
        <f t="shared" si="30"/>
        <v>0</v>
      </c>
      <c r="AT57" s="83">
        <f t="shared" si="31"/>
        <v>0</v>
      </c>
      <c r="AU57" s="6">
        <f t="shared" si="32"/>
        <v>9.4285714285714004</v>
      </c>
      <c r="AV57" s="79">
        <f t="shared" si="33"/>
        <v>0</v>
      </c>
      <c r="AW57" s="83">
        <f t="shared" si="34"/>
        <v>0</v>
      </c>
      <c r="AX57" s="43">
        <f t="shared" si="35"/>
        <v>0</v>
      </c>
      <c r="AY57" s="43">
        <f t="shared" si="36"/>
        <v>0</v>
      </c>
      <c r="AZ57" s="43">
        <f t="shared" si="37"/>
        <v>0</v>
      </c>
    </row>
    <row r="58" spans="2:53" x14ac:dyDescent="0.25">
      <c r="B58">
        <v>9000000000</v>
      </c>
      <c r="C58">
        <v>-7.7228865999999998</v>
      </c>
      <c r="D58">
        <v>13.861162999999999</v>
      </c>
      <c r="E58">
        <v>21.594394999999999</v>
      </c>
      <c r="F58">
        <v>-51.007750999999999</v>
      </c>
      <c r="G58">
        <v>-7.7862144000000004</v>
      </c>
      <c r="H58" s="8"/>
      <c r="I58" s="6">
        <f t="shared" si="68"/>
        <v>9.5714285714285996</v>
      </c>
      <c r="J58" s="6">
        <f t="shared" si="69"/>
        <v>20.582547999999999</v>
      </c>
      <c r="K58" s="83">
        <f t="shared" si="7"/>
        <v>12.587313999999999</v>
      </c>
      <c r="L58" s="6">
        <f t="shared" si="8"/>
        <v>9.5714285714285996</v>
      </c>
      <c r="M58" s="79">
        <f t="shared" si="9"/>
        <v>0</v>
      </c>
      <c r="N58" s="83">
        <f t="shared" si="10"/>
        <v>0</v>
      </c>
      <c r="O58" s="6">
        <f t="shared" si="11"/>
        <v>9.5714285714285996</v>
      </c>
      <c r="P58" s="79">
        <f t="shared" si="12"/>
        <v>0</v>
      </c>
      <c r="Q58" s="83">
        <f t="shared" si="13"/>
        <v>0</v>
      </c>
      <c r="R58" s="6">
        <f t="shared" si="14"/>
        <v>9.5714285714285996</v>
      </c>
      <c r="S58" s="79">
        <f t="shared" si="15"/>
        <v>0</v>
      </c>
      <c r="T58" s="83">
        <f t="shared" si="16"/>
        <v>0</v>
      </c>
      <c r="U58" s="6">
        <f t="shared" si="17"/>
        <v>9.5714285714285996</v>
      </c>
      <c r="V58" s="79">
        <f t="shared" si="18"/>
        <v>0</v>
      </c>
      <c r="W58" s="83">
        <f t="shared" si="19"/>
        <v>0</v>
      </c>
      <c r="X58" s="43">
        <f t="shared" si="20"/>
        <v>0</v>
      </c>
      <c r="Y58" s="43">
        <f t="shared" ref="Y58:Z58" si="93">C582</f>
        <v>0</v>
      </c>
      <c r="Z58" s="43">
        <f t="shared" si="93"/>
        <v>0</v>
      </c>
      <c r="AB58">
        <v>9000000000</v>
      </c>
      <c r="AC58">
        <v>-9.5075865000000004</v>
      </c>
      <c r="AD58">
        <v>16.551656999999999</v>
      </c>
      <c r="AE58">
        <v>26.072226000000001</v>
      </c>
      <c r="AF58">
        <v>-60.821666999999998</v>
      </c>
      <c r="AG58">
        <v>-9.5213823000000009</v>
      </c>
      <c r="AH58" s="8"/>
      <c r="AI58" s="6">
        <f t="shared" si="71"/>
        <v>9.5714285714285996</v>
      </c>
      <c r="AJ58" s="6">
        <f t="shared" si="72"/>
        <v>26.493062999999999</v>
      </c>
      <c r="AK58" s="83">
        <f t="shared" si="22"/>
        <v>17.123301999999999</v>
      </c>
      <c r="AL58" s="6">
        <f t="shared" si="23"/>
        <v>9.5714285714285996</v>
      </c>
      <c r="AM58" s="79">
        <f t="shared" si="24"/>
        <v>0</v>
      </c>
      <c r="AN58" s="83">
        <f t="shared" si="25"/>
        <v>0</v>
      </c>
      <c r="AO58" s="6">
        <f t="shared" si="26"/>
        <v>9.5714285714285996</v>
      </c>
      <c r="AP58" s="43">
        <f t="shared" si="27"/>
        <v>0</v>
      </c>
      <c r="AQ58" s="83">
        <f t="shared" si="28"/>
        <v>0</v>
      </c>
      <c r="AR58" s="6">
        <f t="shared" si="29"/>
        <v>9.5714285714285996</v>
      </c>
      <c r="AS58" s="79">
        <f t="shared" si="30"/>
        <v>0</v>
      </c>
      <c r="AT58" s="83">
        <f t="shared" si="31"/>
        <v>0</v>
      </c>
      <c r="AU58" s="6">
        <f t="shared" si="32"/>
        <v>9.5714285714285996</v>
      </c>
      <c r="AV58" s="79">
        <f t="shared" si="33"/>
        <v>0</v>
      </c>
      <c r="AW58" s="83">
        <f t="shared" si="34"/>
        <v>0</v>
      </c>
      <c r="AX58" s="43">
        <f t="shared" si="35"/>
        <v>0</v>
      </c>
      <c r="AY58" s="43">
        <f t="shared" si="36"/>
        <v>0</v>
      </c>
      <c r="AZ58" s="43">
        <f t="shared" si="37"/>
        <v>0</v>
      </c>
    </row>
    <row r="59" spans="2:53" x14ac:dyDescent="0.25">
      <c r="B59">
        <v>9142857142.8570995</v>
      </c>
      <c r="C59">
        <v>-7.7679457999999997</v>
      </c>
      <c r="D59">
        <v>13.581441999999999</v>
      </c>
      <c r="E59">
        <v>21.380392000000001</v>
      </c>
      <c r="F59">
        <v>-49.948551000000002</v>
      </c>
      <c r="G59">
        <v>-7.7646961000000001</v>
      </c>
      <c r="H59" s="8"/>
      <c r="I59" s="6">
        <f t="shared" si="68"/>
        <v>9.7142857142856993</v>
      </c>
      <c r="J59" s="6">
        <f t="shared" si="69"/>
        <v>20.000793000000002</v>
      </c>
      <c r="K59" s="83">
        <f t="shared" si="7"/>
        <v>12.119287</v>
      </c>
      <c r="L59" s="6">
        <f t="shared" si="8"/>
        <v>9.7142857142856993</v>
      </c>
      <c r="M59" s="79">
        <f t="shared" si="9"/>
        <v>0</v>
      </c>
      <c r="N59" s="83">
        <f t="shared" si="10"/>
        <v>0</v>
      </c>
      <c r="O59" s="6">
        <f t="shared" si="11"/>
        <v>9.7142857142856993</v>
      </c>
      <c r="P59" s="79">
        <f t="shared" si="12"/>
        <v>0</v>
      </c>
      <c r="Q59" s="83">
        <f t="shared" si="13"/>
        <v>0</v>
      </c>
      <c r="R59" s="6">
        <f t="shared" si="14"/>
        <v>9.7142857142856993</v>
      </c>
      <c r="S59" s="79">
        <f t="shared" si="15"/>
        <v>0</v>
      </c>
      <c r="T59" s="83">
        <f t="shared" si="16"/>
        <v>0</v>
      </c>
      <c r="U59" s="6">
        <f t="shared" si="17"/>
        <v>9.7142857142856993</v>
      </c>
      <c r="V59" s="79">
        <f t="shared" si="18"/>
        <v>0</v>
      </c>
      <c r="W59" s="83">
        <f t="shared" si="19"/>
        <v>0</v>
      </c>
      <c r="X59" s="43">
        <f t="shared" si="20"/>
        <v>0</v>
      </c>
      <c r="Y59" s="43">
        <f t="shared" ref="Y59:Z59" si="94">C583</f>
        <v>0</v>
      </c>
      <c r="Z59" s="43">
        <f t="shared" si="94"/>
        <v>0</v>
      </c>
      <c r="AB59">
        <v>9142857142.8570995</v>
      </c>
      <c r="AC59">
        <v>-9.5413064999999992</v>
      </c>
      <c r="AD59">
        <v>16.551411000000002</v>
      </c>
      <c r="AE59">
        <v>26.159897000000001</v>
      </c>
      <c r="AF59">
        <v>-61.478251999999998</v>
      </c>
      <c r="AG59">
        <v>-9.6264944000000003</v>
      </c>
      <c r="AH59" s="8"/>
      <c r="AI59" s="6">
        <f t="shared" si="71"/>
        <v>9.7142857142856993</v>
      </c>
      <c r="AJ59" s="6">
        <f t="shared" si="72"/>
        <v>26.034814999999998</v>
      </c>
      <c r="AK59" s="83">
        <f t="shared" si="22"/>
        <v>16.587810999999999</v>
      </c>
      <c r="AL59" s="6">
        <f t="shared" si="23"/>
        <v>9.7142857142856993</v>
      </c>
      <c r="AM59" s="79">
        <f t="shared" si="24"/>
        <v>0</v>
      </c>
      <c r="AN59" s="83">
        <f t="shared" si="25"/>
        <v>0</v>
      </c>
      <c r="AO59" s="6">
        <f t="shared" si="26"/>
        <v>9.7142857142856993</v>
      </c>
      <c r="AP59" s="43">
        <f t="shared" si="27"/>
        <v>0</v>
      </c>
      <c r="AQ59" s="83">
        <f t="shared" si="28"/>
        <v>0</v>
      </c>
      <c r="AR59" s="6">
        <f t="shared" si="29"/>
        <v>9.7142857142856993</v>
      </c>
      <c r="AS59" s="79">
        <f t="shared" si="30"/>
        <v>0</v>
      </c>
      <c r="AT59" s="83">
        <f t="shared" si="31"/>
        <v>0</v>
      </c>
      <c r="AU59" s="6">
        <f t="shared" si="32"/>
        <v>9.7142857142856993</v>
      </c>
      <c r="AV59" s="79">
        <f t="shared" si="33"/>
        <v>0</v>
      </c>
      <c r="AW59" s="83">
        <f t="shared" si="34"/>
        <v>0</v>
      </c>
      <c r="AX59" s="43">
        <f t="shared" si="35"/>
        <v>0</v>
      </c>
      <c r="AY59" s="43">
        <f t="shared" si="36"/>
        <v>0</v>
      </c>
      <c r="AZ59" s="43">
        <f t="shared" si="37"/>
        <v>0</v>
      </c>
    </row>
    <row r="60" spans="2:53" x14ac:dyDescent="0.25">
      <c r="B60">
        <v>9285714285.7143002</v>
      </c>
      <c r="C60">
        <v>-7.8044352999999997</v>
      </c>
      <c r="D60">
        <v>13.335642</v>
      </c>
      <c r="E60">
        <v>21.226223000000001</v>
      </c>
      <c r="F60">
        <v>-50.418151999999999</v>
      </c>
      <c r="G60">
        <v>-7.8459352999999998</v>
      </c>
      <c r="H60" s="8"/>
      <c r="I60" s="6">
        <f t="shared" si="68"/>
        <v>9.8571428571429003</v>
      </c>
      <c r="J60" s="6">
        <f t="shared" si="69"/>
        <v>19.704295999999999</v>
      </c>
      <c r="K60" s="83">
        <f t="shared" si="7"/>
        <v>11.812557</v>
      </c>
      <c r="L60" s="6">
        <f t="shared" si="8"/>
        <v>9.8571428571429003</v>
      </c>
      <c r="M60" s="79">
        <f t="shared" si="9"/>
        <v>0</v>
      </c>
      <c r="N60" s="83">
        <f t="shared" si="10"/>
        <v>0</v>
      </c>
      <c r="O60" s="6">
        <f t="shared" si="11"/>
        <v>9.8571428571429003</v>
      </c>
      <c r="P60" s="79">
        <f t="shared" si="12"/>
        <v>0</v>
      </c>
      <c r="Q60" s="83">
        <f t="shared" si="13"/>
        <v>0</v>
      </c>
      <c r="R60" s="6">
        <f t="shared" si="14"/>
        <v>9.8571428571429003</v>
      </c>
      <c r="S60" s="79">
        <f t="shared" si="15"/>
        <v>0</v>
      </c>
      <c r="T60" s="83">
        <f t="shared" si="16"/>
        <v>0</v>
      </c>
      <c r="U60" s="6">
        <f t="shared" si="17"/>
        <v>9.8571428571429003</v>
      </c>
      <c r="V60" s="79">
        <f t="shared" si="18"/>
        <v>0</v>
      </c>
      <c r="W60" s="83">
        <f t="shared" si="19"/>
        <v>0</v>
      </c>
      <c r="X60" s="43">
        <f t="shared" si="20"/>
        <v>0</v>
      </c>
      <c r="Y60" s="43">
        <f t="shared" ref="Y60:Z60" si="95">C584</f>
        <v>0</v>
      </c>
      <c r="Z60" s="43">
        <f t="shared" si="95"/>
        <v>0</v>
      </c>
      <c r="AB60">
        <v>9285714285.7143002</v>
      </c>
      <c r="AC60">
        <v>-9.6280631999999997</v>
      </c>
      <c r="AD60">
        <v>17.001912999999998</v>
      </c>
      <c r="AE60">
        <v>26.553377000000001</v>
      </c>
      <c r="AF60">
        <v>-63.039413000000003</v>
      </c>
      <c r="AG60">
        <v>-9.6775807999999994</v>
      </c>
      <c r="AH60" s="8"/>
      <c r="AI60" s="6">
        <f t="shared" si="71"/>
        <v>9.8571428571429003</v>
      </c>
      <c r="AJ60" s="6">
        <f t="shared" si="72"/>
        <v>25.139272999999999</v>
      </c>
      <c r="AK60" s="83">
        <f t="shared" si="22"/>
        <v>15.709538</v>
      </c>
      <c r="AL60" s="6">
        <f t="shared" si="23"/>
        <v>9.8571428571429003</v>
      </c>
      <c r="AM60" s="79">
        <f t="shared" si="24"/>
        <v>0</v>
      </c>
      <c r="AN60" s="83">
        <f t="shared" si="25"/>
        <v>0</v>
      </c>
      <c r="AO60" s="6">
        <f t="shared" si="26"/>
        <v>9.8571428571429003</v>
      </c>
      <c r="AP60" s="43">
        <f t="shared" si="27"/>
        <v>0</v>
      </c>
      <c r="AQ60" s="83">
        <f t="shared" si="28"/>
        <v>0</v>
      </c>
      <c r="AR60" s="6">
        <f t="shared" si="29"/>
        <v>9.8571428571429003</v>
      </c>
      <c r="AS60" s="79">
        <f t="shared" si="30"/>
        <v>0</v>
      </c>
      <c r="AT60" s="83">
        <f t="shared" si="31"/>
        <v>0</v>
      </c>
      <c r="AU60" s="6">
        <f t="shared" si="32"/>
        <v>9.8571428571429003</v>
      </c>
      <c r="AV60" s="79">
        <f t="shared" si="33"/>
        <v>0</v>
      </c>
      <c r="AW60" s="83">
        <f t="shared" si="34"/>
        <v>0</v>
      </c>
      <c r="AX60" s="43">
        <f t="shared" si="35"/>
        <v>0</v>
      </c>
      <c r="AY60" s="43">
        <f t="shared" si="36"/>
        <v>0</v>
      </c>
      <c r="AZ60" s="43">
        <f t="shared" si="37"/>
        <v>0</v>
      </c>
    </row>
    <row r="61" spans="2:53" x14ac:dyDescent="0.25">
      <c r="B61">
        <v>9428571428.5713997</v>
      </c>
      <c r="C61">
        <v>-7.9508343000000004</v>
      </c>
      <c r="D61">
        <v>13.064738999999999</v>
      </c>
      <c r="E61">
        <v>21.009249000000001</v>
      </c>
      <c r="F61">
        <v>-50.216788999999999</v>
      </c>
      <c r="G61">
        <v>-8.0611104999999998</v>
      </c>
      <c r="H61" s="8"/>
      <c r="I61" s="6">
        <f t="shared" si="68"/>
        <v>10</v>
      </c>
      <c r="J61" s="6">
        <f t="shared" si="69"/>
        <v>19.353221999999999</v>
      </c>
      <c r="K61" s="83">
        <f t="shared" si="7"/>
        <v>11.53839</v>
      </c>
      <c r="L61" s="6">
        <f t="shared" si="8"/>
        <v>10</v>
      </c>
      <c r="M61" s="79">
        <f t="shared" si="9"/>
        <v>0</v>
      </c>
      <c r="N61" s="83">
        <f t="shared" si="10"/>
        <v>0</v>
      </c>
      <c r="O61" s="6">
        <f t="shared" si="11"/>
        <v>10</v>
      </c>
      <c r="P61" s="79">
        <f t="shared" si="12"/>
        <v>0</v>
      </c>
      <c r="Q61" s="83">
        <f t="shared" si="13"/>
        <v>0</v>
      </c>
      <c r="R61" s="6">
        <f t="shared" si="14"/>
        <v>10</v>
      </c>
      <c r="S61" s="79">
        <f t="shared" si="15"/>
        <v>0</v>
      </c>
      <c r="T61" s="83">
        <f t="shared" si="16"/>
        <v>0</v>
      </c>
      <c r="U61" s="6">
        <f t="shared" si="17"/>
        <v>10</v>
      </c>
      <c r="V61" s="79">
        <f t="shared" si="18"/>
        <v>0</v>
      </c>
      <c r="W61" s="83">
        <f t="shared" si="19"/>
        <v>0</v>
      </c>
      <c r="X61" s="43">
        <f t="shared" si="20"/>
        <v>0</v>
      </c>
      <c r="Y61" s="43">
        <f t="shared" ref="Y61:Z61" si="96">C585</f>
        <v>0</v>
      </c>
      <c r="Z61" s="43">
        <f t="shared" si="96"/>
        <v>0</v>
      </c>
      <c r="AB61">
        <v>9428571428.5713997</v>
      </c>
      <c r="AC61">
        <v>-9.4074659</v>
      </c>
      <c r="AD61">
        <v>17.278531999999998</v>
      </c>
      <c r="AE61">
        <v>26.762953</v>
      </c>
      <c r="AF61">
        <v>-63.224327000000002</v>
      </c>
      <c r="AG61">
        <v>-9.3503150999999995</v>
      </c>
      <c r="AH61" s="8"/>
      <c r="AI61" s="6">
        <f t="shared" si="71"/>
        <v>10</v>
      </c>
      <c r="AJ61" s="6">
        <f t="shared" si="72"/>
        <v>23.775293000000001</v>
      </c>
      <c r="AK61" s="83">
        <f t="shared" si="22"/>
        <v>14.268905</v>
      </c>
      <c r="AL61" s="6">
        <f t="shared" si="23"/>
        <v>10</v>
      </c>
      <c r="AM61" s="79">
        <f t="shared" si="24"/>
        <v>0</v>
      </c>
      <c r="AN61" s="83">
        <f t="shared" si="25"/>
        <v>0</v>
      </c>
      <c r="AO61" s="6">
        <f t="shared" si="26"/>
        <v>10</v>
      </c>
      <c r="AP61" s="43">
        <f t="shared" si="27"/>
        <v>0</v>
      </c>
      <c r="AQ61" s="83">
        <f t="shared" si="28"/>
        <v>0</v>
      </c>
      <c r="AR61" s="6">
        <f t="shared" si="29"/>
        <v>10</v>
      </c>
      <c r="AS61" s="79">
        <f t="shared" si="30"/>
        <v>0</v>
      </c>
      <c r="AT61" s="83">
        <f t="shared" si="31"/>
        <v>0</v>
      </c>
      <c r="AU61" s="6">
        <f t="shared" si="32"/>
        <v>10</v>
      </c>
      <c r="AV61" s="79">
        <f t="shared" si="33"/>
        <v>0</v>
      </c>
      <c r="AW61" s="83">
        <f t="shared" si="34"/>
        <v>0</v>
      </c>
      <c r="AX61" s="43">
        <f t="shared" si="35"/>
        <v>0</v>
      </c>
      <c r="AY61" s="43">
        <f t="shared" si="36"/>
        <v>0</v>
      </c>
      <c r="AZ61" s="43">
        <f t="shared" si="37"/>
        <v>0</v>
      </c>
    </row>
    <row r="62" spans="2:53" x14ac:dyDescent="0.25">
      <c r="B62">
        <v>9571428571.4286003</v>
      </c>
      <c r="C62">
        <v>-7.9749007000000001</v>
      </c>
      <c r="D62">
        <v>12.587313999999999</v>
      </c>
      <c r="E62">
        <v>20.582547999999999</v>
      </c>
      <c r="F62">
        <v>-48.944000000000003</v>
      </c>
      <c r="G62">
        <v>-7.9264789000000002</v>
      </c>
      <c r="H62" s="8"/>
      <c r="I62" s="6">
        <f t="shared" si="68"/>
        <v>10.142857142857</v>
      </c>
      <c r="J62" s="6">
        <f t="shared" si="69"/>
        <v>19.277305999999999</v>
      </c>
      <c r="K62" s="83">
        <f t="shared" si="7"/>
        <v>11.397961</v>
      </c>
      <c r="L62" s="6">
        <f t="shared" si="8"/>
        <v>10.142857142857</v>
      </c>
      <c r="M62" s="79">
        <f t="shared" si="9"/>
        <v>0</v>
      </c>
      <c r="N62" s="83">
        <f t="shared" si="10"/>
        <v>0</v>
      </c>
      <c r="O62" s="6">
        <f t="shared" si="11"/>
        <v>10.142857142857</v>
      </c>
      <c r="P62" s="79">
        <f t="shared" si="12"/>
        <v>0</v>
      </c>
      <c r="Q62" s="83">
        <f t="shared" si="13"/>
        <v>0</v>
      </c>
      <c r="R62" s="6">
        <f t="shared" si="14"/>
        <v>10.142857142857</v>
      </c>
      <c r="S62" s="79">
        <f t="shared" si="15"/>
        <v>0</v>
      </c>
      <c r="T62" s="83">
        <f t="shared" si="16"/>
        <v>0</v>
      </c>
      <c r="U62" s="6">
        <f t="shared" si="17"/>
        <v>10.142857142857</v>
      </c>
      <c r="V62" s="79">
        <f t="shared" si="18"/>
        <v>0</v>
      </c>
      <c r="W62" s="83">
        <f t="shared" si="19"/>
        <v>0</v>
      </c>
      <c r="X62" s="43">
        <f t="shared" si="20"/>
        <v>0</v>
      </c>
      <c r="Y62" s="43">
        <f t="shared" ref="Y62:Z62" si="97">C586</f>
        <v>0</v>
      </c>
      <c r="Z62" s="43">
        <f t="shared" si="97"/>
        <v>0</v>
      </c>
      <c r="AB62">
        <v>9571428571.4286003</v>
      </c>
      <c r="AC62">
        <v>-9.2786837000000002</v>
      </c>
      <c r="AD62">
        <v>17.123301999999999</v>
      </c>
      <c r="AE62">
        <v>26.493062999999999</v>
      </c>
      <c r="AF62">
        <v>-62.350085999999997</v>
      </c>
      <c r="AG62">
        <v>-9.4253654000000004</v>
      </c>
      <c r="AH62" s="8"/>
      <c r="AI62" s="6">
        <f t="shared" si="71"/>
        <v>10.142857142857</v>
      </c>
      <c r="AJ62" s="6">
        <f t="shared" si="72"/>
        <v>22.609434</v>
      </c>
      <c r="AK62" s="83">
        <f t="shared" si="22"/>
        <v>13.139336999999999</v>
      </c>
      <c r="AL62" s="6">
        <f t="shared" si="23"/>
        <v>10.142857142857</v>
      </c>
      <c r="AM62" s="79">
        <f t="shared" si="24"/>
        <v>0</v>
      </c>
      <c r="AN62" s="83">
        <f t="shared" si="25"/>
        <v>0</v>
      </c>
      <c r="AO62" s="6">
        <f t="shared" si="26"/>
        <v>10.142857142857</v>
      </c>
      <c r="AP62" s="43">
        <f t="shared" si="27"/>
        <v>0</v>
      </c>
      <c r="AQ62" s="83">
        <f t="shared" si="28"/>
        <v>0</v>
      </c>
      <c r="AR62" s="6">
        <f t="shared" si="29"/>
        <v>10.142857142857</v>
      </c>
      <c r="AS62" s="79">
        <f t="shared" si="30"/>
        <v>0</v>
      </c>
      <c r="AT62" s="83">
        <f t="shared" si="31"/>
        <v>0</v>
      </c>
      <c r="AU62" s="6">
        <f t="shared" si="32"/>
        <v>10.142857142857</v>
      </c>
      <c r="AV62" s="79">
        <f t="shared" si="33"/>
        <v>0</v>
      </c>
      <c r="AW62" s="83">
        <f t="shared" si="34"/>
        <v>0</v>
      </c>
      <c r="AX62" s="43">
        <f t="shared" si="35"/>
        <v>0</v>
      </c>
      <c r="AY62" s="43">
        <f t="shared" si="36"/>
        <v>0</v>
      </c>
      <c r="AZ62" s="43">
        <f t="shared" si="37"/>
        <v>0</v>
      </c>
    </row>
    <row r="63" spans="2:53" x14ac:dyDescent="0.25">
      <c r="B63">
        <v>9714285714.2856998</v>
      </c>
      <c r="C63">
        <v>-7.9116835999999999</v>
      </c>
      <c r="D63">
        <v>12.119287</v>
      </c>
      <c r="E63">
        <v>20.000793000000002</v>
      </c>
      <c r="F63">
        <v>-47.875346999999998</v>
      </c>
      <c r="G63">
        <v>-7.9981131999999997</v>
      </c>
      <c r="H63" s="8"/>
      <c r="I63" s="6">
        <f t="shared" si="68"/>
        <v>10.285714285714</v>
      </c>
      <c r="J63" s="6">
        <f t="shared" si="69"/>
        <v>19.420148999999999</v>
      </c>
      <c r="K63" s="83">
        <f t="shared" si="7"/>
        <v>11.542540000000001</v>
      </c>
      <c r="L63" s="6">
        <f t="shared" si="8"/>
        <v>10.285714285714</v>
      </c>
      <c r="M63" s="79">
        <f t="shared" si="9"/>
        <v>0</v>
      </c>
      <c r="N63" s="83">
        <f t="shared" si="10"/>
        <v>0</v>
      </c>
      <c r="O63" s="6">
        <f t="shared" si="11"/>
        <v>10.285714285714</v>
      </c>
      <c r="P63" s="79">
        <f t="shared" si="12"/>
        <v>0</v>
      </c>
      <c r="Q63" s="83">
        <f t="shared" si="13"/>
        <v>0</v>
      </c>
      <c r="R63" s="6">
        <f t="shared" si="14"/>
        <v>10.285714285714</v>
      </c>
      <c r="S63" s="79">
        <f t="shared" si="15"/>
        <v>0</v>
      </c>
      <c r="T63" s="83">
        <f t="shared" si="16"/>
        <v>0</v>
      </c>
      <c r="U63" s="6">
        <f t="shared" si="17"/>
        <v>10.285714285714</v>
      </c>
      <c r="V63" s="79">
        <f t="shared" si="18"/>
        <v>0</v>
      </c>
      <c r="W63" s="83">
        <f t="shared" si="19"/>
        <v>0</v>
      </c>
      <c r="X63" s="43">
        <f t="shared" si="20"/>
        <v>0</v>
      </c>
      <c r="Y63" s="43">
        <f t="shared" ref="Y63:Z63" si="98">C587</f>
        <v>0</v>
      </c>
      <c r="Z63" s="43">
        <f t="shared" si="98"/>
        <v>0</v>
      </c>
      <c r="AB63">
        <v>9714285714.2856998</v>
      </c>
      <c r="AC63">
        <v>-9.3060264999999998</v>
      </c>
      <c r="AD63">
        <v>16.587810999999999</v>
      </c>
      <c r="AE63">
        <v>26.034814999999998</v>
      </c>
      <c r="AF63">
        <v>-61.141925999999998</v>
      </c>
      <c r="AG63">
        <v>-9.3336009999999998</v>
      </c>
      <c r="AH63" s="8"/>
      <c r="AI63" s="6">
        <f t="shared" si="71"/>
        <v>10.285714285714</v>
      </c>
      <c r="AJ63" s="6">
        <f t="shared" si="72"/>
        <v>21.59704</v>
      </c>
      <c r="AK63" s="83">
        <f t="shared" si="22"/>
        <v>12.103448999999999</v>
      </c>
      <c r="AL63" s="6">
        <f t="shared" si="23"/>
        <v>10.285714285714</v>
      </c>
      <c r="AM63" s="79">
        <f t="shared" si="24"/>
        <v>0</v>
      </c>
      <c r="AN63" s="83">
        <f t="shared" si="25"/>
        <v>0</v>
      </c>
      <c r="AO63" s="6">
        <f t="shared" si="26"/>
        <v>10.285714285714</v>
      </c>
      <c r="AP63" s="43">
        <f t="shared" si="27"/>
        <v>0</v>
      </c>
      <c r="AQ63" s="83">
        <f t="shared" si="28"/>
        <v>0</v>
      </c>
      <c r="AR63" s="6">
        <f t="shared" si="29"/>
        <v>10.285714285714</v>
      </c>
      <c r="AS63" s="79">
        <f t="shared" si="30"/>
        <v>0</v>
      </c>
      <c r="AT63" s="83">
        <f t="shared" si="31"/>
        <v>0</v>
      </c>
      <c r="AU63" s="6">
        <f t="shared" si="32"/>
        <v>10.285714285714</v>
      </c>
      <c r="AV63" s="79">
        <f t="shared" si="33"/>
        <v>0</v>
      </c>
      <c r="AW63" s="83">
        <f t="shared" si="34"/>
        <v>0</v>
      </c>
      <c r="AX63" s="43">
        <f t="shared" si="35"/>
        <v>0</v>
      </c>
      <c r="AY63" s="43">
        <f t="shared" si="36"/>
        <v>0</v>
      </c>
      <c r="AZ63" s="43">
        <f t="shared" si="37"/>
        <v>0</v>
      </c>
    </row>
    <row r="64" spans="2:53" x14ac:dyDescent="0.25">
      <c r="B64">
        <v>9857142857.1429005</v>
      </c>
      <c r="C64">
        <v>-7.5519980999999996</v>
      </c>
      <c r="D64">
        <v>11.812557</v>
      </c>
      <c r="E64">
        <v>19.704295999999999</v>
      </c>
      <c r="F64">
        <v>-46.212128</v>
      </c>
      <c r="G64">
        <v>-7.7199216000000002</v>
      </c>
      <c r="H64" s="8"/>
      <c r="I64" s="6">
        <f t="shared" si="68"/>
        <v>10.428571428570999</v>
      </c>
      <c r="J64" s="6">
        <f t="shared" si="69"/>
        <v>20.113909</v>
      </c>
      <c r="K64" s="83">
        <f t="shared" si="7"/>
        <v>12.196057</v>
      </c>
      <c r="L64" s="6">
        <f t="shared" si="8"/>
        <v>10.428571428570999</v>
      </c>
      <c r="M64" s="79">
        <f t="shared" si="9"/>
        <v>0</v>
      </c>
      <c r="N64" s="83">
        <f t="shared" si="10"/>
        <v>0</v>
      </c>
      <c r="O64" s="6">
        <f t="shared" si="11"/>
        <v>10.428571428570999</v>
      </c>
      <c r="P64" s="79">
        <f t="shared" si="12"/>
        <v>0</v>
      </c>
      <c r="Q64" s="83">
        <f t="shared" si="13"/>
        <v>0</v>
      </c>
      <c r="R64" s="6">
        <f t="shared" si="14"/>
        <v>10.428571428570999</v>
      </c>
      <c r="S64" s="79">
        <f t="shared" si="15"/>
        <v>0</v>
      </c>
      <c r="T64" s="83">
        <f t="shared" si="16"/>
        <v>0</v>
      </c>
      <c r="U64" s="6">
        <f t="shared" si="17"/>
        <v>10.428571428570999</v>
      </c>
      <c r="V64" s="79">
        <f t="shared" si="18"/>
        <v>0</v>
      </c>
      <c r="W64" s="83">
        <f t="shared" si="19"/>
        <v>0</v>
      </c>
      <c r="X64" s="43">
        <f t="shared" si="20"/>
        <v>0</v>
      </c>
      <c r="Y64" s="43">
        <f t="shared" ref="Y64:Z64" si="99">C588</f>
        <v>0</v>
      </c>
      <c r="Z64" s="43">
        <f t="shared" si="99"/>
        <v>0</v>
      </c>
      <c r="AB64">
        <v>9857142857.1429005</v>
      </c>
      <c r="AC64">
        <v>-9.6379929000000004</v>
      </c>
      <c r="AD64">
        <v>15.709538</v>
      </c>
      <c r="AE64">
        <v>25.139272999999999</v>
      </c>
      <c r="AF64">
        <v>-60.702961000000002</v>
      </c>
      <c r="AG64">
        <v>-9.5820427000000006</v>
      </c>
      <c r="AH64" s="8"/>
      <c r="AI64" s="6">
        <f t="shared" si="71"/>
        <v>10.428571428570999</v>
      </c>
      <c r="AJ64" s="6">
        <f t="shared" si="72"/>
        <v>21.308357000000001</v>
      </c>
      <c r="AK64" s="83">
        <f t="shared" si="22"/>
        <v>11.840104999999999</v>
      </c>
      <c r="AL64" s="6">
        <f t="shared" si="23"/>
        <v>10.428571428570999</v>
      </c>
      <c r="AM64" s="79">
        <f t="shared" si="24"/>
        <v>0</v>
      </c>
      <c r="AN64" s="83">
        <f t="shared" si="25"/>
        <v>0</v>
      </c>
      <c r="AO64" s="6">
        <f t="shared" si="26"/>
        <v>10.428571428570999</v>
      </c>
      <c r="AP64" s="43">
        <f t="shared" si="27"/>
        <v>0</v>
      </c>
      <c r="AQ64" s="83">
        <f t="shared" si="28"/>
        <v>0</v>
      </c>
      <c r="AR64" s="6">
        <f t="shared" si="29"/>
        <v>10.428571428570999</v>
      </c>
      <c r="AS64" s="79">
        <f t="shared" si="30"/>
        <v>0</v>
      </c>
      <c r="AT64" s="83">
        <f t="shared" si="31"/>
        <v>0</v>
      </c>
      <c r="AU64" s="6">
        <f t="shared" si="32"/>
        <v>10.428571428570999</v>
      </c>
      <c r="AV64" s="79">
        <f t="shared" si="33"/>
        <v>0</v>
      </c>
      <c r="AW64" s="83">
        <f t="shared" si="34"/>
        <v>0</v>
      </c>
      <c r="AX64" s="43">
        <f t="shared" si="35"/>
        <v>0</v>
      </c>
      <c r="AY64" s="43">
        <f t="shared" si="36"/>
        <v>0</v>
      </c>
      <c r="AZ64" s="43">
        <f t="shared" si="37"/>
        <v>0</v>
      </c>
    </row>
    <row r="65" spans="2:52" x14ac:dyDescent="0.25">
      <c r="B65">
        <v>10000000000</v>
      </c>
      <c r="C65">
        <v>-8.0062771000000001</v>
      </c>
      <c r="D65">
        <v>11.53839</v>
      </c>
      <c r="E65">
        <v>19.353221999999999</v>
      </c>
      <c r="F65">
        <v>-47.197741999999998</v>
      </c>
      <c r="G65">
        <v>-7.9571829000000003</v>
      </c>
      <c r="H65" s="8"/>
      <c r="I65" s="6">
        <f t="shared" si="68"/>
        <v>10.571428571429001</v>
      </c>
      <c r="J65" s="6">
        <f t="shared" si="69"/>
        <v>21.111273000000001</v>
      </c>
      <c r="K65" s="83">
        <f t="shared" si="7"/>
        <v>13.286863</v>
      </c>
      <c r="L65" s="6">
        <f t="shared" si="8"/>
        <v>10.571428571429001</v>
      </c>
      <c r="M65" s="79">
        <f t="shared" si="9"/>
        <v>0</v>
      </c>
      <c r="N65" s="83">
        <f t="shared" si="10"/>
        <v>0</v>
      </c>
      <c r="O65" s="6">
        <f t="shared" si="11"/>
        <v>10.571428571429001</v>
      </c>
      <c r="P65" s="79">
        <f t="shared" si="12"/>
        <v>0</v>
      </c>
      <c r="Q65" s="83">
        <f t="shared" si="13"/>
        <v>0</v>
      </c>
      <c r="R65" s="6">
        <f t="shared" si="14"/>
        <v>10.571428571429001</v>
      </c>
      <c r="S65" s="79">
        <f t="shared" si="15"/>
        <v>0</v>
      </c>
      <c r="T65" s="83">
        <f t="shared" si="16"/>
        <v>0</v>
      </c>
      <c r="U65" s="6">
        <f t="shared" si="17"/>
        <v>10.571428571429001</v>
      </c>
      <c r="V65" s="79">
        <f t="shared" si="18"/>
        <v>0</v>
      </c>
      <c r="W65" s="83">
        <f t="shared" si="19"/>
        <v>0</v>
      </c>
      <c r="X65" s="43">
        <f t="shared" si="20"/>
        <v>0</v>
      </c>
      <c r="Y65" s="43">
        <f t="shared" ref="Y65:Z65" si="100">C589</f>
        <v>0</v>
      </c>
      <c r="Z65" s="43">
        <f t="shared" si="100"/>
        <v>0</v>
      </c>
      <c r="AB65">
        <v>10000000000</v>
      </c>
      <c r="AC65">
        <v>-9.2810059000000003</v>
      </c>
      <c r="AD65">
        <v>14.268905</v>
      </c>
      <c r="AE65">
        <v>23.775293000000001</v>
      </c>
      <c r="AF65">
        <v>-57.087414000000003</v>
      </c>
      <c r="AG65">
        <v>-9.3735599999999994</v>
      </c>
      <c r="AH65" s="8"/>
      <c r="AI65" s="6">
        <f t="shared" si="71"/>
        <v>10.571428571429001</v>
      </c>
      <c r="AJ65" s="6">
        <f t="shared" si="72"/>
        <v>21.085335000000001</v>
      </c>
      <c r="AK65" s="83">
        <f t="shared" si="22"/>
        <v>11.573777</v>
      </c>
      <c r="AL65" s="6">
        <f t="shared" si="23"/>
        <v>10.571428571429001</v>
      </c>
      <c r="AM65" s="79">
        <f t="shared" si="24"/>
        <v>0</v>
      </c>
      <c r="AN65" s="83">
        <f t="shared" si="25"/>
        <v>0</v>
      </c>
      <c r="AO65" s="6">
        <f t="shared" si="26"/>
        <v>10.571428571429001</v>
      </c>
      <c r="AP65" s="43">
        <f t="shared" si="27"/>
        <v>0</v>
      </c>
      <c r="AQ65" s="83">
        <f t="shared" si="28"/>
        <v>0</v>
      </c>
      <c r="AR65" s="6">
        <f t="shared" si="29"/>
        <v>10.571428571429001</v>
      </c>
      <c r="AS65" s="79">
        <f t="shared" si="30"/>
        <v>0</v>
      </c>
      <c r="AT65" s="83">
        <f t="shared" si="31"/>
        <v>0</v>
      </c>
      <c r="AU65" s="6">
        <f t="shared" si="32"/>
        <v>10.571428571429001</v>
      </c>
      <c r="AV65" s="79">
        <f t="shared" si="33"/>
        <v>0</v>
      </c>
      <c r="AW65" s="83">
        <f t="shared" si="34"/>
        <v>0</v>
      </c>
      <c r="AX65" s="43">
        <f t="shared" si="35"/>
        <v>0</v>
      </c>
      <c r="AY65" s="43">
        <f t="shared" si="36"/>
        <v>0</v>
      </c>
      <c r="AZ65" s="43">
        <f t="shared" si="37"/>
        <v>0</v>
      </c>
    </row>
    <row r="66" spans="2:52" x14ac:dyDescent="0.25">
      <c r="B66">
        <v>10142857142.857</v>
      </c>
      <c r="C66">
        <v>-7.7030114999999997</v>
      </c>
      <c r="D66">
        <v>11.397961</v>
      </c>
      <c r="E66">
        <v>19.277305999999999</v>
      </c>
      <c r="F66">
        <v>-45.604328000000002</v>
      </c>
      <c r="G66">
        <v>-7.7673907</v>
      </c>
      <c r="H66" s="8"/>
      <c r="I66" s="6">
        <f t="shared" si="68"/>
        <v>10.714285714286</v>
      </c>
      <c r="J66" s="6">
        <f t="shared" si="69"/>
        <v>22.046789</v>
      </c>
      <c r="K66" s="83">
        <f t="shared" si="7"/>
        <v>14.269608</v>
      </c>
      <c r="L66" s="6">
        <f t="shared" si="8"/>
        <v>10.714285714286</v>
      </c>
      <c r="M66" s="79">
        <f t="shared" si="9"/>
        <v>0</v>
      </c>
      <c r="N66" s="83">
        <f t="shared" si="10"/>
        <v>0</v>
      </c>
      <c r="O66" s="6">
        <f t="shared" si="11"/>
        <v>10.714285714286</v>
      </c>
      <c r="P66" s="79">
        <f t="shared" si="12"/>
        <v>0</v>
      </c>
      <c r="Q66" s="83">
        <f t="shared" si="13"/>
        <v>0</v>
      </c>
      <c r="R66" s="6">
        <f t="shared" si="14"/>
        <v>10.714285714286</v>
      </c>
      <c r="S66" s="79">
        <f t="shared" si="15"/>
        <v>0</v>
      </c>
      <c r="T66" s="83">
        <f t="shared" si="16"/>
        <v>0</v>
      </c>
      <c r="U66" s="6">
        <f t="shared" si="17"/>
        <v>10.714285714286</v>
      </c>
      <c r="V66" s="79">
        <f t="shared" si="18"/>
        <v>0</v>
      </c>
      <c r="W66" s="83">
        <f t="shared" si="19"/>
        <v>0</v>
      </c>
      <c r="X66" s="43">
        <f t="shared" si="20"/>
        <v>0</v>
      </c>
      <c r="Y66" s="43">
        <f t="shared" ref="Y66:Z66" si="101">C590</f>
        <v>0</v>
      </c>
      <c r="Z66" s="43">
        <f t="shared" si="101"/>
        <v>0</v>
      </c>
      <c r="AB66">
        <v>10142857142.857</v>
      </c>
      <c r="AC66">
        <v>-9.5000628999999996</v>
      </c>
      <c r="AD66">
        <v>13.139336999999999</v>
      </c>
      <c r="AE66">
        <v>22.609434</v>
      </c>
      <c r="AF66">
        <v>-53.080235000000002</v>
      </c>
      <c r="AG66">
        <v>-9.5635642999999995</v>
      </c>
      <c r="AH66" s="8"/>
      <c r="AI66" s="6">
        <f t="shared" si="71"/>
        <v>10.714285714286</v>
      </c>
      <c r="AJ66" s="6">
        <f t="shared" si="72"/>
        <v>21.347760999999998</v>
      </c>
      <c r="AK66" s="83">
        <f t="shared" si="22"/>
        <v>11.839287000000001</v>
      </c>
      <c r="AL66" s="6">
        <f t="shared" si="23"/>
        <v>10.714285714286</v>
      </c>
      <c r="AM66" s="79">
        <f t="shared" si="24"/>
        <v>0</v>
      </c>
      <c r="AN66" s="83">
        <f t="shared" si="25"/>
        <v>0</v>
      </c>
      <c r="AO66" s="6">
        <f t="shared" si="26"/>
        <v>10.714285714286</v>
      </c>
      <c r="AP66" s="43">
        <f t="shared" si="27"/>
        <v>0</v>
      </c>
      <c r="AQ66" s="83">
        <f t="shared" si="28"/>
        <v>0</v>
      </c>
      <c r="AR66" s="6">
        <f t="shared" si="29"/>
        <v>10.714285714286</v>
      </c>
      <c r="AS66" s="79">
        <f t="shared" si="30"/>
        <v>0</v>
      </c>
      <c r="AT66" s="83">
        <f t="shared" si="31"/>
        <v>0</v>
      </c>
      <c r="AU66" s="6">
        <f t="shared" si="32"/>
        <v>10.714285714286</v>
      </c>
      <c r="AV66" s="79">
        <f t="shared" si="33"/>
        <v>0</v>
      </c>
      <c r="AW66" s="83">
        <f t="shared" si="34"/>
        <v>0</v>
      </c>
      <c r="AX66" s="43">
        <f t="shared" si="35"/>
        <v>0</v>
      </c>
      <c r="AY66" s="43">
        <f t="shared" si="36"/>
        <v>0</v>
      </c>
      <c r="AZ66" s="43">
        <f t="shared" si="37"/>
        <v>0</v>
      </c>
    </row>
    <row r="67" spans="2:52" x14ac:dyDescent="0.25">
      <c r="B67">
        <v>10285714285.714001</v>
      </c>
      <c r="C67">
        <v>-7.9476905000000002</v>
      </c>
      <c r="D67">
        <v>11.542540000000001</v>
      </c>
      <c r="E67">
        <v>19.420148999999999</v>
      </c>
      <c r="F67">
        <v>-46.556629000000001</v>
      </c>
      <c r="G67">
        <v>-7.9134587999999999</v>
      </c>
      <c r="H67" s="8"/>
      <c r="I67" s="6">
        <f t="shared" si="68"/>
        <v>10.857142857143</v>
      </c>
      <c r="J67" s="6">
        <f t="shared" si="69"/>
        <v>22.541053999999999</v>
      </c>
      <c r="K67" s="83">
        <f t="shared" si="7"/>
        <v>14.808818</v>
      </c>
      <c r="L67" s="6">
        <f t="shared" si="8"/>
        <v>10.857142857143</v>
      </c>
      <c r="M67" s="79">
        <f t="shared" si="9"/>
        <v>0</v>
      </c>
      <c r="N67" s="83">
        <f t="shared" si="10"/>
        <v>0</v>
      </c>
      <c r="O67" s="6">
        <f t="shared" si="11"/>
        <v>10.857142857143</v>
      </c>
      <c r="P67" s="79">
        <f t="shared" si="12"/>
        <v>0</v>
      </c>
      <c r="Q67" s="83">
        <f t="shared" si="13"/>
        <v>0</v>
      </c>
      <c r="R67" s="6">
        <f t="shared" si="14"/>
        <v>10.857142857143</v>
      </c>
      <c r="S67" s="79">
        <f t="shared" si="15"/>
        <v>0</v>
      </c>
      <c r="T67" s="83">
        <f t="shared" si="16"/>
        <v>0</v>
      </c>
      <c r="U67" s="6">
        <f t="shared" si="17"/>
        <v>10.857142857143</v>
      </c>
      <c r="V67" s="79">
        <f t="shared" si="18"/>
        <v>0</v>
      </c>
      <c r="W67" s="83">
        <f t="shared" si="19"/>
        <v>0</v>
      </c>
      <c r="X67" s="43">
        <f t="shared" si="20"/>
        <v>0</v>
      </c>
      <c r="Y67" s="43">
        <f t="shared" ref="Y67:Z67" si="102">C591</f>
        <v>0</v>
      </c>
      <c r="Z67" s="43">
        <f t="shared" si="102"/>
        <v>0</v>
      </c>
      <c r="AB67">
        <v>10285714285.714001</v>
      </c>
      <c r="AC67">
        <v>-9.3616285000000001</v>
      </c>
      <c r="AD67">
        <v>12.103448999999999</v>
      </c>
      <c r="AE67">
        <v>21.59704</v>
      </c>
      <c r="AF67">
        <v>-53.096462000000002</v>
      </c>
      <c r="AG67">
        <v>-9.4731711999999995</v>
      </c>
      <c r="AH67" s="8"/>
      <c r="AI67" s="6">
        <f t="shared" si="71"/>
        <v>10.857142857143</v>
      </c>
      <c r="AJ67" s="6">
        <f t="shared" si="72"/>
        <v>22.039534</v>
      </c>
      <c r="AK67" s="83">
        <f t="shared" si="22"/>
        <v>12.524222999999999</v>
      </c>
      <c r="AL67" s="6">
        <f t="shared" si="23"/>
        <v>10.857142857143</v>
      </c>
      <c r="AM67" s="79">
        <f t="shared" si="24"/>
        <v>0</v>
      </c>
      <c r="AN67" s="83">
        <f t="shared" si="25"/>
        <v>0</v>
      </c>
      <c r="AO67" s="6">
        <f t="shared" si="26"/>
        <v>10.857142857143</v>
      </c>
      <c r="AP67" s="43">
        <f t="shared" si="27"/>
        <v>0</v>
      </c>
      <c r="AQ67" s="83">
        <f t="shared" si="28"/>
        <v>0</v>
      </c>
      <c r="AR67" s="6">
        <f t="shared" si="29"/>
        <v>10.857142857143</v>
      </c>
      <c r="AS67" s="79">
        <f t="shared" si="30"/>
        <v>0</v>
      </c>
      <c r="AT67" s="83">
        <f t="shared" si="31"/>
        <v>0</v>
      </c>
      <c r="AU67" s="6">
        <f t="shared" si="32"/>
        <v>10.857142857143</v>
      </c>
      <c r="AV67" s="79">
        <f t="shared" si="33"/>
        <v>0</v>
      </c>
      <c r="AW67" s="83">
        <f t="shared" si="34"/>
        <v>0</v>
      </c>
      <c r="AX67" s="43">
        <f t="shared" si="35"/>
        <v>0</v>
      </c>
      <c r="AY67" s="43">
        <f t="shared" si="36"/>
        <v>0</v>
      </c>
      <c r="AZ67" s="43">
        <f t="shared" si="37"/>
        <v>0</v>
      </c>
    </row>
    <row r="68" spans="2:52" x14ac:dyDescent="0.25">
      <c r="B68">
        <v>10428571428.570999</v>
      </c>
      <c r="C68">
        <v>-7.8409962999999996</v>
      </c>
      <c r="D68">
        <v>12.196057</v>
      </c>
      <c r="E68">
        <v>20.113909</v>
      </c>
      <c r="F68">
        <v>-47.569374000000003</v>
      </c>
      <c r="G68">
        <v>-7.9519776999999996</v>
      </c>
      <c r="H68" s="8"/>
      <c r="I68" s="6">
        <f t="shared" si="68"/>
        <v>11</v>
      </c>
      <c r="J68" s="6">
        <f t="shared" si="69"/>
        <v>22.697610999999998</v>
      </c>
      <c r="K68" s="83">
        <f t="shared" si="7"/>
        <v>14.859534</v>
      </c>
      <c r="L68" s="6">
        <f t="shared" si="8"/>
        <v>11</v>
      </c>
      <c r="M68" s="79">
        <f t="shared" si="9"/>
        <v>0</v>
      </c>
      <c r="N68" s="83">
        <f t="shared" si="10"/>
        <v>0</v>
      </c>
      <c r="O68" s="6">
        <f t="shared" si="11"/>
        <v>11</v>
      </c>
      <c r="P68" s="79">
        <f t="shared" si="12"/>
        <v>0</v>
      </c>
      <c r="Q68" s="83">
        <f t="shared" si="13"/>
        <v>0</v>
      </c>
      <c r="R68" s="6">
        <f t="shared" si="14"/>
        <v>11</v>
      </c>
      <c r="S68" s="79">
        <f t="shared" si="15"/>
        <v>0</v>
      </c>
      <c r="T68" s="83">
        <f t="shared" si="16"/>
        <v>0</v>
      </c>
      <c r="U68" s="6">
        <f t="shared" si="17"/>
        <v>11</v>
      </c>
      <c r="V68" s="79">
        <f t="shared" si="18"/>
        <v>0</v>
      </c>
      <c r="W68" s="83">
        <f t="shared" si="19"/>
        <v>0</v>
      </c>
      <c r="X68" s="43">
        <f t="shared" si="20"/>
        <v>0</v>
      </c>
      <c r="Y68" s="43">
        <f t="shared" ref="Y68:Z68" si="103">C592</f>
        <v>0</v>
      </c>
      <c r="Z68" s="43">
        <f t="shared" si="103"/>
        <v>0</v>
      </c>
      <c r="AB68">
        <v>10428571428.570999</v>
      </c>
      <c r="AC68">
        <v>-9.3953217999999996</v>
      </c>
      <c r="AD68">
        <v>11.840104999999999</v>
      </c>
      <c r="AE68">
        <v>21.308357000000001</v>
      </c>
      <c r="AF68">
        <v>-51.215034000000003</v>
      </c>
      <c r="AG68">
        <v>-9.4440364999999993</v>
      </c>
      <c r="AH68" s="8"/>
      <c r="AI68" s="6">
        <f t="shared" si="71"/>
        <v>11</v>
      </c>
      <c r="AJ68" s="6">
        <f t="shared" si="72"/>
        <v>22.914888000000001</v>
      </c>
      <c r="AK68" s="83">
        <f t="shared" si="22"/>
        <v>13.484942</v>
      </c>
      <c r="AL68" s="6">
        <f t="shared" si="23"/>
        <v>11</v>
      </c>
      <c r="AM68" s="79">
        <f t="shared" si="24"/>
        <v>0</v>
      </c>
      <c r="AN68" s="83">
        <f t="shared" si="25"/>
        <v>0</v>
      </c>
      <c r="AO68" s="6">
        <f t="shared" si="26"/>
        <v>11</v>
      </c>
      <c r="AP68" s="43">
        <f t="shared" si="27"/>
        <v>0</v>
      </c>
      <c r="AQ68" s="83">
        <f t="shared" si="28"/>
        <v>0</v>
      </c>
      <c r="AR68" s="6">
        <f t="shared" si="29"/>
        <v>11</v>
      </c>
      <c r="AS68" s="79">
        <f t="shared" si="30"/>
        <v>0</v>
      </c>
      <c r="AT68" s="83">
        <f t="shared" si="31"/>
        <v>0</v>
      </c>
      <c r="AU68" s="6">
        <f t="shared" si="32"/>
        <v>11</v>
      </c>
      <c r="AV68" s="79">
        <f t="shared" si="33"/>
        <v>0</v>
      </c>
      <c r="AW68" s="83">
        <f t="shared" si="34"/>
        <v>0</v>
      </c>
      <c r="AX68" s="43">
        <f t="shared" si="35"/>
        <v>0</v>
      </c>
      <c r="AY68" s="43">
        <f t="shared" si="36"/>
        <v>0</v>
      </c>
      <c r="AZ68" s="43">
        <f t="shared" si="37"/>
        <v>0</v>
      </c>
    </row>
    <row r="69" spans="2:52" x14ac:dyDescent="0.25">
      <c r="B69">
        <v>10571428571.429001</v>
      </c>
      <c r="C69">
        <v>-7.6617069000000004</v>
      </c>
      <c r="D69">
        <v>13.286863</v>
      </c>
      <c r="E69">
        <v>21.111273000000001</v>
      </c>
      <c r="F69">
        <v>-49.401524000000002</v>
      </c>
      <c r="G69">
        <v>-7.8881145000000004</v>
      </c>
      <c r="H69" s="8"/>
      <c r="I69" s="6">
        <f t="shared" ref="I69:I100" si="104">B73/1000000000</f>
        <v>11.142857142857</v>
      </c>
      <c r="J69" s="6">
        <f t="shared" ref="J69:J100" si="105">E73</f>
        <v>22.367228999999998</v>
      </c>
      <c r="K69" s="83">
        <f t="shared" si="7"/>
        <v>14.579298</v>
      </c>
      <c r="L69" s="6">
        <f t="shared" si="8"/>
        <v>11.142857142857</v>
      </c>
      <c r="M69" s="79">
        <f t="shared" si="9"/>
        <v>0</v>
      </c>
      <c r="N69" s="83">
        <f t="shared" si="10"/>
        <v>0</v>
      </c>
      <c r="O69" s="6">
        <f t="shared" si="11"/>
        <v>11.142857142857</v>
      </c>
      <c r="P69" s="79">
        <f t="shared" si="12"/>
        <v>0</v>
      </c>
      <c r="Q69" s="83">
        <f t="shared" si="13"/>
        <v>0</v>
      </c>
      <c r="R69" s="6">
        <f t="shared" si="14"/>
        <v>11.142857142857</v>
      </c>
      <c r="S69" s="79">
        <f t="shared" si="15"/>
        <v>0</v>
      </c>
      <c r="T69" s="83">
        <f t="shared" si="16"/>
        <v>0</v>
      </c>
      <c r="U69" s="6">
        <f t="shared" si="17"/>
        <v>11.142857142857</v>
      </c>
      <c r="V69" s="79">
        <f t="shared" si="18"/>
        <v>0</v>
      </c>
      <c r="W69" s="83">
        <f t="shared" si="19"/>
        <v>0</v>
      </c>
      <c r="X69" s="43">
        <f t="shared" si="20"/>
        <v>0</v>
      </c>
      <c r="Y69" s="43">
        <f t="shared" ref="Y69:Z69" si="106">C593</f>
        <v>0</v>
      </c>
      <c r="Z69" s="43">
        <f t="shared" si="106"/>
        <v>0</v>
      </c>
      <c r="AB69">
        <v>10571428571.429001</v>
      </c>
      <c r="AC69">
        <v>-9.5250672999999999</v>
      </c>
      <c r="AD69">
        <v>11.573777</v>
      </c>
      <c r="AE69">
        <v>21.085335000000001</v>
      </c>
      <c r="AF69">
        <v>-51.575184</v>
      </c>
      <c r="AG69">
        <v>-9.4875468999999999</v>
      </c>
      <c r="AH69" s="8"/>
      <c r="AI69" s="6">
        <f t="shared" ref="AI69:AI100" si="107">AB73/1000000000</f>
        <v>11.142857142857</v>
      </c>
      <c r="AJ69" s="6">
        <f t="shared" ref="AJ69:AJ100" si="108">AE73</f>
        <v>24.857997999999998</v>
      </c>
      <c r="AK69" s="83">
        <f t="shared" si="22"/>
        <v>15.404754000000001</v>
      </c>
      <c r="AL69" s="6">
        <f t="shared" si="23"/>
        <v>11.142857142857</v>
      </c>
      <c r="AM69" s="79">
        <f t="shared" si="24"/>
        <v>0</v>
      </c>
      <c r="AN69" s="83">
        <f t="shared" si="25"/>
        <v>0</v>
      </c>
      <c r="AO69" s="6">
        <f t="shared" si="26"/>
        <v>11.142857142857</v>
      </c>
      <c r="AP69" s="43">
        <f t="shared" si="27"/>
        <v>0</v>
      </c>
      <c r="AQ69" s="83">
        <f t="shared" si="28"/>
        <v>0</v>
      </c>
      <c r="AR69" s="6">
        <f t="shared" si="29"/>
        <v>11.142857142857</v>
      </c>
      <c r="AS69" s="79">
        <f t="shared" si="30"/>
        <v>0</v>
      </c>
      <c r="AT69" s="83">
        <f t="shared" si="31"/>
        <v>0</v>
      </c>
      <c r="AU69" s="6">
        <f t="shared" si="32"/>
        <v>11.142857142857</v>
      </c>
      <c r="AV69" s="79">
        <f t="shared" si="33"/>
        <v>0</v>
      </c>
      <c r="AW69" s="83">
        <f t="shared" si="34"/>
        <v>0</v>
      </c>
      <c r="AX69" s="43">
        <f t="shared" si="35"/>
        <v>0</v>
      </c>
      <c r="AY69" s="43">
        <f t="shared" si="36"/>
        <v>0</v>
      </c>
      <c r="AZ69" s="43">
        <f t="shared" si="37"/>
        <v>0</v>
      </c>
    </row>
    <row r="70" spans="2:52" x14ac:dyDescent="0.25">
      <c r="B70">
        <v>10714285714.285999</v>
      </c>
      <c r="C70">
        <v>-7.7063097999999997</v>
      </c>
      <c r="D70">
        <v>14.269608</v>
      </c>
      <c r="E70">
        <v>22.046789</v>
      </c>
      <c r="F70">
        <v>-52.377322999999997</v>
      </c>
      <c r="G70">
        <v>-7.6331306000000003</v>
      </c>
      <c r="H70" s="8"/>
      <c r="I70" s="6">
        <f t="shared" si="104"/>
        <v>11.285714285714</v>
      </c>
      <c r="J70" s="6">
        <f t="shared" si="105"/>
        <v>22.081113999999999</v>
      </c>
      <c r="K70" s="83">
        <f t="shared" ref="K70:K103" si="109">D74</f>
        <v>14.311659000000001</v>
      </c>
      <c r="L70" s="6">
        <f t="shared" ref="L70:L103" si="110">B74/1000000000</f>
        <v>11.285714285714</v>
      </c>
      <c r="M70" s="79">
        <f t="shared" ref="M70:M103" si="111">C178</f>
        <v>0</v>
      </c>
      <c r="N70" s="83">
        <f t="shared" ref="N70:N103" si="112">D178</f>
        <v>0</v>
      </c>
      <c r="O70" s="6">
        <f t="shared" ref="O70:O103" si="113">B74/1000000000</f>
        <v>11.285714285714</v>
      </c>
      <c r="P70" s="79">
        <f t="shared" ref="P70:P103" si="114">C282</f>
        <v>0</v>
      </c>
      <c r="Q70" s="83">
        <f t="shared" ref="Q70:Q103" si="115">D282</f>
        <v>0</v>
      </c>
      <c r="R70" s="6">
        <f t="shared" ref="R70:R103" si="116">B74/1000000000</f>
        <v>11.285714285714</v>
      </c>
      <c r="S70" s="79">
        <f t="shared" ref="S70:S103" si="117">C386</f>
        <v>0</v>
      </c>
      <c r="T70" s="83">
        <f t="shared" ref="T70:T103" si="118">D386</f>
        <v>0</v>
      </c>
      <c r="U70" s="6">
        <f t="shared" ref="U70:U103" si="119">B74/1000000000</f>
        <v>11.285714285714</v>
      </c>
      <c r="V70" s="79">
        <f t="shared" ref="V70:V103" si="120">C490</f>
        <v>0</v>
      </c>
      <c r="W70" s="83">
        <f t="shared" ref="W70:W103" si="121">D490</f>
        <v>0</v>
      </c>
      <c r="X70" s="43">
        <f t="shared" ref="X70:X103" si="122">B594/1000000000</f>
        <v>0</v>
      </c>
      <c r="Y70" s="43">
        <f t="shared" ref="Y70:Z70" si="123">C594</f>
        <v>0</v>
      </c>
      <c r="Z70" s="43">
        <f t="shared" si="123"/>
        <v>0</v>
      </c>
      <c r="AB70">
        <v>10714285714.285999</v>
      </c>
      <c r="AC70">
        <v>-9.5074635000000001</v>
      </c>
      <c r="AD70">
        <v>11.839287000000001</v>
      </c>
      <c r="AE70">
        <v>21.347760999999998</v>
      </c>
      <c r="AF70">
        <v>-51.936000999999997</v>
      </c>
      <c r="AG70">
        <v>-9.6030893000000006</v>
      </c>
      <c r="AH70" s="8"/>
      <c r="AI70" s="6">
        <f t="shared" si="107"/>
        <v>11.285714285714</v>
      </c>
      <c r="AJ70" s="6">
        <f t="shared" si="108"/>
        <v>26.070371999999999</v>
      </c>
      <c r="AK70" s="83">
        <f t="shared" ref="AK70:AK103" si="124">AD74</f>
        <v>16.631111000000001</v>
      </c>
      <c r="AL70" s="6">
        <f t="shared" ref="AL70:AL103" si="125">AB74/1000000000</f>
        <v>11.285714285714</v>
      </c>
      <c r="AM70" s="79">
        <f t="shared" ref="AM70:AM103" si="126">AC178</f>
        <v>0</v>
      </c>
      <c r="AN70" s="83">
        <f t="shared" ref="AN70:AN103" si="127">AD178</f>
        <v>0</v>
      </c>
      <c r="AO70" s="6">
        <f t="shared" ref="AO70:AO103" si="128">AB74/1000000000</f>
        <v>11.285714285714</v>
      </c>
      <c r="AP70" s="43">
        <f t="shared" ref="AP70:AP103" si="129">AC282</f>
        <v>0</v>
      </c>
      <c r="AQ70" s="83">
        <f t="shared" ref="AQ70:AQ103" si="130">AD282</f>
        <v>0</v>
      </c>
      <c r="AR70" s="6">
        <f t="shared" ref="AR70:AR103" si="131">AB74/1000000000</f>
        <v>11.285714285714</v>
      </c>
      <c r="AS70" s="79">
        <f t="shared" ref="AS70:AS103" si="132">AC386</f>
        <v>0</v>
      </c>
      <c r="AT70" s="83">
        <f t="shared" ref="AT70:AT103" si="133">AD386</f>
        <v>0</v>
      </c>
      <c r="AU70" s="6">
        <f t="shared" ref="AU70:AU103" si="134">AB74/1000000000</f>
        <v>11.285714285714</v>
      </c>
      <c r="AV70" s="79">
        <f t="shared" ref="AV70:AV103" si="135">AC490</f>
        <v>0</v>
      </c>
      <c r="AW70" s="83">
        <f t="shared" ref="AW70:AW103" si="136">AD490</f>
        <v>0</v>
      </c>
      <c r="AX70" s="43">
        <f t="shared" ref="AX70:AX103" si="137">AB594/1000000000</f>
        <v>0</v>
      </c>
      <c r="AY70" s="43">
        <f t="shared" ref="AY70:AY103" si="138">AC594</f>
        <v>0</v>
      </c>
      <c r="AZ70" s="43">
        <f t="shared" ref="AZ70:AZ103" si="139">AD594</f>
        <v>0</v>
      </c>
    </row>
    <row r="71" spans="2:52" x14ac:dyDescent="0.25">
      <c r="B71">
        <v>10857142857.143</v>
      </c>
      <c r="C71">
        <v>-7.8308515999999999</v>
      </c>
      <c r="D71">
        <v>14.808818</v>
      </c>
      <c r="E71">
        <v>22.541053999999999</v>
      </c>
      <c r="F71">
        <v>-53.435406</v>
      </c>
      <c r="G71">
        <v>-7.8102961000000004</v>
      </c>
      <c r="H71" s="8"/>
      <c r="I71" s="6">
        <f t="shared" si="104"/>
        <v>11.428571428570999</v>
      </c>
      <c r="J71" s="6">
        <f t="shared" si="105"/>
        <v>22.085391999999999</v>
      </c>
      <c r="K71" s="83">
        <f t="shared" si="109"/>
        <v>14.34186</v>
      </c>
      <c r="L71" s="6">
        <f t="shared" si="110"/>
        <v>11.428571428570999</v>
      </c>
      <c r="M71" s="79">
        <f t="shared" si="111"/>
        <v>0</v>
      </c>
      <c r="N71" s="83">
        <f t="shared" si="112"/>
        <v>0</v>
      </c>
      <c r="O71" s="6">
        <f t="shared" si="113"/>
        <v>11.428571428570999</v>
      </c>
      <c r="P71" s="79">
        <f t="shared" si="114"/>
        <v>0</v>
      </c>
      <c r="Q71" s="83">
        <f t="shared" si="115"/>
        <v>0</v>
      </c>
      <c r="R71" s="6">
        <f t="shared" si="116"/>
        <v>11.428571428570999</v>
      </c>
      <c r="S71" s="79">
        <f t="shared" si="117"/>
        <v>0</v>
      </c>
      <c r="T71" s="83">
        <f t="shared" si="118"/>
        <v>0</v>
      </c>
      <c r="U71" s="6">
        <f t="shared" si="119"/>
        <v>11.428571428570999</v>
      </c>
      <c r="V71" s="79">
        <f t="shared" si="120"/>
        <v>0</v>
      </c>
      <c r="W71" s="83">
        <f t="shared" si="121"/>
        <v>0</v>
      </c>
      <c r="X71" s="43">
        <f t="shared" si="122"/>
        <v>0</v>
      </c>
      <c r="Y71" s="43">
        <f t="shared" ref="Y71:Z71" si="140">C595</f>
        <v>0</v>
      </c>
      <c r="Z71" s="43">
        <f t="shared" si="140"/>
        <v>0</v>
      </c>
      <c r="AB71">
        <v>10857142857.143</v>
      </c>
      <c r="AC71">
        <v>-9.3969316000000003</v>
      </c>
      <c r="AD71">
        <v>12.524222999999999</v>
      </c>
      <c r="AE71">
        <v>22.039534</v>
      </c>
      <c r="AF71">
        <v>-52.812922999999998</v>
      </c>
      <c r="AG71">
        <v>-9.4347867999999995</v>
      </c>
      <c r="AH71" s="8"/>
      <c r="AI71" s="6">
        <f t="shared" si="107"/>
        <v>11.428571428570999</v>
      </c>
      <c r="AJ71" s="6">
        <f t="shared" si="108"/>
        <v>26.797585999999999</v>
      </c>
      <c r="AK71" s="83">
        <f t="shared" si="124"/>
        <v>17.330387000000002</v>
      </c>
      <c r="AL71" s="6">
        <f t="shared" si="125"/>
        <v>11.428571428570999</v>
      </c>
      <c r="AM71" s="79">
        <f t="shared" si="126"/>
        <v>0</v>
      </c>
      <c r="AN71" s="83">
        <f t="shared" si="127"/>
        <v>0</v>
      </c>
      <c r="AO71" s="6">
        <f t="shared" si="128"/>
        <v>11.428571428570999</v>
      </c>
      <c r="AP71" s="43">
        <f t="shared" si="129"/>
        <v>0</v>
      </c>
      <c r="AQ71" s="83">
        <f t="shared" si="130"/>
        <v>0</v>
      </c>
      <c r="AR71" s="6">
        <f t="shared" si="131"/>
        <v>11.428571428570999</v>
      </c>
      <c r="AS71" s="79">
        <f t="shared" si="132"/>
        <v>0</v>
      </c>
      <c r="AT71" s="83">
        <f t="shared" si="133"/>
        <v>0</v>
      </c>
      <c r="AU71" s="6">
        <f t="shared" si="134"/>
        <v>11.428571428570999</v>
      </c>
      <c r="AV71" s="79">
        <f t="shared" si="135"/>
        <v>0</v>
      </c>
      <c r="AW71" s="83">
        <f t="shared" si="136"/>
        <v>0</v>
      </c>
      <c r="AX71" s="43">
        <f t="shared" si="137"/>
        <v>0</v>
      </c>
      <c r="AY71" s="43">
        <f t="shared" si="138"/>
        <v>0</v>
      </c>
      <c r="AZ71" s="43">
        <f t="shared" si="139"/>
        <v>0</v>
      </c>
    </row>
    <row r="72" spans="2:52" x14ac:dyDescent="0.25">
      <c r="B72">
        <v>11000000000</v>
      </c>
      <c r="C72">
        <v>-7.6931190000000003</v>
      </c>
      <c r="D72">
        <v>14.859534</v>
      </c>
      <c r="E72">
        <v>22.697610999999998</v>
      </c>
      <c r="F72">
        <v>-52.731017999999999</v>
      </c>
      <c r="G72">
        <v>-7.7532791999999997</v>
      </c>
      <c r="H72" s="8"/>
      <c r="I72" s="6">
        <f t="shared" si="104"/>
        <v>11.571428571429001</v>
      </c>
      <c r="J72" s="6">
        <f t="shared" si="105"/>
        <v>22.182697000000001</v>
      </c>
      <c r="K72" s="83">
        <f t="shared" si="109"/>
        <v>14.382145</v>
      </c>
      <c r="L72" s="6">
        <f t="shared" si="110"/>
        <v>11.571428571429001</v>
      </c>
      <c r="M72" s="79">
        <f t="shared" si="111"/>
        <v>0</v>
      </c>
      <c r="N72" s="83">
        <f t="shared" si="112"/>
        <v>0</v>
      </c>
      <c r="O72" s="6">
        <f t="shared" si="113"/>
        <v>11.571428571429001</v>
      </c>
      <c r="P72" s="79">
        <f t="shared" si="114"/>
        <v>0</v>
      </c>
      <c r="Q72" s="83">
        <f t="shared" si="115"/>
        <v>0</v>
      </c>
      <c r="R72" s="6">
        <f t="shared" si="116"/>
        <v>11.571428571429001</v>
      </c>
      <c r="S72" s="79">
        <f t="shared" si="117"/>
        <v>0</v>
      </c>
      <c r="T72" s="83">
        <f t="shared" si="118"/>
        <v>0</v>
      </c>
      <c r="U72" s="6">
        <f t="shared" si="119"/>
        <v>11.571428571429001</v>
      </c>
      <c r="V72" s="79">
        <f t="shared" si="120"/>
        <v>0</v>
      </c>
      <c r="W72" s="83">
        <f t="shared" si="121"/>
        <v>0</v>
      </c>
      <c r="X72" s="43">
        <f t="shared" si="122"/>
        <v>0</v>
      </c>
      <c r="Y72" s="43">
        <f t="shared" ref="Y72:Z72" si="141">C596</f>
        <v>0</v>
      </c>
      <c r="Z72" s="43">
        <f t="shared" si="141"/>
        <v>0</v>
      </c>
      <c r="AB72">
        <v>11000000000</v>
      </c>
      <c r="AC72">
        <v>-9.4956817999999998</v>
      </c>
      <c r="AD72">
        <v>13.484942</v>
      </c>
      <c r="AE72">
        <v>22.914888000000001</v>
      </c>
      <c r="AF72">
        <v>-55.596648999999999</v>
      </c>
      <c r="AG72">
        <v>-9.5080565999999997</v>
      </c>
      <c r="AH72" s="8"/>
      <c r="AI72" s="6">
        <f t="shared" si="107"/>
        <v>11.571428571429001</v>
      </c>
      <c r="AJ72" s="6">
        <f t="shared" si="108"/>
        <v>27.002773000000001</v>
      </c>
      <c r="AK72" s="83">
        <f t="shared" si="124"/>
        <v>17.540133999999998</v>
      </c>
      <c r="AL72" s="6">
        <f t="shared" si="125"/>
        <v>11.571428571429001</v>
      </c>
      <c r="AM72" s="79">
        <f t="shared" si="126"/>
        <v>0</v>
      </c>
      <c r="AN72" s="83">
        <f t="shared" si="127"/>
        <v>0</v>
      </c>
      <c r="AO72" s="6">
        <f t="shared" si="128"/>
        <v>11.571428571429001</v>
      </c>
      <c r="AP72" s="43">
        <f t="shared" si="129"/>
        <v>0</v>
      </c>
      <c r="AQ72" s="83">
        <f t="shared" si="130"/>
        <v>0</v>
      </c>
      <c r="AR72" s="6">
        <f t="shared" si="131"/>
        <v>11.571428571429001</v>
      </c>
      <c r="AS72" s="79">
        <f t="shared" si="132"/>
        <v>0</v>
      </c>
      <c r="AT72" s="83">
        <f t="shared" si="133"/>
        <v>0</v>
      </c>
      <c r="AU72" s="6">
        <f t="shared" si="134"/>
        <v>11.571428571429001</v>
      </c>
      <c r="AV72" s="79">
        <f t="shared" si="135"/>
        <v>0</v>
      </c>
      <c r="AW72" s="83">
        <f t="shared" si="136"/>
        <v>0</v>
      </c>
      <c r="AX72" s="43">
        <f t="shared" si="137"/>
        <v>0</v>
      </c>
      <c r="AY72" s="43">
        <f t="shared" si="138"/>
        <v>0</v>
      </c>
      <c r="AZ72" s="43">
        <f t="shared" si="139"/>
        <v>0</v>
      </c>
    </row>
    <row r="73" spans="2:52" x14ac:dyDescent="0.25">
      <c r="B73">
        <v>11142857142.857</v>
      </c>
      <c r="C73">
        <v>-7.8551364000000001</v>
      </c>
      <c r="D73">
        <v>14.579298</v>
      </c>
      <c r="E73">
        <v>22.367228999999998</v>
      </c>
      <c r="F73">
        <v>-53.128098000000001</v>
      </c>
      <c r="G73">
        <v>-7.9506544999999997</v>
      </c>
      <c r="H73" s="8"/>
      <c r="I73" s="6">
        <f t="shared" si="104"/>
        <v>11.714285714286</v>
      </c>
      <c r="J73" s="6">
        <f t="shared" si="105"/>
        <v>22.544177999999999</v>
      </c>
      <c r="K73" s="83">
        <f t="shared" si="109"/>
        <v>14.678890000000001</v>
      </c>
      <c r="L73" s="6">
        <f t="shared" si="110"/>
        <v>11.714285714286</v>
      </c>
      <c r="M73" s="79">
        <f t="shared" si="111"/>
        <v>0</v>
      </c>
      <c r="N73" s="83">
        <f t="shared" si="112"/>
        <v>0</v>
      </c>
      <c r="O73" s="6">
        <f t="shared" si="113"/>
        <v>11.714285714286</v>
      </c>
      <c r="P73" s="79">
        <f t="shared" si="114"/>
        <v>0</v>
      </c>
      <c r="Q73" s="83">
        <f t="shared" si="115"/>
        <v>0</v>
      </c>
      <c r="R73" s="6">
        <f t="shared" si="116"/>
        <v>11.714285714286</v>
      </c>
      <c r="S73" s="79">
        <f t="shared" si="117"/>
        <v>0</v>
      </c>
      <c r="T73" s="83">
        <f t="shared" si="118"/>
        <v>0</v>
      </c>
      <c r="U73" s="6">
        <f t="shared" si="119"/>
        <v>11.714285714286</v>
      </c>
      <c r="V73" s="79">
        <f t="shared" si="120"/>
        <v>0</v>
      </c>
      <c r="W73" s="83">
        <f t="shared" si="121"/>
        <v>0</v>
      </c>
      <c r="X73" s="43">
        <f t="shared" si="122"/>
        <v>0</v>
      </c>
      <c r="Y73" s="43">
        <f t="shared" ref="Y73:Z73" si="142">C597</f>
        <v>0</v>
      </c>
      <c r="Z73" s="43">
        <f t="shared" si="142"/>
        <v>0</v>
      </c>
      <c r="AB73">
        <v>11142857142.857</v>
      </c>
      <c r="AC73">
        <v>-9.3290395999999998</v>
      </c>
      <c r="AD73">
        <v>15.404754000000001</v>
      </c>
      <c r="AE73">
        <v>24.857997999999998</v>
      </c>
      <c r="AF73">
        <v>-57.165042999999997</v>
      </c>
      <c r="AG73">
        <v>-9.3469963000000007</v>
      </c>
      <c r="AH73" s="8"/>
      <c r="AI73" s="6">
        <f t="shared" si="107"/>
        <v>11.714285714286</v>
      </c>
      <c r="AJ73" s="6">
        <f t="shared" si="108"/>
        <v>27.669433999999999</v>
      </c>
      <c r="AK73" s="83">
        <f t="shared" si="124"/>
        <v>18.183814999999999</v>
      </c>
      <c r="AL73" s="6">
        <f t="shared" si="125"/>
        <v>11.714285714286</v>
      </c>
      <c r="AM73" s="79">
        <f t="shared" si="126"/>
        <v>0</v>
      </c>
      <c r="AN73" s="83">
        <f t="shared" si="127"/>
        <v>0</v>
      </c>
      <c r="AO73" s="6">
        <f t="shared" si="128"/>
        <v>11.714285714286</v>
      </c>
      <c r="AP73" s="43">
        <f t="shared" si="129"/>
        <v>0</v>
      </c>
      <c r="AQ73" s="83">
        <f t="shared" si="130"/>
        <v>0</v>
      </c>
      <c r="AR73" s="6">
        <f t="shared" si="131"/>
        <v>11.714285714286</v>
      </c>
      <c r="AS73" s="79">
        <f t="shared" si="132"/>
        <v>0</v>
      </c>
      <c r="AT73" s="83">
        <f t="shared" si="133"/>
        <v>0</v>
      </c>
      <c r="AU73" s="6">
        <f t="shared" si="134"/>
        <v>11.714285714286</v>
      </c>
      <c r="AV73" s="79">
        <f t="shared" si="135"/>
        <v>0</v>
      </c>
      <c r="AW73" s="83">
        <f t="shared" si="136"/>
        <v>0</v>
      </c>
      <c r="AX73" s="43">
        <f t="shared" si="137"/>
        <v>0</v>
      </c>
      <c r="AY73" s="43">
        <f t="shared" si="138"/>
        <v>0</v>
      </c>
      <c r="AZ73" s="43">
        <f t="shared" si="139"/>
        <v>0</v>
      </c>
    </row>
    <row r="74" spans="2:52" x14ac:dyDescent="0.25">
      <c r="B74">
        <v>11285714285.714001</v>
      </c>
      <c r="C74">
        <v>-7.6172589999999998</v>
      </c>
      <c r="D74">
        <v>14.311659000000001</v>
      </c>
      <c r="E74">
        <v>22.081113999999999</v>
      </c>
      <c r="F74">
        <v>-51.113213000000002</v>
      </c>
      <c r="G74">
        <v>-7.6598610999999996</v>
      </c>
      <c r="H74" s="8"/>
      <c r="I74" s="6">
        <f t="shared" si="104"/>
        <v>11.857142857143</v>
      </c>
      <c r="J74" s="6">
        <f t="shared" si="105"/>
        <v>22.594028000000002</v>
      </c>
      <c r="K74" s="83">
        <f t="shared" si="109"/>
        <v>14.696966</v>
      </c>
      <c r="L74" s="6">
        <f t="shared" si="110"/>
        <v>11.857142857143</v>
      </c>
      <c r="M74" s="79">
        <f t="shared" si="111"/>
        <v>0</v>
      </c>
      <c r="N74" s="83">
        <f t="shared" si="112"/>
        <v>0</v>
      </c>
      <c r="O74" s="6">
        <f t="shared" si="113"/>
        <v>11.857142857143</v>
      </c>
      <c r="P74" s="79">
        <f t="shared" si="114"/>
        <v>0</v>
      </c>
      <c r="Q74" s="83">
        <f t="shared" si="115"/>
        <v>0</v>
      </c>
      <c r="R74" s="6">
        <f t="shared" si="116"/>
        <v>11.857142857143</v>
      </c>
      <c r="S74" s="79">
        <f t="shared" si="117"/>
        <v>0</v>
      </c>
      <c r="T74" s="83">
        <f t="shared" si="118"/>
        <v>0</v>
      </c>
      <c r="U74" s="6">
        <f t="shared" si="119"/>
        <v>11.857142857143</v>
      </c>
      <c r="V74" s="79">
        <f t="shared" si="120"/>
        <v>0</v>
      </c>
      <c r="W74" s="83">
        <f t="shared" si="121"/>
        <v>0</v>
      </c>
      <c r="X74" s="43">
        <f t="shared" si="122"/>
        <v>0</v>
      </c>
      <c r="Y74" s="43">
        <f t="shared" ref="Y74:Z74" si="143">C598</f>
        <v>0</v>
      </c>
      <c r="Z74" s="43">
        <f t="shared" si="143"/>
        <v>0</v>
      </c>
      <c r="AB74">
        <v>11285714285.714001</v>
      </c>
      <c r="AC74">
        <v>-9.4520969000000008</v>
      </c>
      <c r="AD74">
        <v>16.631111000000001</v>
      </c>
      <c r="AE74">
        <v>26.070371999999999</v>
      </c>
      <c r="AF74">
        <v>-64.497283999999993</v>
      </c>
      <c r="AG74">
        <v>-9.5046815999999996</v>
      </c>
      <c r="AH74" s="8"/>
      <c r="AI74" s="6">
        <f t="shared" si="107"/>
        <v>11.857142857143</v>
      </c>
      <c r="AJ74" s="6">
        <f t="shared" si="108"/>
        <v>27.840088000000002</v>
      </c>
      <c r="AK74" s="83">
        <f t="shared" si="124"/>
        <v>18.350352999999998</v>
      </c>
      <c r="AL74" s="6">
        <f t="shared" si="125"/>
        <v>11.857142857143</v>
      </c>
      <c r="AM74" s="79">
        <f t="shared" si="126"/>
        <v>0</v>
      </c>
      <c r="AN74" s="83">
        <f t="shared" si="127"/>
        <v>0</v>
      </c>
      <c r="AO74" s="6">
        <f t="shared" si="128"/>
        <v>11.857142857143</v>
      </c>
      <c r="AP74" s="43">
        <f t="shared" si="129"/>
        <v>0</v>
      </c>
      <c r="AQ74" s="83">
        <f t="shared" si="130"/>
        <v>0</v>
      </c>
      <c r="AR74" s="6">
        <f t="shared" si="131"/>
        <v>11.857142857143</v>
      </c>
      <c r="AS74" s="79">
        <f t="shared" si="132"/>
        <v>0</v>
      </c>
      <c r="AT74" s="83">
        <f t="shared" si="133"/>
        <v>0</v>
      </c>
      <c r="AU74" s="6">
        <f t="shared" si="134"/>
        <v>11.857142857143</v>
      </c>
      <c r="AV74" s="79">
        <f t="shared" si="135"/>
        <v>0</v>
      </c>
      <c r="AW74" s="83">
        <f t="shared" si="136"/>
        <v>0</v>
      </c>
      <c r="AX74" s="43">
        <f t="shared" si="137"/>
        <v>0</v>
      </c>
      <c r="AY74" s="43">
        <f t="shared" si="138"/>
        <v>0</v>
      </c>
      <c r="AZ74" s="43">
        <f t="shared" si="139"/>
        <v>0</v>
      </c>
    </row>
    <row r="75" spans="2:52" x14ac:dyDescent="0.25">
      <c r="B75">
        <v>11428571428.570999</v>
      </c>
      <c r="C75">
        <v>-7.9775333000000002</v>
      </c>
      <c r="D75">
        <v>14.34186</v>
      </c>
      <c r="E75">
        <v>22.085391999999999</v>
      </c>
      <c r="F75">
        <v>-51.978423999999997</v>
      </c>
      <c r="G75">
        <v>-7.6978502000000004</v>
      </c>
      <c r="H75" s="8"/>
      <c r="I75" s="6">
        <f t="shared" si="104"/>
        <v>12</v>
      </c>
      <c r="J75" s="6">
        <f t="shared" si="105"/>
        <v>23.227537000000002</v>
      </c>
      <c r="K75" s="83">
        <f t="shared" si="109"/>
        <v>15.26487</v>
      </c>
      <c r="L75" s="6">
        <f t="shared" si="110"/>
        <v>12</v>
      </c>
      <c r="M75" s="79">
        <f t="shared" si="111"/>
        <v>0</v>
      </c>
      <c r="N75" s="83">
        <f t="shared" si="112"/>
        <v>0</v>
      </c>
      <c r="O75" s="6">
        <f t="shared" si="113"/>
        <v>12</v>
      </c>
      <c r="P75" s="79">
        <f t="shared" si="114"/>
        <v>0</v>
      </c>
      <c r="Q75" s="83">
        <f t="shared" si="115"/>
        <v>0</v>
      </c>
      <c r="R75" s="6">
        <f t="shared" si="116"/>
        <v>12</v>
      </c>
      <c r="S75" s="79">
        <f t="shared" si="117"/>
        <v>0</v>
      </c>
      <c r="T75" s="83">
        <f t="shared" si="118"/>
        <v>0</v>
      </c>
      <c r="U75" s="6">
        <f t="shared" si="119"/>
        <v>12</v>
      </c>
      <c r="V75" s="79">
        <f t="shared" si="120"/>
        <v>0</v>
      </c>
      <c r="W75" s="83">
        <f t="shared" si="121"/>
        <v>0</v>
      </c>
      <c r="X75" s="43">
        <f t="shared" si="122"/>
        <v>0</v>
      </c>
      <c r="Y75" s="43">
        <f t="shared" ref="Y75:Z75" si="144">C599</f>
        <v>0</v>
      </c>
      <c r="Z75" s="43">
        <f t="shared" si="144"/>
        <v>0</v>
      </c>
      <c r="AB75">
        <v>11428571428.570999</v>
      </c>
      <c r="AC75">
        <v>-9.6591796999999993</v>
      </c>
      <c r="AD75">
        <v>17.330387000000002</v>
      </c>
      <c r="AE75">
        <v>26.797585999999999</v>
      </c>
      <c r="AF75">
        <v>-63.445292999999999</v>
      </c>
      <c r="AG75">
        <v>-9.4660969000000001</v>
      </c>
      <c r="AH75" s="8"/>
      <c r="AI75" s="6">
        <f t="shared" si="107"/>
        <v>12</v>
      </c>
      <c r="AJ75" s="6">
        <f t="shared" si="108"/>
        <v>26.952431000000001</v>
      </c>
      <c r="AK75" s="83">
        <f t="shared" si="124"/>
        <v>17.470375000000001</v>
      </c>
      <c r="AL75" s="6">
        <f t="shared" si="125"/>
        <v>12</v>
      </c>
      <c r="AM75" s="79">
        <f t="shared" si="126"/>
        <v>0</v>
      </c>
      <c r="AN75" s="83">
        <f t="shared" si="127"/>
        <v>0</v>
      </c>
      <c r="AO75" s="6">
        <f t="shared" si="128"/>
        <v>12</v>
      </c>
      <c r="AP75" s="43">
        <f t="shared" si="129"/>
        <v>0</v>
      </c>
      <c r="AQ75" s="83">
        <f t="shared" si="130"/>
        <v>0</v>
      </c>
      <c r="AR75" s="6">
        <f t="shared" si="131"/>
        <v>12</v>
      </c>
      <c r="AS75" s="79">
        <f t="shared" si="132"/>
        <v>0</v>
      </c>
      <c r="AT75" s="83">
        <f t="shared" si="133"/>
        <v>0</v>
      </c>
      <c r="AU75" s="6">
        <f t="shared" si="134"/>
        <v>12</v>
      </c>
      <c r="AV75" s="79">
        <f t="shared" si="135"/>
        <v>0</v>
      </c>
      <c r="AW75" s="83">
        <f t="shared" si="136"/>
        <v>0</v>
      </c>
      <c r="AX75" s="43">
        <f t="shared" si="137"/>
        <v>0</v>
      </c>
      <c r="AY75" s="43">
        <f t="shared" si="138"/>
        <v>0</v>
      </c>
      <c r="AZ75" s="43">
        <f t="shared" si="139"/>
        <v>0</v>
      </c>
    </row>
    <row r="76" spans="2:52" x14ac:dyDescent="0.25">
      <c r="B76">
        <v>11571428571.429001</v>
      </c>
      <c r="C76">
        <v>-8.4725713999999996</v>
      </c>
      <c r="D76">
        <v>14.382145</v>
      </c>
      <c r="E76">
        <v>22.182697000000001</v>
      </c>
      <c r="F76">
        <v>-55.161613000000003</v>
      </c>
      <c r="G76">
        <v>-7.8728851999999998</v>
      </c>
      <c r="H76" s="8"/>
      <c r="I76" s="6">
        <f t="shared" si="104"/>
        <v>12.142857142857</v>
      </c>
      <c r="J76" s="6">
        <f t="shared" si="105"/>
        <v>24.207830000000001</v>
      </c>
      <c r="K76" s="83">
        <f t="shared" si="109"/>
        <v>16.134083</v>
      </c>
      <c r="L76" s="6">
        <f t="shared" si="110"/>
        <v>12.142857142857</v>
      </c>
      <c r="M76" s="79">
        <f t="shared" si="111"/>
        <v>0</v>
      </c>
      <c r="N76" s="83">
        <f t="shared" si="112"/>
        <v>0</v>
      </c>
      <c r="O76" s="6">
        <f t="shared" si="113"/>
        <v>12.142857142857</v>
      </c>
      <c r="P76" s="79">
        <f t="shared" si="114"/>
        <v>0</v>
      </c>
      <c r="Q76" s="83">
        <f t="shared" si="115"/>
        <v>0</v>
      </c>
      <c r="R76" s="6">
        <f t="shared" si="116"/>
        <v>12.142857142857</v>
      </c>
      <c r="S76" s="79">
        <f t="shared" si="117"/>
        <v>0</v>
      </c>
      <c r="T76" s="83">
        <f t="shared" si="118"/>
        <v>0</v>
      </c>
      <c r="U76" s="6">
        <f t="shared" si="119"/>
        <v>12.142857142857</v>
      </c>
      <c r="V76" s="79">
        <f t="shared" si="120"/>
        <v>0</v>
      </c>
      <c r="W76" s="83">
        <f t="shared" si="121"/>
        <v>0</v>
      </c>
      <c r="X76" s="43">
        <f t="shared" si="122"/>
        <v>0</v>
      </c>
      <c r="Y76" s="43">
        <f t="shared" ref="Y76:Z76" si="145">C600</f>
        <v>0</v>
      </c>
      <c r="Z76" s="43">
        <f t="shared" si="145"/>
        <v>0</v>
      </c>
      <c r="AB76">
        <v>11571428571.429001</v>
      </c>
      <c r="AC76">
        <v>-9.9545125999999993</v>
      </c>
      <c r="AD76">
        <v>17.540133999999998</v>
      </c>
      <c r="AE76">
        <v>27.002773000000001</v>
      </c>
      <c r="AF76">
        <v>-63.237110000000001</v>
      </c>
      <c r="AG76">
        <v>-9.4308213999999992</v>
      </c>
      <c r="AH76" s="8"/>
      <c r="AI76" s="6">
        <f t="shared" si="107"/>
        <v>12.142857142857</v>
      </c>
      <c r="AJ76" s="6">
        <f t="shared" si="108"/>
        <v>25.403075999999999</v>
      </c>
      <c r="AK76" s="83">
        <f t="shared" si="124"/>
        <v>15.873828</v>
      </c>
      <c r="AL76" s="6">
        <f t="shared" si="125"/>
        <v>12.142857142857</v>
      </c>
      <c r="AM76" s="79">
        <f t="shared" si="126"/>
        <v>0</v>
      </c>
      <c r="AN76" s="83">
        <f t="shared" si="127"/>
        <v>0</v>
      </c>
      <c r="AO76" s="6">
        <f t="shared" si="128"/>
        <v>12.142857142857</v>
      </c>
      <c r="AP76" s="43">
        <f t="shared" si="129"/>
        <v>0</v>
      </c>
      <c r="AQ76" s="83">
        <f t="shared" si="130"/>
        <v>0</v>
      </c>
      <c r="AR76" s="6">
        <f t="shared" si="131"/>
        <v>12.142857142857</v>
      </c>
      <c r="AS76" s="79">
        <f t="shared" si="132"/>
        <v>0</v>
      </c>
      <c r="AT76" s="83">
        <f t="shared" si="133"/>
        <v>0</v>
      </c>
      <c r="AU76" s="6">
        <f t="shared" si="134"/>
        <v>12.142857142857</v>
      </c>
      <c r="AV76" s="79">
        <f t="shared" si="135"/>
        <v>0</v>
      </c>
      <c r="AW76" s="83">
        <f t="shared" si="136"/>
        <v>0</v>
      </c>
      <c r="AX76" s="43">
        <f t="shared" si="137"/>
        <v>0</v>
      </c>
      <c r="AY76" s="43">
        <f t="shared" si="138"/>
        <v>0</v>
      </c>
      <c r="AZ76" s="43">
        <f t="shared" si="139"/>
        <v>0</v>
      </c>
    </row>
    <row r="77" spans="2:52" x14ac:dyDescent="0.25">
      <c r="B77">
        <v>11714285714.285999</v>
      </c>
      <c r="C77">
        <v>-7.9798703</v>
      </c>
      <c r="D77">
        <v>14.678890000000001</v>
      </c>
      <c r="E77">
        <v>22.544177999999999</v>
      </c>
      <c r="F77">
        <v>-52.442753000000003</v>
      </c>
      <c r="G77">
        <v>-7.8309245000000001</v>
      </c>
      <c r="H77" s="8"/>
      <c r="I77" s="6">
        <f t="shared" si="104"/>
        <v>12.285714285714</v>
      </c>
      <c r="J77" s="6">
        <f t="shared" si="105"/>
        <v>24.357116999999999</v>
      </c>
      <c r="K77" s="83">
        <f t="shared" si="109"/>
        <v>16.160194000000001</v>
      </c>
      <c r="L77" s="6">
        <f t="shared" si="110"/>
        <v>12.285714285714</v>
      </c>
      <c r="M77" s="79">
        <f t="shared" si="111"/>
        <v>0</v>
      </c>
      <c r="N77" s="83">
        <f t="shared" si="112"/>
        <v>0</v>
      </c>
      <c r="O77" s="6">
        <f t="shared" si="113"/>
        <v>12.285714285714</v>
      </c>
      <c r="P77" s="79">
        <f t="shared" si="114"/>
        <v>0</v>
      </c>
      <c r="Q77" s="83">
        <f t="shared" si="115"/>
        <v>0</v>
      </c>
      <c r="R77" s="6">
        <f t="shared" si="116"/>
        <v>12.285714285714</v>
      </c>
      <c r="S77" s="79">
        <f t="shared" si="117"/>
        <v>0</v>
      </c>
      <c r="T77" s="83">
        <f t="shared" si="118"/>
        <v>0</v>
      </c>
      <c r="U77" s="6">
        <f t="shared" si="119"/>
        <v>12.285714285714</v>
      </c>
      <c r="V77" s="79">
        <f t="shared" si="120"/>
        <v>0</v>
      </c>
      <c r="W77" s="83">
        <f t="shared" si="121"/>
        <v>0</v>
      </c>
      <c r="X77" s="43">
        <f t="shared" si="122"/>
        <v>0</v>
      </c>
      <c r="Y77" s="43">
        <f t="shared" ref="Y77:Z77" si="146">C601</f>
        <v>0</v>
      </c>
      <c r="Z77" s="43">
        <f t="shared" si="146"/>
        <v>0</v>
      </c>
      <c r="AB77">
        <v>11714285714.285999</v>
      </c>
      <c r="AC77">
        <v>-9.8537730999999997</v>
      </c>
      <c r="AD77">
        <v>18.183814999999999</v>
      </c>
      <c r="AE77">
        <v>27.669433999999999</v>
      </c>
      <c r="AF77">
        <v>-66.960800000000006</v>
      </c>
      <c r="AG77">
        <v>-9.4909982999999993</v>
      </c>
      <c r="AH77" s="8"/>
      <c r="AI77" s="6">
        <f t="shared" si="107"/>
        <v>12.285714285714</v>
      </c>
      <c r="AJ77" s="6">
        <f t="shared" si="108"/>
        <v>24.331394</v>
      </c>
      <c r="AK77" s="83">
        <f t="shared" si="124"/>
        <v>14.715477</v>
      </c>
      <c r="AL77" s="6">
        <f t="shared" si="125"/>
        <v>12.285714285714</v>
      </c>
      <c r="AM77" s="79">
        <f t="shared" si="126"/>
        <v>0</v>
      </c>
      <c r="AN77" s="83">
        <f t="shared" si="127"/>
        <v>0</v>
      </c>
      <c r="AO77" s="6">
        <f t="shared" si="128"/>
        <v>12.285714285714</v>
      </c>
      <c r="AP77" s="43">
        <f t="shared" si="129"/>
        <v>0</v>
      </c>
      <c r="AQ77" s="83">
        <f t="shared" si="130"/>
        <v>0</v>
      </c>
      <c r="AR77" s="6">
        <f t="shared" si="131"/>
        <v>12.285714285714</v>
      </c>
      <c r="AS77" s="79">
        <f t="shared" si="132"/>
        <v>0</v>
      </c>
      <c r="AT77" s="83">
        <f t="shared" si="133"/>
        <v>0</v>
      </c>
      <c r="AU77" s="6">
        <f t="shared" si="134"/>
        <v>12.285714285714</v>
      </c>
      <c r="AV77" s="79">
        <f t="shared" si="135"/>
        <v>0</v>
      </c>
      <c r="AW77" s="83">
        <f t="shared" si="136"/>
        <v>0</v>
      </c>
      <c r="AX77" s="43">
        <f t="shared" si="137"/>
        <v>0</v>
      </c>
      <c r="AY77" s="43">
        <f t="shared" si="138"/>
        <v>0</v>
      </c>
      <c r="AZ77" s="43">
        <f t="shared" si="139"/>
        <v>0</v>
      </c>
    </row>
    <row r="78" spans="2:52" x14ac:dyDescent="0.25">
      <c r="B78">
        <v>11857142857.143</v>
      </c>
      <c r="C78">
        <v>-8.3072300000000006</v>
      </c>
      <c r="D78">
        <v>14.696966</v>
      </c>
      <c r="E78">
        <v>22.594028000000002</v>
      </c>
      <c r="F78">
        <v>-54.747990000000001</v>
      </c>
      <c r="G78">
        <v>-7.8920564999999998</v>
      </c>
      <c r="H78" s="8"/>
      <c r="I78" s="6">
        <f t="shared" si="104"/>
        <v>12.428571428570999</v>
      </c>
      <c r="J78" s="6">
        <f t="shared" si="105"/>
        <v>24.138017999999999</v>
      </c>
      <c r="K78" s="83">
        <f t="shared" si="109"/>
        <v>15.794411999999999</v>
      </c>
      <c r="L78" s="6">
        <f t="shared" si="110"/>
        <v>12.428571428570999</v>
      </c>
      <c r="M78" s="79">
        <f t="shared" si="111"/>
        <v>0</v>
      </c>
      <c r="N78" s="83">
        <f t="shared" si="112"/>
        <v>0</v>
      </c>
      <c r="O78" s="6">
        <f t="shared" si="113"/>
        <v>12.428571428570999</v>
      </c>
      <c r="P78" s="79">
        <f t="shared" si="114"/>
        <v>0</v>
      </c>
      <c r="Q78" s="83">
        <f t="shared" si="115"/>
        <v>0</v>
      </c>
      <c r="R78" s="6">
        <f t="shared" si="116"/>
        <v>12.428571428570999</v>
      </c>
      <c r="S78" s="79">
        <f t="shared" si="117"/>
        <v>0</v>
      </c>
      <c r="T78" s="83">
        <f t="shared" si="118"/>
        <v>0</v>
      </c>
      <c r="U78" s="6">
        <f t="shared" si="119"/>
        <v>12.428571428570999</v>
      </c>
      <c r="V78" s="79">
        <f t="shared" si="120"/>
        <v>0</v>
      </c>
      <c r="W78" s="83">
        <f t="shared" si="121"/>
        <v>0</v>
      </c>
      <c r="X78" s="43">
        <f t="shared" si="122"/>
        <v>0</v>
      </c>
      <c r="Y78" s="43">
        <f t="shared" ref="Y78:Z78" si="147">C602</f>
        <v>0</v>
      </c>
      <c r="Z78" s="43">
        <f t="shared" si="147"/>
        <v>0</v>
      </c>
      <c r="AB78">
        <v>11857142857.143</v>
      </c>
      <c r="AC78">
        <v>-9.9122915000000003</v>
      </c>
      <c r="AD78">
        <v>18.350352999999998</v>
      </c>
      <c r="AE78">
        <v>27.840088000000002</v>
      </c>
      <c r="AF78">
        <v>-68.066719000000006</v>
      </c>
      <c r="AG78">
        <v>-9.5350342000000001</v>
      </c>
      <c r="AH78" s="8"/>
      <c r="AI78" s="6">
        <f t="shared" si="107"/>
        <v>12.428571428570999</v>
      </c>
      <c r="AJ78" s="6">
        <f t="shared" si="108"/>
        <v>23.83362</v>
      </c>
      <c r="AK78" s="83">
        <f t="shared" si="124"/>
        <v>14.044193999999999</v>
      </c>
      <c r="AL78" s="6">
        <f t="shared" si="125"/>
        <v>12.428571428570999</v>
      </c>
      <c r="AM78" s="79">
        <f t="shared" si="126"/>
        <v>0</v>
      </c>
      <c r="AN78" s="83">
        <f t="shared" si="127"/>
        <v>0</v>
      </c>
      <c r="AO78" s="6">
        <f t="shared" si="128"/>
        <v>12.428571428570999</v>
      </c>
      <c r="AP78" s="43">
        <f t="shared" si="129"/>
        <v>0</v>
      </c>
      <c r="AQ78" s="83">
        <f t="shared" si="130"/>
        <v>0</v>
      </c>
      <c r="AR78" s="6">
        <f t="shared" si="131"/>
        <v>12.428571428570999</v>
      </c>
      <c r="AS78" s="79">
        <f t="shared" si="132"/>
        <v>0</v>
      </c>
      <c r="AT78" s="83">
        <f t="shared" si="133"/>
        <v>0</v>
      </c>
      <c r="AU78" s="6">
        <f t="shared" si="134"/>
        <v>12.428571428570999</v>
      </c>
      <c r="AV78" s="79">
        <f t="shared" si="135"/>
        <v>0</v>
      </c>
      <c r="AW78" s="83">
        <f t="shared" si="136"/>
        <v>0</v>
      </c>
      <c r="AX78" s="43">
        <f t="shared" si="137"/>
        <v>0</v>
      </c>
      <c r="AY78" s="43">
        <f t="shared" si="138"/>
        <v>0</v>
      </c>
      <c r="AZ78" s="43">
        <f t="shared" si="139"/>
        <v>0</v>
      </c>
    </row>
    <row r="79" spans="2:52" x14ac:dyDescent="0.25">
      <c r="B79">
        <v>12000000000</v>
      </c>
      <c r="C79">
        <v>-8.1122618000000006</v>
      </c>
      <c r="D79">
        <v>15.26487</v>
      </c>
      <c r="E79">
        <v>23.227537000000002</v>
      </c>
      <c r="F79">
        <v>-54.189140000000002</v>
      </c>
      <c r="G79">
        <v>-7.9682101999999997</v>
      </c>
      <c r="H79" s="8"/>
      <c r="I79" s="6">
        <f t="shared" si="104"/>
        <v>12.571428571429001</v>
      </c>
      <c r="J79" s="6">
        <f t="shared" si="105"/>
        <v>23.788713000000001</v>
      </c>
      <c r="K79" s="83">
        <f t="shared" si="109"/>
        <v>15.289040999999999</v>
      </c>
      <c r="L79" s="6">
        <f t="shared" si="110"/>
        <v>12.571428571429001</v>
      </c>
      <c r="M79" s="79">
        <f t="shared" si="111"/>
        <v>0</v>
      </c>
      <c r="N79" s="83">
        <f t="shared" si="112"/>
        <v>0</v>
      </c>
      <c r="O79" s="6">
        <f t="shared" si="113"/>
        <v>12.571428571429001</v>
      </c>
      <c r="P79" s="79">
        <f t="shared" si="114"/>
        <v>0</v>
      </c>
      <c r="Q79" s="83">
        <f t="shared" si="115"/>
        <v>0</v>
      </c>
      <c r="R79" s="6">
        <f t="shared" si="116"/>
        <v>12.571428571429001</v>
      </c>
      <c r="S79" s="79">
        <f t="shared" si="117"/>
        <v>0</v>
      </c>
      <c r="T79" s="83">
        <f t="shared" si="118"/>
        <v>0</v>
      </c>
      <c r="U79" s="6">
        <f t="shared" si="119"/>
        <v>12.571428571429001</v>
      </c>
      <c r="V79" s="79">
        <f t="shared" si="120"/>
        <v>0</v>
      </c>
      <c r="W79" s="83">
        <f t="shared" si="121"/>
        <v>0</v>
      </c>
      <c r="X79" s="43">
        <f t="shared" si="122"/>
        <v>0</v>
      </c>
      <c r="Y79" s="43">
        <f t="shared" ref="Y79:Z79" si="148">C603</f>
        <v>0</v>
      </c>
      <c r="Z79" s="43">
        <f t="shared" si="148"/>
        <v>0</v>
      </c>
      <c r="AB79">
        <v>12000000000</v>
      </c>
      <c r="AC79">
        <v>-9.4842300000000002</v>
      </c>
      <c r="AD79">
        <v>17.470375000000001</v>
      </c>
      <c r="AE79">
        <v>26.952431000000001</v>
      </c>
      <c r="AF79">
        <v>-62.825493000000002</v>
      </c>
      <c r="AG79">
        <v>-9.4431705000000008</v>
      </c>
      <c r="AH79" s="8"/>
      <c r="AI79" s="6">
        <f t="shared" si="107"/>
        <v>12.571428571429001</v>
      </c>
      <c r="AJ79" s="6">
        <f t="shared" si="108"/>
        <v>23.870042999999999</v>
      </c>
      <c r="AK79" s="83">
        <f t="shared" si="124"/>
        <v>13.949725000000001</v>
      </c>
      <c r="AL79" s="6">
        <f t="shared" si="125"/>
        <v>12.571428571429001</v>
      </c>
      <c r="AM79" s="79">
        <f t="shared" si="126"/>
        <v>0</v>
      </c>
      <c r="AN79" s="83">
        <f t="shared" si="127"/>
        <v>0</v>
      </c>
      <c r="AO79" s="6">
        <f t="shared" si="128"/>
        <v>12.571428571429001</v>
      </c>
      <c r="AP79" s="43">
        <f t="shared" si="129"/>
        <v>0</v>
      </c>
      <c r="AQ79" s="83">
        <f t="shared" si="130"/>
        <v>0</v>
      </c>
      <c r="AR79" s="6">
        <f t="shared" si="131"/>
        <v>12.571428571429001</v>
      </c>
      <c r="AS79" s="79">
        <f t="shared" si="132"/>
        <v>0</v>
      </c>
      <c r="AT79" s="83">
        <f t="shared" si="133"/>
        <v>0</v>
      </c>
      <c r="AU79" s="6">
        <f t="shared" si="134"/>
        <v>12.571428571429001</v>
      </c>
      <c r="AV79" s="79">
        <f t="shared" si="135"/>
        <v>0</v>
      </c>
      <c r="AW79" s="83">
        <f t="shared" si="136"/>
        <v>0</v>
      </c>
      <c r="AX79" s="43">
        <f t="shared" si="137"/>
        <v>0</v>
      </c>
      <c r="AY79" s="43">
        <f t="shared" si="138"/>
        <v>0</v>
      </c>
      <c r="AZ79" s="43">
        <f t="shared" si="139"/>
        <v>0</v>
      </c>
    </row>
    <row r="80" spans="2:52" x14ac:dyDescent="0.25">
      <c r="B80">
        <v>12142857142.857</v>
      </c>
      <c r="C80">
        <v>-8.2708168000000004</v>
      </c>
      <c r="D80">
        <v>16.134083</v>
      </c>
      <c r="E80">
        <v>24.207830000000001</v>
      </c>
      <c r="F80">
        <v>-56.723014999999997</v>
      </c>
      <c r="G80">
        <v>-8.0277385999999993</v>
      </c>
      <c r="H80" s="8"/>
      <c r="I80" s="6">
        <f t="shared" si="104"/>
        <v>12.714285714286</v>
      </c>
      <c r="J80" s="6">
        <f t="shared" si="105"/>
        <v>24.523651000000001</v>
      </c>
      <c r="K80" s="83">
        <f t="shared" si="109"/>
        <v>15.880357999999999</v>
      </c>
      <c r="L80" s="6">
        <f t="shared" si="110"/>
        <v>12.714285714286</v>
      </c>
      <c r="M80" s="79">
        <f t="shared" si="111"/>
        <v>0</v>
      </c>
      <c r="N80" s="83">
        <f t="shared" si="112"/>
        <v>0</v>
      </c>
      <c r="O80" s="6">
        <f t="shared" si="113"/>
        <v>12.714285714286</v>
      </c>
      <c r="P80" s="79">
        <f t="shared" si="114"/>
        <v>0</v>
      </c>
      <c r="Q80" s="83">
        <f t="shared" si="115"/>
        <v>0</v>
      </c>
      <c r="R80" s="6">
        <f t="shared" si="116"/>
        <v>12.714285714286</v>
      </c>
      <c r="S80" s="79">
        <f t="shared" si="117"/>
        <v>0</v>
      </c>
      <c r="T80" s="83">
        <f t="shared" si="118"/>
        <v>0</v>
      </c>
      <c r="U80" s="6">
        <f t="shared" si="119"/>
        <v>12.714285714286</v>
      </c>
      <c r="V80" s="79">
        <f t="shared" si="120"/>
        <v>0</v>
      </c>
      <c r="W80" s="83">
        <f t="shared" si="121"/>
        <v>0</v>
      </c>
      <c r="X80" s="43">
        <f t="shared" si="122"/>
        <v>0</v>
      </c>
      <c r="Y80" s="43">
        <f t="shared" ref="Y80:Z80" si="149">C604</f>
        <v>0</v>
      </c>
      <c r="Z80" s="43">
        <f t="shared" si="149"/>
        <v>0</v>
      </c>
      <c r="AB80">
        <v>12142857142.857</v>
      </c>
      <c r="AC80">
        <v>-9.6688118000000003</v>
      </c>
      <c r="AD80">
        <v>15.873828</v>
      </c>
      <c r="AE80">
        <v>25.403075999999999</v>
      </c>
      <c r="AF80">
        <v>-61.126044999999998</v>
      </c>
      <c r="AG80">
        <v>-9.4679584999999999</v>
      </c>
      <c r="AH80" s="8"/>
      <c r="AI80" s="6">
        <f t="shared" si="107"/>
        <v>12.714285714286</v>
      </c>
      <c r="AJ80" s="6">
        <f t="shared" si="108"/>
        <v>23.823473</v>
      </c>
      <c r="AK80" s="83">
        <f t="shared" si="124"/>
        <v>13.754345000000001</v>
      </c>
      <c r="AL80" s="6">
        <f t="shared" si="125"/>
        <v>12.714285714286</v>
      </c>
      <c r="AM80" s="79">
        <f t="shared" si="126"/>
        <v>0</v>
      </c>
      <c r="AN80" s="83">
        <f t="shared" si="127"/>
        <v>0</v>
      </c>
      <c r="AO80" s="6">
        <f t="shared" si="128"/>
        <v>12.714285714286</v>
      </c>
      <c r="AP80" s="43">
        <f t="shared" si="129"/>
        <v>0</v>
      </c>
      <c r="AQ80" s="83">
        <f t="shared" si="130"/>
        <v>0</v>
      </c>
      <c r="AR80" s="6">
        <f t="shared" si="131"/>
        <v>12.714285714286</v>
      </c>
      <c r="AS80" s="79">
        <f t="shared" si="132"/>
        <v>0</v>
      </c>
      <c r="AT80" s="83">
        <f t="shared" si="133"/>
        <v>0</v>
      </c>
      <c r="AU80" s="6">
        <f t="shared" si="134"/>
        <v>12.714285714286</v>
      </c>
      <c r="AV80" s="79">
        <f t="shared" si="135"/>
        <v>0</v>
      </c>
      <c r="AW80" s="83">
        <f t="shared" si="136"/>
        <v>0</v>
      </c>
      <c r="AX80" s="43">
        <f t="shared" si="137"/>
        <v>0</v>
      </c>
      <c r="AY80" s="43">
        <f t="shared" si="138"/>
        <v>0</v>
      </c>
      <c r="AZ80" s="43">
        <f t="shared" si="139"/>
        <v>0</v>
      </c>
    </row>
    <row r="81" spans="2:52" x14ac:dyDescent="0.25">
      <c r="B81">
        <v>12285714285.714001</v>
      </c>
      <c r="C81">
        <v>-8.6192141000000007</v>
      </c>
      <c r="D81">
        <v>16.160194000000001</v>
      </c>
      <c r="E81">
        <v>24.357116999999999</v>
      </c>
      <c r="F81">
        <v>-60.899216000000003</v>
      </c>
      <c r="G81">
        <v>-8.2252960000000002</v>
      </c>
      <c r="H81" s="8"/>
      <c r="I81" s="6">
        <f t="shared" si="104"/>
        <v>12.857142857143</v>
      </c>
      <c r="J81" s="6">
        <f t="shared" si="105"/>
        <v>24.835364999999999</v>
      </c>
      <c r="K81" s="83">
        <f t="shared" si="109"/>
        <v>16.069523</v>
      </c>
      <c r="L81" s="6">
        <f t="shared" si="110"/>
        <v>12.857142857143</v>
      </c>
      <c r="M81" s="79">
        <f t="shared" si="111"/>
        <v>0</v>
      </c>
      <c r="N81" s="83">
        <f t="shared" si="112"/>
        <v>0</v>
      </c>
      <c r="O81" s="6">
        <f t="shared" si="113"/>
        <v>12.857142857143</v>
      </c>
      <c r="P81" s="79">
        <f t="shared" si="114"/>
        <v>0</v>
      </c>
      <c r="Q81" s="83">
        <f t="shared" si="115"/>
        <v>0</v>
      </c>
      <c r="R81" s="6">
        <f t="shared" si="116"/>
        <v>12.857142857143</v>
      </c>
      <c r="S81" s="79">
        <f t="shared" si="117"/>
        <v>0</v>
      </c>
      <c r="T81" s="83">
        <f t="shared" si="118"/>
        <v>0</v>
      </c>
      <c r="U81" s="6">
        <f t="shared" si="119"/>
        <v>12.857142857143</v>
      </c>
      <c r="V81" s="79">
        <f t="shared" si="120"/>
        <v>0</v>
      </c>
      <c r="W81" s="83">
        <f t="shared" si="121"/>
        <v>0</v>
      </c>
      <c r="X81" s="43">
        <f t="shared" si="122"/>
        <v>0</v>
      </c>
      <c r="Y81" s="43">
        <f t="shared" ref="Y81:Z81" si="150">C605</f>
        <v>0</v>
      </c>
      <c r="Z81" s="43">
        <f t="shared" si="150"/>
        <v>0</v>
      </c>
      <c r="AB81">
        <v>12285714285.714001</v>
      </c>
      <c r="AC81">
        <v>-10.107030999999999</v>
      </c>
      <c r="AD81">
        <v>14.715477</v>
      </c>
      <c r="AE81">
        <v>24.331394</v>
      </c>
      <c r="AF81">
        <v>-59.071643999999999</v>
      </c>
      <c r="AG81">
        <v>-9.6766147999999994</v>
      </c>
      <c r="AH81" s="8"/>
      <c r="AI81" s="6">
        <f t="shared" si="107"/>
        <v>12.857142857143</v>
      </c>
      <c r="AJ81" s="6">
        <f t="shared" si="108"/>
        <v>23.215508</v>
      </c>
      <c r="AK81" s="83">
        <f t="shared" si="124"/>
        <v>13.087422</v>
      </c>
      <c r="AL81" s="6">
        <f t="shared" si="125"/>
        <v>12.857142857143</v>
      </c>
      <c r="AM81" s="79">
        <f t="shared" si="126"/>
        <v>0</v>
      </c>
      <c r="AN81" s="83">
        <f t="shared" si="127"/>
        <v>0</v>
      </c>
      <c r="AO81" s="6">
        <f t="shared" si="128"/>
        <v>12.857142857143</v>
      </c>
      <c r="AP81" s="43">
        <f t="shared" si="129"/>
        <v>0</v>
      </c>
      <c r="AQ81" s="83">
        <f t="shared" si="130"/>
        <v>0</v>
      </c>
      <c r="AR81" s="6">
        <f t="shared" si="131"/>
        <v>12.857142857143</v>
      </c>
      <c r="AS81" s="79">
        <f t="shared" si="132"/>
        <v>0</v>
      </c>
      <c r="AT81" s="83">
        <f t="shared" si="133"/>
        <v>0</v>
      </c>
      <c r="AU81" s="6">
        <f t="shared" si="134"/>
        <v>12.857142857143</v>
      </c>
      <c r="AV81" s="79">
        <f t="shared" si="135"/>
        <v>0</v>
      </c>
      <c r="AW81" s="83">
        <f t="shared" si="136"/>
        <v>0</v>
      </c>
      <c r="AX81" s="43">
        <f t="shared" si="137"/>
        <v>0</v>
      </c>
      <c r="AY81" s="43">
        <f t="shared" si="138"/>
        <v>0</v>
      </c>
      <c r="AZ81" s="43">
        <f t="shared" si="139"/>
        <v>0</v>
      </c>
    </row>
    <row r="82" spans="2:52" x14ac:dyDescent="0.25">
      <c r="B82">
        <v>12428571428.570999</v>
      </c>
      <c r="C82">
        <v>-9.2202005000000007</v>
      </c>
      <c r="D82">
        <v>15.794411999999999</v>
      </c>
      <c r="E82">
        <v>24.138017999999999</v>
      </c>
      <c r="F82">
        <v>-57.669635999999997</v>
      </c>
      <c r="G82">
        <v>-8.3377333</v>
      </c>
      <c r="H82" s="8"/>
      <c r="I82" s="6">
        <f t="shared" si="104"/>
        <v>13</v>
      </c>
      <c r="J82" s="6">
        <f t="shared" si="105"/>
        <v>24.587122000000001</v>
      </c>
      <c r="K82" s="83">
        <f t="shared" si="109"/>
        <v>15.727549</v>
      </c>
      <c r="L82" s="6">
        <f t="shared" si="110"/>
        <v>13</v>
      </c>
      <c r="M82" s="79">
        <f t="shared" si="111"/>
        <v>0</v>
      </c>
      <c r="N82" s="83">
        <f t="shared" si="112"/>
        <v>0</v>
      </c>
      <c r="O82" s="6">
        <f t="shared" si="113"/>
        <v>13</v>
      </c>
      <c r="P82" s="79">
        <f t="shared" si="114"/>
        <v>0</v>
      </c>
      <c r="Q82" s="83">
        <f t="shared" si="115"/>
        <v>0</v>
      </c>
      <c r="R82" s="6">
        <f t="shared" si="116"/>
        <v>13</v>
      </c>
      <c r="S82" s="79">
        <f t="shared" si="117"/>
        <v>0</v>
      </c>
      <c r="T82" s="83">
        <f t="shared" si="118"/>
        <v>0</v>
      </c>
      <c r="U82" s="6">
        <f t="shared" si="119"/>
        <v>13</v>
      </c>
      <c r="V82" s="79">
        <f t="shared" si="120"/>
        <v>0</v>
      </c>
      <c r="W82" s="83">
        <f t="shared" si="121"/>
        <v>0</v>
      </c>
      <c r="X82" s="43">
        <f t="shared" si="122"/>
        <v>0</v>
      </c>
      <c r="Y82" s="43">
        <f t="shared" ref="Y82:Z82" si="151">C606</f>
        <v>0</v>
      </c>
      <c r="Z82" s="43">
        <f t="shared" si="151"/>
        <v>0</v>
      </c>
      <c r="AB82">
        <v>12428571428.570999</v>
      </c>
      <c r="AC82">
        <v>-10.706512</v>
      </c>
      <c r="AD82">
        <v>14.044193999999999</v>
      </c>
      <c r="AE82">
        <v>23.83362</v>
      </c>
      <c r="AF82">
        <v>-59.542236000000003</v>
      </c>
      <c r="AG82">
        <v>-9.7031784000000005</v>
      </c>
      <c r="AH82" s="8"/>
      <c r="AI82" s="6">
        <f t="shared" si="107"/>
        <v>13</v>
      </c>
      <c r="AJ82" s="6">
        <f t="shared" si="108"/>
        <v>22.206785</v>
      </c>
      <c r="AK82" s="83">
        <f t="shared" si="124"/>
        <v>12.029168</v>
      </c>
      <c r="AL82" s="6">
        <f t="shared" si="125"/>
        <v>13</v>
      </c>
      <c r="AM82" s="79">
        <f t="shared" si="126"/>
        <v>0</v>
      </c>
      <c r="AN82" s="83">
        <f t="shared" si="127"/>
        <v>0</v>
      </c>
      <c r="AO82" s="6">
        <f t="shared" si="128"/>
        <v>13</v>
      </c>
      <c r="AP82" s="43">
        <f t="shared" si="129"/>
        <v>0</v>
      </c>
      <c r="AQ82" s="83">
        <f t="shared" si="130"/>
        <v>0</v>
      </c>
      <c r="AR82" s="6">
        <f t="shared" si="131"/>
        <v>13</v>
      </c>
      <c r="AS82" s="79">
        <f t="shared" si="132"/>
        <v>0</v>
      </c>
      <c r="AT82" s="83">
        <f t="shared" si="133"/>
        <v>0</v>
      </c>
      <c r="AU82" s="6">
        <f t="shared" si="134"/>
        <v>13</v>
      </c>
      <c r="AV82" s="79">
        <f t="shared" si="135"/>
        <v>0</v>
      </c>
      <c r="AW82" s="83">
        <f t="shared" si="136"/>
        <v>0</v>
      </c>
      <c r="AX82" s="43">
        <f t="shared" si="137"/>
        <v>0</v>
      </c>
      <c r="AY82" s="43">
        <f t="shared" si="138"/>
        <v>0</v>
      </c>
      <c r="AZ82" s="43">
        <f t="shared" si="139"/>
        <v>0</v>
      </c>
    </row>
    <row r="83" spans="2:52" x14ac:dyDescent="0.25">
      <c r="B83">
        <v>12571428571.429001</v>
      </c>
      <c r="C83">
        <v>-9.4646825999999997</v>
      </c>
      <c r="D83">
        <v>15.289040999999999</v>
      </c>
      <c r="E83">
        <v>23.788713000000001</v>
      </c>
      <c r="F83">
        <v>-58.109912999999999</v>
      </c>
      <c r="G83">
        <v>-8.4677886999999998</v>
      </c>
      <c r="H83" s="8"/>
      <c r="I83" s="6">
        <f t="shared" si="104"/>
        <v>13.142857142857</v>
      </c>
      <c r="J83" s="6">
        <f t="shared" si="105"/>
        <v>24.184118000000002</v>
      </c>
      <c r="K83" s="83">
        <f t="shared" si="109"/>
        <v>15.194563</v>
      </c>
      <c r="L83" s="6">
        <f t="shared" si="110"/>
        <v>13.142857142857</v>
      </c>
      <c r="M83" s="79">
        <f t="shared" si="111"/>
        <v>0</v>
      </c>
      <c r="N83" s="83">
        <f t="shared" si="112"/>
        <v>0</v>
      </c>
      <c r="O83" s="6">
        <f t="shared" si="113"/>
        <v>13.142857142857</v>
      </c>
      <c r="P83" s="79">
        <f t="shared" si="114"/>
        <v>0</v>
      </c>
      <c r="Q83" s="83">
        <f t="shared" si="115"/>
        <v>0</v>
      </c>
      <c r="R83" s="6">
        <f t="shared" si="116"/>
        <v>13.142857142857</v>
      </c>
      <c r="S83" s="79">
        <f t="shared" si="117"/>
        <v>0</v>
      </c>
      <c r="T83" s="83">
        <f t="shared" si="118"/>
        <v>0</v>
      </c>
      <c r="U83" s="6">
        <f t="shared" si="119"/>
        <v>13.142857142857</v>
      </c>
      <c r="V83" s="79">
        <f t="shared" si="120"/>
        <v>0</v>
      </c>
      <c r="W83" s="83">
        <f t="shared" si="121"/>
        <v>0</v>
      </c>
      <c r="X83" s="43">
        <f t="shared" si="122"/>
        <v>0</v>
      </c>
      <c r="Y83" s="43">
        <f t="shared" ref="Y83:Z83" si="152">C607</f>
        <v>0</v>
      </c>
      <c r="Z83" s="43">
        <f t="shared" si="152"/>
        <v>0</v>
      </c>
      <c r="AB83">
        <v>12571428571.429001</v>
      </c>
      <c r="AC83">
        <v>-10.867931</v>
      </c>
      <c r="AD83">
        <v>13.949725000000001</v>
      </c>
      <c r="AE83">
        <v>23.870042999999999</v>
      </c>
      <c r="AF83">
        <v>-60.695704999999997</v>
      </c>
      <c r="AG83">
        <v>-9.9884824999999999</v>
      </c>
      <c r="AH83" s="8"/>
      <c r="AI83" s="6">
        <f t="shared" si="107"/>
        <v>13.142857142857</v>
      </c>
      <c r="AJ83" s="6">
        <f t="shared" si="108"/>
        <v>21.176397000000001</v>
      </c>
      <c r="AK83" s="83">
        <f t="shared" si="124"/>
        <v>11.00961</v>
      </c>
      <c r="AL83" s="6">
        <f t="shared" si="125"/>
        <v>13.142857142857</v>
      </c>
      <c r="AM83" s="79">
        <f t="shared" si="126"/>
        <v>0</v>
      </c>
      <c r="AN83" s="83">
        <f t="shared" si="127"/>
        <v>0</v>
      </c>
      <c r="AO83" s="6">
        <f t="shared" si="128"/>
        <v>13.142857142857</v>
      </c>
      <c r="AP83" s="43">
        <f t="shared" si="129"/>
        <v>0</v>
      </c>
      <c r="AQ83" s="83">
        <f t="shared" si="130"/>
        <v>0</v>
      </c>
      <c r="AR83" s="6">
        <f t="shared" si="131"/>
        <v>13.142857142857</v>
      </c>
      <c r="AS83" s="79">
        <f t="shared" si="132"/>
        <v>0</v>
      </c>
      <c r="AT83" s="83">
        <f t="shared" si="133"/>
        <v>0</v>
      </c>
      <c r="AU83" s="6">
        <f t="shared" si="134"/>
        <v>13.142857142857</v>
      </c>
      <c r="AV83" s="79">
        <f t="shared" si="135"/>
        <v>0</v>
      </c>
      <c r="AW83" s="83">
        <f t="shared" si="136"/>
        <v>0</v>
      </c>
      <c r="AX83" s="43">
        <f t="shared" si="137"/>
        <v>0</v>
      </c>
      <c r="AY83" s="43">
        <f t="shared" si="138"/>
        <v>0</v>
      </c>
      <c r="AZ83" s="43">
        <f t="shared" si="139"/>
        <v>0</v>
      </c>
    </row>
    <row r="84" spans="2:52" x14ac:dyDescent="0.25">
      <c r="B84">
        <v>12714285714.285999</v>
      </c>
      <c r="C84">
        <v>-9.4476537999999994</v>
      </c>
      <c r="D84">
        <v>15.880357999999999</v>
      </c>
      <c r="E84">
        <v>24.523651000000001</v>
      </c>
      <c r="F84">
        <v>-60.352302999999999</v>
      </c>
      <c r="G84">
        <v>-8.6934985999999999</v>
      </c>
      <c r="H84" s="8"/>
      <c r="I84" s="6">
        <f t="shared" si="104"/>
        <v>13.285714285714</v>
      </c>
      <c r="J84" s="6">
        <f t="shared" si="105"/>
        <v>24.004152000000001</v>
      </c>
      <c r="K84" s="83">
        <f t="shared" si="109"/>
        <v>14.776619999999999</v>
      </c>
      <c r="L84" s="6">
        <f t="shared" si="110"/>
        <v>13.285714285714</v>
      </c>
      <c r="M84" s="79">
        <f t="shared" si="111"/>
        <v>0</v>
      </c>
      <c r="N84" s="83">
        <f t="shared" si="112"/>
        <v>0</v>
      </c>
      <c r="O84" s="6">
        <f t="shared" si="113"/>
        <v>13.285714285714</v>
      </c>
      <c r="P84" s="79">
        <f t="shared" si="114"/>
        <v>0</v>
      </c>
      <c r="Q84" s="83">
        <f t="shared" si="115"/>
        <v>0</v>
      </c>
      <c r="R84" s="6">
        <f t="shared" si="116"/>
        <v>13.285714285714</v>
      </c>
      <c r="S84" s="79">
        <f t="shared" si="117"/>
        <v>0</v>
      </c>
      <c r="T84" s="83">
        <f t="shared" si="118"/>
        <v>0</v>
      </c>
      <c r="U84" s="6">
        <f t="shared" si="119"/>
        <v>13.285714285714</v>
      </c>
      <c r="V84" s="79">
        <f t="shared" si="120"/>
        <v>0</v>
      </c>
      <c r="W84" s="83">
        <f t="shared" si="121"/>
        <v>0</v>
      </c>
      <c r="X84" s="43">
        <f t="shared" si="122"/>
        <v>0</v>
      </c>
      <c r="Y84" s="43">
        <f t="shared" ref="Y84:Z84" si="153">C608</f>
        <v>0</v>
      </c>
      <c r="Z84" s="43">
        <f t="shared" si="153"/>
        <v>0</v>
      </c>
      <c r="AB84">
        <v>12714285714.285999</v>
      </c>
      <c r="AC84">
        <v>-10.819407999999999</v>
      </c>
      <c r="AD84">
        <v>13.754345000000001</v>
      </c>
      <c r="AE84">
        <v>23.823473</v>
      </c>
      <c r="AF84">
        <v>-60.641964000000002</v>
      </c>
      <c r="AG84">
        <v>-10.069291</v>
      </c>
      <c r="AH84" s="8"/>
      <c r="AI84" s="6">
        <f t="shared" si="107"/>
        <v>13.285714285714</v>
      </c>
      <c r="AJ84" s="6">
        <f t="shared" si="108"/>
        <v>20.367629999999998</v>
      </c>
      <c r="AK84" s="83">
        <f t="shared" si="124"/>
        <v>10.202747</v>
      </c>
      <c r="AL84" s="6">
        <f t="shared" si="125"/>
        <v>13.285714285714</v>
      </c>
      <c r="AM84" s="79">
        <f t="shared" si="126"/>
        <v>0</v>
      </c>
      <c r="AN84" s="83">
        <f t="shared" si="127"/>
        <v>0</v>
      </c>
      <c r="AO84" s="6">
        <f t="shared" si="128"/>
        <v>13.285714285714</v>
      </c>
      <c r="AP84" s="43">
        <f t="shared" si="129"/>
        <v>0</v>
      </c>
      <c r="AQ84" s="83">
        <f t="shared" si="130"/>
        <v>0</v>
      </c>
      <c r="AR84" s="6">
        <f t="shared" si="131"/>
        <v>13.285714285714</v>
      </c>
      <c r="AS84" s="79">
        <f t="shared" si="132"/>
        <v>0</v>
      </c>
      <c r="AT84" s="83">
        <f t="shared" si="133"/>
        <v>0</v>
      </c>
      <c r="AU84" s="6">
        <f t="shared" si="134"/>
        <v>13.285714285714</v>
      </c>
      <c r="AV84" s="79">
        <f t="shared" si="135"/>
        <v>0</v>
      </c>
      <c r="AW84" s="83">
        <f t="shared" si="136"/>
        <v>0</v>
      </c>
      <c r="AX84" s="43">
        <f t="shared" si="137"/>
        <v>0</v>
      </c>
      <c r="AY84" s="43">
        <f t="shared" si="138"/>
        <v>0</v>
      </c>
      <c r="AZ84" s="43">
        <f t="shared" si="139"/>
        <v>0</v>
      </c>
    </row>
    <row r="85" spans="2:52" x14ac:dyDescent="0.25">
      <c r="B85">
        <v>12857142857.143</v>
      </c>
      <c r="C85">
        <v>-9.3396472999999993</v>
      </c>
      <c r="D85">
        <v>16.069523</v>
      </c>
      <c r="E85">
        <v>24.835364999999999</v>
      </c>
      <c r="F85">
        <v>-61.575882</v>
      </c>
      <c r="G85">
        <v>-8.7685899999999997</v>
      </c>
      <c r="H85" s="8"/>
      <c r="I85" s="6">
        <f t="shared" si="104"/>
        <v>13.428571428570999</v>
      </c>
      <c r="J85" s="6">
        <f t="shared" si="105"/>
        <v>24.135124000000001</v>
      </c>
      <c r="K85" s="83">
        <f t="shared" si="109"/>
        <v>14.592242000000001</v>
      </c>
      <c r="L85" s="6">
        <f t="shared" si="110"/>
        <v>13.428571428570999</v>
      </c>
      <c r="M85" s="79">
        <f t="shared" si="111"/>
        <v>0</v>
      </c>
      <c r="N85" s="83">
        <f t="shared" si="112"/>
        <v>0</v>
      </c>
      <c r="O85" s="6">
        <f t="shared" si="113"/>
        <v>13.428571428570999</v>
      </c>
      <c r="P85" s="79">
        <f t="shared" si="114"/>
        <v>0</v>
      </c>
      <c r="Q85" s="83">
        <f t="shared" si="115"/>
        <v>0</v>
      </c>
      <c r="R85" s="6">
        <f t="shared" si="116"/>
        <v>13.428571428570999</v>
      </c>
      <c r="S85" s="79">
        <f t="shared" si="117"/>
        <v>0</v>
      </c>
      <c r="T85" s="83">
        <f t="shared" si="118"/>
        <v>0</v>
      </c>
      <c r="U85" s="6">
        <f t="shared" si="119"/>
        <v>13.428571428570999</v>
      </c>
      <c r="V85" s="79">
        <f t="shared" si="120"/>
        <v>0</v>
      </c>
      <c r="W85" s="83">
        <f t="shared" si="121"/>
        <v>0</v>
      </c>
      <c r="X85" s="43">
        <f t="shared" si="122"/>
        <v>0</v>
      </c>
      <c r="Y85" s="43">
        <f t="shared" ref="Y85:Z85" si="154">C609</f>
        <v>0</v>
      </c>
      <c r="Z85" s="43">
        <f t="shared" si="154"/>
        <v>0</v>
      </c>
      <c r="AB85">
        <v>12857142857.143</v>
      </c>
      <c r="AC85">
        <v>-10.752219</v>
      </c>
      <c r="AD85">
        <v>13.087422</v>
      </c>
      <c r="AE85">
        <v>23.215508</v>
      </c>
      <c r="AF85">
        <v>-58.507072000000001</v>
      </c>
      <c r="AG85">
        <v>-10.149614</v>
      </c>
      <c r="AH85" s="8"/>
      <c r="AI85" s="6">
        <f t="shared" si="107"/>
        <v>13.428571428570999</v>
      </c>
      <c r="AJ85" s="6">
        <f t="shared" si="108"/>
        <v>19.892353</v>
      </c>
      <c r="AK85" s="83">
        <f t="shared" si="124"/>
        <v>9.7701510999999996</v>
      </c>
      <c r="AL85" s="6">
        <f t="shared" si="125"/>
        <v>13.428571428570999</v>
      </c>
      <c r="AM85" s="79">
        <f t="shared" si="126"/>
        <v>0</v>
      </c>
      <c r="AN85" s="83">
        <f t="shared" si="127"/>
        <v>0</v>
      </c>
      <c r="AO85" s="6">
        <f t="shared" si="128"/>
        <v>13.428571428570999</v>
      </c>
      <c r="AP85" s="43">
        <f t="shared" si="129"/>
        <v>0</v>
      </c>
      <c r="AQ85" s="83">
        <f t="shared" si="130"/>
        <v>0</v>
      </c>
      <c r="AR85" s="6">
        <f t="shared" si="131"/>
        <v>13.428571428570999</v>
      </c>
      <c r="AS85" s="79">
        <f t="shared" si="132"/>
        <v>0</v>
      </c>
      <c r="AT85" s="83">
        <f t="shared" si="133"/>
        <v>0</v>
      </c>
      <c r="AU85" s="6">
        <f t="shared" si="134"/>
        <v>13.428571428570999</v>
      </c>
      <c r="AV85" s="79">
        <f t="shared" si="135"/>
        <v>0</v>
      </c>
      <c r="AW85" s="83">
        <f t="shared" si="136"/>
        <v>0</v>
      </c>
      <c r="AX85" s="43">
        <f t="shared" si="137"/>
        <v>0</v>
      </c>
      <c r="AY85" s="43">
        <f t="shared" si="138"/>
        <v>0</v>
      </c>
      <c r="AZ85" s="43">
        <f t="shared" si="139"/>
        <v>0</v>
      </c>
    </row>
    <row r="86" spans="2:52" x14ac:dyDescent="0.25">
      <c r="B86">
        <v>13000000000</v>
      </c>
      <c r="C86">
        <v>-9.8380194000000003</v>
      </c>
      <c r="D86">
        <v>15.727549</v>
      </c>
      <c r="E86">
        <v>24.587122000000001</v>
      </c>
      <c r="F86">
        <v>-60.364913999999999</v>
      </c>
      <c r="G86">
        <v>-8.8354377999999993</v>
      </c>
      <c r="H86" s="8"/>
      <c r="I86" s="6">
        <f t="shared" si="104"/>
        <v>13.571428571429001</v>
      </c>
      <c r="J86" s="6">
        <f t="shared" si="105"/>
        <v>24.274652</v>
      </c>
      <c r="K86" s="83">
        <f t="shared" si="109"/>
        <v>14.366344</v>
      </c>
      <c r="L86" s="6">
        <f t="shared" si="110"/>
        <v>13.571428571429001</v>
      </c>
      <c r="M86" s="79">
        <f t="shared" si="111"/>
        <v>0</v>
      </c>
      <c r="N86" s="83">
        <f t="shared" si="112"/>
        <v>0</v>
      </c>
      <c r="O86" s="6">
        <f t="shared" si="113"/>
        <v>13.571428571429001</v>
      </c>
      <c r="P86" s="79">
        <f t="shared" si="114"/>
        <v>0</v>
      </c>
      <c r="Q86" s="83">
        <f t="shared" si="115"/>
        <v>0</v>
      </c>
      <c r="R86" s="6">
        <f t="shared" si="116"/>
        <v>13.571428571429001</v>
      </c>
      <c r="S86" s="79">
        <f t="shared" si="117"/>
        <v>0</v>
      </c>
      <c r="T86" s="83">
        <f t="shared" si="118"/>
        <v>0</v>
      </c>
      <c r="U86" s="6">
        <f t="shared" si="119"/>
        <v>13.571428571429001</v>
      </c>
      <c r="V86" s="79">
        <f t="shared" si="120"/>
        <v>0</v>
      </c>
      <c r="W86" s="83">
        <f t="shared" si="121"/>
        <v>0</v>
      </c>
      <c r="X86" s="43">
        <f t="shared" si="122"/>
        <v>0</v>
      </c>
      <c r="Y86" s="43">
        <f t="shared" ref="Y86:Z86" si="155">C610</f>
        <v>0</v>
      </c>
      <c r="Z86" s="43">
        <f t="shared" si="155"/>
        <v>0</v>
      </c>
      <c r="AB86">
        <v>13000000000</v>
      </c>
      <c r="AC86">
        <v>-11.178042</v>
      </c>
      <c r="AD86">
        <v>12.029168</v>
      </c>
      <c r="AE86">
        <v>22.206785</v>
      </c>
      <c r="AF86">
        <v>-57.624504000000002</v>
      </c>
      <c r="AG86">
        <v>-10.165350999999999</v>
      </c>
      <c r="AH86" s="8"/>
      <c r="AI86" s="6">
        <f t="shared" si="107"/>
        <v>13.571428571429001</v>
      </c>
      <c r="AJ86" s="6">
        <f t="shared" si="108"/>
        <v>19.826187000000001</v>
      </c>
      <c r="AK86" s="83">
        <f t="shared" si="124"/>
        <v>9.6441250000000007</v>
      </c>
      <c r="AL86" s="6">
        <f t="shared" si="125"/>
        <v>13.571428571429001</v>
      </c>
      <c r="AM86" s="79">
        <f t="shared" si="126"/>
        <v>0</v>
      </c>
      <c r="AN86" s="83">
        <f t="shared" si="127"/>
        <v>0</v>
      </c>
      <c r="AO86" s="6">
        <f t="shared" si="128"/>
        <v>13.571428571429001</v>
      </c>
      <c r="AP86" s="43">
        <f t="shared" si="129"/>
        <v>0</v>
      </c>
      <c r="AQ86" s="83">
        <f t="shared" si="130"/>
        <v>0</v>
      </c>
      <c r="AR86" s="6">
        <f t="shared" si="131"/>
        <v>13.571428571429001</v>
      </c>
      <c r="AS86" s="79">
        <f t="shared" si="132"/>
        <v>0</v>
      </c>
      <c r="AT86" s="83">
        <f t="shared" si="133"/>
        <v>0</v>
      </c>
      <c r="AU86" s="6">
        <f t="shared" si="134"/>
        <v>13.571428571429001</v>
      </c>
      <c r="AV86" s="79">
        <f t="shared" si="135"/>
        <v>0</v>
      </c>
      <c r="AW86" s="83">
        <f t="shared" si="136"/>
        <v>0</v>
      </c>
      <c r="AX86" s="43">
        <f t="shared" si="137"/>
        <v>0</v>
      </c>
      <c r="AY86" s="43">
        <f t="shared" si="138"/>
        <v>0</v>
      </c>
      <c r="AZ86" s="43">
        <f t="shared" si="139"/>
        <v>0</v>
      </c>
    </row>
    <row r="87" spans="2:52" x14ac:dyDescent="0.25">
      <c r="B87">
        <v>13142857142.857</v>
      </c>
      <c r="C87">
        <v>-9.6857138000000003</v>
      </c>
      <c r="D87">
        <v>15.194563</v>
      </c>
      <c r="E87">
        <v>24.184118000000002</v>
      </c>
      <c r="F87">
        <v>-59.014640999999997</v>
      </c>
      <c r="G87">
        <v>-8.9746904000000001</v>
      </c>
      <c r="H87" s="8"/>
      <c r="I87" s="6">
        <f t="shared" si="104"/>
        <v>13.714285714286</v>
      </c>
      <c r="J87" s="6">
        <f t="shared" si="105"/>
        <v>24.578351999999999</v>
      </c>
      <c r="K87" s="83">
        <f t="shared" si="109"/>
        <v>14.348041</v>
      </c>
      <c r="L87" s="6">
        <f t="shared" si="110"/>
        <v>13.714285714286</v>
      </c>
      <c r="M87" s="79">
        <f t="shared" si="111"/>
        <v>0</v>
      </c>
      <c r="N87" s="83">
        <f t="shared" si="112"/>
        <v>0</v>
      </c>
      <c r="O87" s="6">
        <f t="shared" si="113"/>
        <v>13.714285714286</v>
      </c>
      <c r="P87" s="79">
        <f t="shared" si="114"/>
        <v>0</v>
      </c>
      <c r="Q87" s="83">
        <f t="shared" si="115"/>
        <v>0</v>
      </c>
      <c r="R87" s="6">
        <f t="shared" si="116"/>
        <v>13.714285714286</v>
      </c>
      <c r="S87" s="79">
        <f t="shared" si="117"/>
        <v>0</v>
      </c>
      <c r="T87" s="83">
        <f t="shared" si="118"/>
        <v>0</v>
      </c>
      <c r="U87" s="6">
        <f t="shared" si="119"/>
        <v>13.714285714286</v>
      </c>
      <c r="V87" s="79">
        <f t="shared" si="120"/>
        <v>0</v>
      </c>
      <c r="W87" s="83">
        <f t="shared" si="121"/>
        <v>0</v>
      </c>
      <c r="X87" s="43">
        <f t="shared" si="122"/>
        <v>0</v>
      </c>
      <c r="Y87" s="43">
        <f t="shared" ref="Y87:Z87" si="156">C611</f>
        <v>0</v>
      </c>
      <c r="Z87" s="43">
        <f t="shared" si="156"/>
        <v>0</v>
      </c>
      <c r="AB87">
        <v>13142857142.857</v>
      </c>
      <c r="AC87">
        <v>-10.934504</v>
      </c>
      <c r="AD87">
        <v>11.00961</v>
      </c>
      <c r="AE87">
        <v>21.176397000000001</v>
      </c>
      <c r="AF87">
        <v>-54.637721999999997</v>
      </c>
      <c r="AG87">
        <v>-10.217888</v>
      </c>
      <c r="AH87" s="8"/>
      <c r="AI87" s="6">
        <f t="shared" si="107"/>
        <v>13.714285714286</v>
      </c>
      <c r="AJ87" s="6">
        <f t="shared" si="108"/>
        <v>20.075218</v>
      </c>
      <c r="AK87" s="83">
        <f t="shared" si="124"/>
        <v>9.8122416000000001</v>
      </c>
      <c r="AL87" s="6">
        <f t="shared" si="125"/>
        <v>13.714285714286</v>
      </c>
      <c r="AM87" s="79">
        <f t="shared" si="126"/>
        <v>0</v>
      </c>
      <c r="AN87" s="83">
        <f t="shared" si="127"/>
        <v>0</v>
      </c>
      <c r="AO87" s="6">
        <f t="shared" si="128"/>
        <v>13.714285714286</v>
      </c>
      <c r="AP87" s="43">
        <f t="shared" si="129"/>
        <v>0</v>
      </c>
      <c r="AQ87" s="83">
        <f t="shared" si="130"/>
        <v>0</v>
      </c>
      <c r="AR87" s="6">
        <f t="shared" si="131"/>
        <v>13.714285714286</v>
      </c>
      <c r="AS87" s="79">
        <f t="shared" si="132"/>
        <v>0</v>
      </c>
      <c r="AT87" s="83">
        <f t="shared" si="133"/>
        <v>0</v>
      </c>
      <c r="AU87" s="6">
        <f t="shared" si="134"/>
        <v>13.714285714286</v>
      </c>
      <c r="AV87" s="79">
        <f t="shared" si="135"/>
        <v>0</v>
      </c>
      <c r="AW87" s="83">
        <f t="shared" si="136"/>
        <v>0</v>
      </c>
      <c r="AX87" s="43">
        <f t="shared" si="137"/>
        <v>0</v>
      </c>
      <c r="AY87" s="43">
        <f t="shared" si="138"/>
        <v>0</v>
      </c>
      <c r="AZ87" s="43">
        <f t="shared" si="139"/>
        <v>0</v>
      </c>
    </row>
    <row r="88" spans="2:52" x14ac:dyDescent="0.25">
      <c r="B88">
        <v>13285714285.714001</v>
      </c>
      <c r="C88">
        <v>-10.282408</v>
      </c>
      <c r="D88">
        <v>14.776619999999999</v>
      </c>
      <c r="E88">
        <v>24.004152000000001</v>
      </c>
      <c r="F88">
        <v>-61.206249</v>
      </c>
      <c r="G88">
        <v>-9.1585350000000005</v>
      </c>
      <c r="H88" s="8"/>
      <c r="I88" s="6">
        <f t="shared" si="104"/>
        <v>13.857142857143</v>
      </c>
      <c r="J88" s="6">
        <f t="shared" si="105"/>
        <v>24.690697</v>
      </c>
      <c r="K88" s="83">
        <f t="shared" si="109"/>
        <v>14.094047</v>
      </c>
      <c r="L88" s="6">
        <f t="shared" si="110"/>
        <v>13.857142857143</v>
      </c>
      <c r="M88" s="79">
        <f t="shared" si="111"/>
        <v>0</v>
      </c>
      <c r="N88" s="83">
        <f t="shared" si="112"/>
        <v>0</v>
      </c>
      <c r="O88" s="6">
        <f t="shared" si="113"/>
        <v>13.857142857143</v>
      </c>
      <c r="P88" s="79">
        <f t="shared" si="114"/>
        <v>0</v>
      </c>
      <c r="Q88" s="83">
        <f t="shared" si="115"/>
        <v>0</v>
      </c>
      <c r="R88" s="6">
        <f t="shared" si="116"/>
        <v>13.857142857143</v>
      </c>
      <c r="S88" s="79">
        <f t="shared" si="117"/>
        <v>0</v>
      </c>
      <c r="T88" s="83">
        <f t="shared" si="118"/>
        <v>0</v>
      </c>
      <c r="U88" s="6">
        <f t="shared" si="119"/>
        <v>13.857142857143</v>
      </c>
      <c r="V88" s="79">
        <f t="shared" si="120"/>
        <v>0</v>
      </c>
      <c r="W88" s="83">
        <f t="shared" si="121"/>
        <v>0</v>
      </c>
      <c r="X88" s="43">
        <f t="shared" si="122"/>
        <v>0</v>
      </c>
      <c r="Y88" s="43">
        <f t="shared" ref="Y88:Z88" si="157">C612</f>
        <v>0</v>
      </c>
      <c r="Z88" s="43">
        <f t="shared" si="157"/>
        <v>0</v>
      </c>
      <c r="AB88">
        <v>13285714285.714001</v>
      </c>
      <c r="AC88">
        <v>-11.161631</v>
      </c>
      <c r="AD88">
        <v>10.202747</v>
      </c>
      <c r="AE88">
        <v>20.367629999999998</v>
      </c>
      <c r="AF88">
        <v>-53.617966000000003</v>
      </c>
      <c r="AG88">
        <v>-10.117122</v>
      </c>
      <c r="AH88" s="8"/>
      <c r="AI88" s="6">
        <f t="shared" si="107"/>
        <v>13.857142857143</v>
      </c>
      <c r="AJ88" s="6">
        <f t="shared" si="108"/>
        <v>20.492912</v>
      </c>
      <c r="AK88" s="83">
        <f t="shared" si="124"/>
        <v>10.070703</v>
      </c>
      <c r="AL88" s="6">
        <f t="shared" si="125"/>
        <v>13.857142857143</v>
      </c>
      <c r="AM88" s="79">
        <f t="shared" si="126"/>
        <v>0</v>
      </c>
      <c r="AN88" s="83">
        <f t="shared" si="127"/>
        <v>0</v>
      </c>
      <c r="AO88" s="6">
        <f t="shared" si="128"/>
        <v>13.857142857143</v>
      </c>
      <c r="AP88" s="43">
        <f t="shared" si="129"/>
        <v>0</v>
      </c>
      <c r="AQ88" s="83">
        <f t="shared" si="130"/>
        <v>0</v>
      </c>
      <c r="AR88" s="6">
        <f t="shared" si="131"/>
        <v>13.857142857143</v>
      </c>
      <c r="AS88" s="79">
        <f t="shared" si="132"/>
        <v>0</v>
      </c>
      <c r="AT88" s="83">
        <f t="shared" si="133"/>
        <v>0</v>
      </c>
      <c r="AU88" s="6">
        <f t="shared" si="134"/>
        <v>13.857142857143</v>
      </c>
      <c r="AV88" s="79">
        <f t="shared" si="135"/>
        <v>0</v>
      </c>
      <c r="AW88" s="83">
        <f t="shared" si="136"/>
        <v>0</v>
      </c>
      <c r="AX88" s="43">
        <f t="shared" si="137"/>
        <v>0</v>
      </c>
      <c r="AY88" s="43">
        <f t="shared" si="138"/>
        <v>0</v>
      </c>
      <c r="AZ88" s="43">
        <f t="shared" si="139"/>
        <v>0</v>
      </c>
    </row>
    <row r="89" spans="2:52" x14ac:dyDescent="0.25">
      <c r="B89">
        <v>13428571428.570999</v>
      </c>
      <c r="C89">
        <v>-10.770555999999999</v>
      </c>
      <c r="D89">
        <v>14.592242000000001</v>
      </c>
      <c r="E89">
        <v>24.135124000000001</v>
      </c>
      <c r="F89">
        <v>-60.654865000000001</v>
      </c>
      <c r="G89">
        <v>-9.5493688999999993</v>
      </c>
      <c r="H89" s="8"/>
      <c r="I89" s="6">
        <f t="shared" si="104"/>
        <v>14</v>
      </c>
      <c r="J89" s="6">
        <f t="shared" si="105"/>
        <v>24.912275000000001</v>
      </c>
      <c r="K89" s="83">
        <f t="shared" si="109"/>
        <v>13.946664999999999</v>
      </c>
      <c r="L89" s="6">
        <f t="shared" si="110"/>
        <v>14</v>
      </c>
      <c r="M89" s="79">
        <f t="shared" si="111"/>
        <v>0</v>
      </c>
      <c r="N89" s="83">
        <f t="shared" si="112"/>
        <v>0</v>
      </c>
      <c r="O89" s="6">
        <f t="shared" si="113"/>
        <v>14</v>
      </c>
      <c r="P89" s="79">
        <f t="shared" si="114"/>
        <v>0</v>
      </c>
      <c r="Q89" s="83">
        <f t="shared" si="115"/>
        <v>0</v>
      </c>
      <c r="R89" s="6">
        <f t="shared" si="116"/>
        <v>14</v>
      </c>
      <c r="S89" s="79">
        <f t="shared" si="117"/>
        <v>0</v>
      </c>
      <c r="T89" s="83">
        <f t="shared" si="118"/>
        <v>0</v>
      </c>
      <c r="U89" s="6">
        <f t="shared" si="119"/>
        <v>14</v>
      </c>
      <c r="V89" s="79">
        <f t="shared" si="120"/>
        <v>0</v>
      </c>
      <c r="W89" s="83">
        <f t="shared" si="121"/>
        <v>0</v>
      </c>
      <c r="X89" s="43">
        <f t="shared" si="122"/>
        <v>0</v>
      </c>
      <c r="Y89" s="43">
        <f t="shared" ref="Y89:Z89" si="158">C613</f>
        <v>0</v>
      </c>
      <c r="Z89" s="43">
        <f t="shared" si="158"/>
        <v>0</v>
      </c>
      <c r="AB89">
        <v>13428571428.570999</v>
      </c>
      <c r="AC89">
        <v>-11.446102</v>
      </c>
      <c r="AD89">
        <v>9.7701510999999996</v>
      </c>
      <c r="AE89">
        <v>19.892353</v>
      </c>
      <c r="AF89">
        <v>-53.587502000000001</v>
      </c>
      <c r="AG89">
        <v>-10.15964</v>
      </c>
      <c r="AH89" s="8"/>
      <c r="AI89" s="6">
        <f t="shared" si="107"/>
        <v>14</v>
      </c>
      <c r="AJ89" s="6">
        <f t="shared" si="108"/>
        <v>21.136399999999998</v>
      </c>
      <c r="AK89" s="83">
        <f t="shared" si="124"/>
        <v>10.566549</v>
      </c>
      <c r="AL89" s="6">
        <f t="shared" si="125"/>
        <v>14</v>
      </c>
      <c r="AM89" s="79">
        <f t="shared" si="126"/>
        <v>0</v>
      </c>
      <c r="AN89" s="83">
        <f t="shared" si="127"/>
        <v>0</v>
      </c>
      <c r="AO89" s="6">
        <f t="shared" si="128"/>
        <v>14</v>
      </c>
      <c r="AP89" s="43">
        <f t="shared" si="129"/>
        <v>0</v>
      </c>
      <c r="AQ89" s="83">
        <f t="shared" si="130"/>
        <v>0</v>
      </c>
      <c r="AR89" s="6">
        <f t="shared" si="131"/>
        <v>14</v>
      </c>
      <c r="AS89" s="79">
        <f t="shared" si="132"/>
        <v>0</v>
      </c>
      <c r="AT89" s="83">
        <f t="shared" si="133"/>
        <v>0</v>
      </c>
      <c r="AU89" s="6">
        <f t="shared" si="134"/>
        <v>14</v>
      </c>
      <c r="AV89" s="79">
        <f t="shared" si="135"/>
        <v>0</v>
      </c>
      <c r="AW89" s="83">
        <f t="shared" si="136"/>
        <v>0</v>
      </c>
      <c r="AX89" s="43">
        <f t="shared" si="137"/>
        <v>0</v>
      </c>
      <c r="AY89" s="43">
        <f t="shared" si="138"/>
        <v>0</v>
      </c>
      <c r="AZ89" s="43">
        <f t="shared" si="139"/>
        <v>0</v>
      </c>
    </row>
    <row r="90" spans="2:52" x14ac:dyDescent="0.25">
      <c r="B90">
        <v>13571428571.429001</v>
      </c>
      <c r="C90">
        <v>-11.128413</v>
      </c>
      <c r="D90">
        <v>14.366344</v>
      </c>
      <c r="E90">
        <v>24.274652</v>
      </c>
      <c r="F90">
        <v>-62.236469</v>
      </c>
      <c r="G90">
        <v>-9.9207438999999997</v>
      </c>
      <c r="H90" s="8"/>
      <c r="I90" s="6">
        <f t="shared" si="104"/>
        <v>14.142857142857</v>
      </c>
      <c r="J90" s="6">
        <f t="shared" si="105"/>
        <v>24.972698000000001</v>
      </c>
      <c r="K90" s="83">
        <f t="shared" si="109"/>
        <v>13.665483</v>
      </c>
      <c r="L90" s="6">
        <f t="shared" si="110"/>
        <v>14.142857142857</v>
      </c>
      <c r="M90" s="79">
        <f t="shared" si="111"/>
        <v>0</v>
      </c>
      <c r="N90" s="83">
        <f t="shared" si="112"/>
        <v>0</v>
      </c>
      <c r="O90" s="6">
        <f t="shared" si="113"/>
        <v>14.142857142857</v>
      </c>
      <c r="P90" s="79">
        <f t="shared" si="114"/>
        <v>0</v>
      </c>
      <c r="Q90" s="83">
        <f t="shared" si="115"/>
        <v>0</v>
      </c>
      <c r="R90" s="6">
        <f t="shared" si="116"/>
        <v>14.142857142857</v>
      </c>
      <c r="S90" s="79">
        <f t="shared" si="117"/>
        <v>0</v>
      </c>
      <c r="T90" s="83">
        <f t="shared" si="118"/>
        <v>0</v>
      </c>
      <c r="U90" s="6">
        <f t="shared" si="119"/>
        <v>14.142857142857</v>
      </c>
      <c r="V90" s="79">
        <f t="shared" si="120"/>
        <v>0</v>
      </c>
      <c r="W90" s="83">
        <f t="shared" si="121"/>
        <v>0</v>
      </c>
      <c r="X90" s="43">
        <f t="shared" si="122"/>
        <v>0</v>
      </c>
      <c r="Y90" s="43">
        <f t="shared" ref="Y90:Z90" si="159">C614</f>
        <v>0</v>
      </c>
      <c r="Z90" s="43">
        <f t="shared" si="159"/>
        <v>0</v>
      </c>
      <c r="AB90">
        <v>13571428571.429001</v>
      </c>
      <c r="AC90">
        <v>-11.293278000000001</v>
      </c>
      <c r="AD90">
        <v>9.6441250000000007</v>
      </c>
      <c r="AE90">
        <v>19.826187000000001</v>
      </c>
      <c r="AF90">
        <v>-53.118468999999997</v>
      </c>
      <c r="AG90">
        <v>-10.089845</v>
      </c>
      <c r="AH90" s="8"/>
      <c r="AI90" s="6">
        <f t="shared" si="107"/>
        <v>14.142857142857</v>
      </c>
      <c r="AJ90" s="6">
        <f t="shared" si="108"/>
        <v>21.748671999999999</v>
      </c>
      <c r="AK90" s="83">
        <f t="shared" si="124"/>
        <v>11.037582</v>
      </c>
      <c r="AL90" s="6">
        <f t="shared" si="125"/>
        <v>14.142857142857</v>
      </c>
      <c r="AM90" s="79">
        <f t="shared" si="126"/>
        <v>0</v>
      </c>
      <c r="AN90" s="83">
        <f t="shared" si="127"/>
        <v>0</v>
      </c>
      <c r="AO90" s="6">
        <f t="shared" si="128"/>
        <v>14.142857142857</v>
      </c>
      <c r="AP90" s="43">
        <f t="shared" si="129"/>
        <v>0</v>
      </c>
      <c r="AQ90" s="83">
        <f t="shared" si="130"/>
        <v>0</v>
      </c>
      <c r="AR90" s="6">
        <f t="shared" si="131"/>
        <v>14.142857142857</v>
      </c>
      <c r="AS90" s="79">
        <f t="shared" si="132"/>
        <v>0</v>
      </c>
      <c r="AT90" s="83">
        <f t="shared" si="133"/>
        <v>0</v>
      </c>
      <c r="AU90" s="6">
        <f t="shared" si="134"/>
        <v>14.142857142857</v>
      </c>
      <c r="AV90" s="79">
        <f t="shared" si="135"/>
        <v>0</v>
      </c>
      <c r="AW90" s="83">
        <f t="shared" si="136"/>
        <v>0</v>
      </c>
      <c r="AX90" s="43">
        <f t="shared" si="137"/>
        <v>0</v>
      </c>
      <c r="AY90" s="43">
        <f t="shared" si="138"/>
        <v>0</v>
      </c>
      <c r="AZ90" s="43">
        <f t="shared" si="139"/>
        <v>0</v>
      </c>
    </row>
    <row r="91" spans="2:52" x14ac:dyDescent="0.25">
      <c r="B91">
        <v>13714285714.285999</v>
      </c>
      <c r="C91">
        <v>-11.113654</v>
      </c>
      <c r="D91">
        <v>14.348041</v>
      </c>
      <c r="E91">
        <v>24.578351999999999</v>
      </c>
      <c r="F91">
        <v>-62.344603999999997</v>
      </c>
      <c r="G91">
        <v>-10.254813</v>
      </c>
      <c r="H91" s="8"/>
      <c r="I91" s="6">
        <f t="shared" si="104"/>
        <v>14.285714285714</v>
      </c>
      <c r="J91" s="6">
        <f t="shared" si="105"/>
        <v>25.252296000000001</v>
      </c>
      <c r="K91" s="83">
        <f t="shared" si="109"/>
        <v>13.554311999999999</v>
      </c>
      <c r="L91" s="6">
        <f t="shared" si="110"/>
        <v>14.285714285714</v>
      </c>
      <c r="M91" s="79">
        <f t="shared" si="111"/>
        <v>0</v>
      </c>
      <c r="N91" s="83">
        <f t="shared" si="112"/>
        <v>0</v>
      </c>
      <c r="O91" s="6">
        <f t="shared" si="113"/>
        <v>14.285714285714</v>
      </c>
      <c r="P91" s="79">
        <f t="shared" si="114"/>
        <v>0</v>
      </c>
      <c r="Q91" s="83">
        <f t="shared" si="115"/>
        <v>0</v>
      </c>
      <c r="R91" s="6">
        <f t="shared" si="116"/>
        <v>14.285714285714</v>
      </c>
      <c r="S91" s="79">
        <f t="shared" si="117"/>
        <v>0</v>
      </c>
      <c r="T91" s="83">
        <f t="shared" si="118"/>
        <v>0</v>
      </c>
      <c r="U91" s="6">
        <f t="shared" si="119"/>
        <v>14.285714285714</v>
      </c>
      <c r="V91" s="79">
        <f t="shared" si="120"/>
        <v>0</v>
      </c>
      <c r="W91" s="83">
        <f t="shared" si="121"/>
        <v>0</v>
      </c>
      <c r="X91" s="43">
        <f t="shared" si="122"/>
        <v>0</v>
      </c>
      <c r="Y91" s="43">
        <f t="shared" ref="Y91:Z91" si="160">C615</f>
        <v>0</v>
      </c>
      <c r="Z91" s="43">
        <f t="shared" si="160"/>
        <v>0</v>
      </c>
      <c r="AB91">
        <v>13714285714.285999</v>
      </c>
      <c r="AC91">
        <v>-11.136412</v>
      </c>
      <c r="AD91">
        <v>9.8122416000000001</v>
      </c>
      <c r="AE91">
        <v>20.075218</v>
      </c>
      <c r="AF91">
        <v>-52.786152000000001</v>
      </c>
      <c r="AG91">
        <v>-10.296701000000001</v>
      </c>
      <c r="AH91" s="8"/>
      <c r="AI91" s="6">
        <f t="shared" si="107"/>
        <v>14.285714285714</v>
      </c>
      <c r="AJ91" s="6">
        <f t="shared" si="108"/>
        <v>22.738392000000001</v>
      </c>
      <c r="AK91" s="83">
        <f t="shared" si="124"/>
        <v>11.839394</v>
      </c>
      <c r="AL91" s="6">
        <f t="shared" si="125"/>
        <v>14.285714285714</v>
      </c>
      <c r="AM91" s="79">
        <f t="shared" si="126"/>
        <v>0</v>
      </c>
      <c r="AN91" s="83">
        <f t="shared" si="127"/>
        <v>0</v>
      </c>
      <c r="AO91" s="6">
        <f t="shared" si="128"/>
        <v>14.285714285714</v>
      </c>
      <c r="AP91" s="43">
        <f t="shared" si="129"/>
        <v>0</v>
      </c>
      <c r="AQ91" s="83">
        <f t="shared" si="130"/>
        <v>0</v>
      </c>
      <c r="AR91" s="6">
        <f t="shared" si="131"/>
        <v>14.285714285714</v>
      </c>
      <c r="AS91" s="79">
        <f t="shared" si="132"/>
        <v>0</v>
      </c>
      <c r="AT91" s="83">
        <f t="shared" si="133"/>
        <v>0</v>
      </c>
      <c r="AU91" s="6">
        <f t="shared" si="134"/>
        <v>14.285714285714</v>
      </c>
      <c r="AV91" s="79">
        <f t="shared" si="135"/>
        <v>0</v>
      </c>
      <c r="AW91" s="83">
        <f t="shared" si="136"/>
        <v>0</v>
      </c>
      <c r="AX91" s="43">
        <f t="shared" si="137"/>
        <v>0</v>
      </c>
      <c r="AY91" s="43">
        <f t="shared" si="138"/>
        <v>0</v>
      </c>
      <c r="AZ91" s="43">
        <f t="shared" si="139"/>
        <v>0</v>
      </c>
    </row>
    <row r="92" spans="2:52" x14ac:dyDescent="0.25">
      <c r="B92">
        <v>13857142857.143</v>
      </c>
      <c r="C92">
        <v>-12.515928000000001</v>
      </c>
      <c r="D92">
        <v>14.094047</v>
      </c>
      <c r="E92">
        <v>24.690697</v>
      </c>
      <c r="F92">
        <v>-65.781158000000005</v>
      </c>
      <c r="G92">
        <v>-10.515377000000001</v>
      </c>
      <c r="H92" s="8"/>
      <c r="I92" s="6">
        <f t="shared" si="104"/>
        <v>14.428571428570999</v>
      </c>
      <c r="J92" s="6">
        <f t="shared" si="105"/>
        <v>25.293301</v>
      </c>
      <c r="K92" s="83">
        <f t="shared" si="109"/>
        <v>13.161504000000001</v>
      </c>
      <c r="L92" s="6">
        <f t="shared" si="110"/>
        <v>14.428571428570999</v>
      </c>
      <c r="M92" s="79">
        <f t="shared" si="111"/>
        <v>0</v>
      </c>
      <c r="N92" s="83">
        <f t="shared" si="112"/>
        <v>0</v>
      </c>
      <c r="O92" s="6">
        <f t="shared" si="113"/>
        <v>14.428571428570999</v>
      </c>
      <c r="P92" s="79">
        <f t="shared" si="114"/>
        <v>0</v>
      </c>
      <c r="Q92" s="83">
        <f t="shared" si="115"/>
        <v>0</v>
      </c>
      <c r="R92" s="6">
        <f t="shared" si="116"/>
        <v>14.428571428570999</v>
      </c>
      <c r="S92" s="79">
        <f t="shared" si="117"/>
        <v>0</v>
      </c>
      <c r="T92" s="83">
        <f t="shared" si="118"/>
        <v>0</v>
      </c>
      <c r="U92" s="6">
        <f t="shared" si="119"/>
        <v>14.428571428570999</v>
      </c>
      <c r="V92" s="79">
        <f t="shared" si="120"/>
        <v>0</v>
      </c>
      <c r="W92" s="83">
        <f t="shared" si="121"/>
        <v>0</v>
      </c>
      <c r="X92" s="43">
        <f t="shared" si="122"/>
        <v>0</v>
      </c>
      <c r="Y92" s="43">
        <f t="shared" ref="Y92:Z92" si="161">C616</f>
        <v>0</v>
      </c>
      <c r="Z92" s="43">
        <f t="shared" si="161"/>
        <v>0</v>
      </c>
      <c r="AB92">
        <v>13857142857.143</v>
      </c>
      <c r="AC92">
        <v>-12.348293</v>
      </c>
      <c r="AD92">
        <v>10.070703</v>
      </c>
      <c r="AE92">
        <v>20.492912</v>
      </c>
      <c r="AF92">
        <v>-57.302779999999998</v>
      </c>
      <c r="AG92">
        <v>-10.402386</v>
      </c>
      <c r="AH92" s="8"/>
      <c r="AI92" s="6">
        <f t="shared" si="107"/>
        <v>14.428571428570999</v>
      </c>
      <c r="AJ92" s="6">
        <f t="shared" si="108"/>
        <v>23.249140000000001</v>
      </c>
      <c r="AK92" s="83">
        <f t="shared" si="124"/>
        <v>12.098727</v>
      </c>
      <c r="AL92" s="6">
        <f t="shared" si="125"/>
        <v>14.428571428570999</v>
      </c>
      <c r="AM92" s="79">
        <f t="shared" si="126"/>
        <v>0</v>
      </c>
      <c r="AN92" s="83">
        <f t="shared" si="127"/>
        <v>0</v>
      </c>
      <c r="AO92" s="6">
        <f t="shared" si="128"/>
        <v>14.428571428570999</v>
      </c>
      <c r="AP92" s="43">
        <f t="shared" si="129"/>
        <v>0</v>
      </c>
      <c r="AQ92" s="83">
        <f t="shared" si="130"/>
        <v>0</v>
      </c>
      <c r="AR92" s="6">
        <f t="shared" si="131"/>
        <v>14.428571428570999</v>
      </c>
      <c r="AS92" s="79">
        <f t="shared" si="132"/>
        <v>0</v>
      </c>
      <c r="AT92" s="83">
        <f t="shared" si="133"/>
        <v>0</v>
      </c>
      <c r="AU92" s="6">
        <f t="shared" si="134"/>
        <v>14.428571428570999</v>
      </c>
      <c r="AV92" s="79">
        <f t="shared" si="135"/>
        <v>0</v>
      </c>
      <c r="AW92" s="83">
        <f t="shared" si="136"/>
        <v>0</v>
      </c>
      <c r="AX92" s="43">
        <f t="shared" si="137"/>
        <v>0</v>
      </c>
      <c r="AY92" s="43">
        <f t="shared" si="138"/>
        <v>0</v>
      </c>
      <c r="AZ92" s="43">
        <f t="shared" si="139"/>
        <v>0</v>
      </c>
    </row>
    <row r="93" spans="2:52" x14ac:dyDescent="0.25">
      <c r="B93">
        <v>14000000000</v>
      </c>
      <c r="C93">
        <v>-12.191412</v>
      </c>
      <c r="D93">
        <v>13.946664999999999</v>
      </c>
      <c r="E93">
        <v>24.912275000000001</v>
      </c>
      <c r="F93">
        <v>-63.901505</v>
      </c>
      <c r="G93">
        <v>-11.01976</v>
      </c>
      <c r="H93" s="8"/>
      <c r="I93" s="6">
        <f t="shared" si="104"/>
        <v>14.571428571429001</v>
      </c>
      <c r="J93" s="6">
        <f t="shared" si="105"/>
        <v>25.399201999999999</v>
      </c>
      <c r="K93" s="83">
        <f t="shared" si="109"/>
        <v>12.802891000000001</v>
      </c>
      <c r="L93" s="6">
        <f t="shared" si="110"/>
        <v>14.571428571429001</v>
      </c>
      <c r="M93" s="79">
        <f t="shared" si="111"/>
        <v>0</v>
      </c>
      <c r="N93" s="83">
        <f t="shared" si="112"/>
        <v>0</v>
      </c>
      <c r="O93" s="6">
        <f t="shared" si="113"/>
        <v>14.571428571429001</v>
      </c>
      <c r="P93" s="79">
        <f t="shared" si="114"/>
        <v>0</v>
      </c>
      <c r="Q93" s="83">
        <f t="shared" si="115"/>
        <v>0</v>
      </c>
      <c r="R93" s="6">
        <f t="shared" si="116"/>
        <v>14.571428571429001</v>
      </c>
      <c r="S93" s="79">
        <f t="shared" si="117"/>
        <v>0</v>
      </c>
      <c r="T93" s="83">
        <f t="shared" si="118"/>
        <v>0</v>
      </c>
      <c r="U93" s="6">
        <f t="shared" si="119"/>
        <v>14.571428571429001</v>
      </c>
      <c r="V93" s="79">
        <f t="shared" si="120"/>
        <v>0</v>
      </c>
      <c r="W93" s="83">
        <f t="shared" si="121"/>
        <v>0</v>
      </c>
      <c r="X93" s="43">
        <f t="shared" si="122"/>
        <v>0</v>
      </c>
      <c r="Y93" s="43">
        <f t="shared" ref="Y93:Z93" si="162">C617</f>
        <v>0</v>
      </c>
      <c r="Z93" s="43">
        <f t="shared" si="162"/>
        <v>0</v>
      </c>
      <c r="AB93">
        <v>14000000000</v>
      </c>
      <c r="AC93">
        <v>-11.734907</v>
      </c>
      <c r="AD93">
        <v>10.566549</v>
      </c>
      <c r="AE93">
        <v>21.136399999999998</v>
      </c>
      <c r="AF93">
        <v>-55.994121999999997</v>
      </c>
      <c r="AG93">
        <v>-10.567543000000001</v>
      </c>
      <c r="AH93" s="8"/>
      <c r="AI93" s="6">
        <f t="shared" si="107"/>
        <v>14.571428571429001</v>
      </c>
      <c r="AJ93" s="6">
        <f t="shared" si="108"/>
        <v>23.597525000000001</v>
      </c>
      <c r="AK93" s="83">
        <f t="shared" si="124"/>
        <v>12.146186999999999</v>
      </c>
      <c r="AL93" s="6">
        <f t="shared" si="125"/>
        <v>14.571428571429001</v>
      </c>
      <c r="AM93" s="79">
        <f t="shared" si="126"/>
        <v>0</v>
      </c>
      <c r="AN93" s="83">
        <f t="shared" si="127"/>
        <v>0</v>
      </c>
      <c r="AO93" s="6">
        <f t="shared" si="128"/>
        <v>14.571428571429001</v>
      </c>
      <c r="AP93" s="43">
        <f t="shared" si="129"/>
        <v>0</v>
      </c>
      <c r="AQ93" s="83">
        <f t="shared" si="130"/>
        <v>0</v>
      </c>
      <c r="AR93" s="6">
        <f t="shared" si="131"/>
        <v>14.571428571429001</v>
      </c>
      <c r="AS93" s="79">
        <f t="shared" si="132"/>
        <v>0</v>
      </c>
      <c r="AT93" s="83">
        <f t="shared" si="133"/>
        <v>0</v>
      </c>
      <c r="AU93" s="6">
        <f t="shared" si="134"/>
        <v>14.571428571429001</v>
      </c>
      <c r="AV93" s="79">
        <f t="shared" si="135"/>
        <v>0</v>
      </c>
      <c r="AW93" s="83">
        <f t="shared" si="136"/>
        <v>0</v>
      </c>
      <c r="AX93" s="43">
        <f t="shared" si="137"/>
        <v>0</v>
      </c>
      <c r="AY93" s="43">
        <f t="shared" si="138"/>
        <v>0</v>
      </c>
      <c r="AZ93" s="43">
        <f t="shared" si="139"/>
        <v>0</v>
      </c>
    </row>
    <row r="94" spans="2:52" x14ac:dyDescent="0.25">
      <c r="B94">
        <v>14142857142.857</v>
      </c>
      <c r="C94">
        <v>-13.296014</v>
      </c>
      <c r="D94">
        <v>13.665483</v>
      </c>
      <c r="E94">
        <v>24.972698000000001</v>
      </c>
      <c r="F94">
        <v>-68.007384999999999</v>
      </c>
      <c r="G94">
        <v>-11.361696</v>
      </c>
      <c r="H94" s="8"/>
      <c r="I94" s="6">
        <f t="shared" si="104"/>
        <v>14.714285714286</v>
      </c>
      <c r="J94" s="6">
        <f t="shared" si="105"/>
        <v>24.678114000000001</v>
      </c>
      <c r="K94" s="83">
        <f t="shared" si="109"/>
        <v>11.565693</v>
      </c>
      <c r="L94" s="6">
        <f t="shared" si="110"/>
        <v>14.714285714286</v>
      </c>
      <c r="M94" s="79">
        <f t="shared" si="111"/>
        <v>0</v>
      </c>
      <c r="N94" s="83">
        <f t="shared" si="112"/>
        <v>0</v>
      </c>
      <c r="O94" s="6">
        <f t="shared" si="113"/>
        <v>14.714285714286</v>
      </c>
      <c r="P94" s="79">
        <f t="shared" si="114"/>
        <v>0</v>
      </c>
      <c r="Q94" s="83">
        <f t="shared" si="115"/>
        <v>0</v>
      </c>
      <c r="R94" s="6">
        <f t="shared" si="116"/>
        <v>14.714285714286</v>
      </c>
      <c r="S94" s="79">
        <f t="shared" si="117"/>
        <v>0</v>
      </c>
      <c r="T94" s="83">
        <f t="shared" si="118"/>
        <v>0</v>
      </c>
      <c r="U94" s="6">
        <f t="shared" si="119"/>
        <v>14.714285714286</v>
      </c>
      <c r="V94" s="79">
        <f t="shared" si="120"/>
        <v>0</v>
      </c>
      <c r="W94" s="83">
        <f t="shared" si="121"/>
        <v>0</v>
      </c>
      <c r="X94" s="43">
        <f t="shared" si="122"/>
        <v>0</v>
      </c>
      <c r="Y94" s="43">
        <f t="shared" ref="Y94:Z94" si="163">C618</f>
        <v>0</v>
      </c>
      <c r="Z94" s="43">
        <f t="shared" si="163"/>
        <v>0</v>
      </c>
      <c r="AB94">
        <v>14142857142.857</v>
      </c>
      <c r="AC94">
        <v>-12.739392</v>
      </c>
      <c r="AD94">
        <v>11.037582</v>
      </c>
      <c r="AE94">
        <v>21.748671999999999</v>
      </c>
      <c r="AF94">
        <v>-60.570174999999999</v>
      </c>
      <c r="AG94">
        <v>-10.739623</v>
      </c>
      <c r="AH94" s="8"/>
      <c r="AI94" s="6">
        <f t="shared" si="107"/>
        <v>14.714285714286</v>
      </c>
      <c r="AJ94" s="6">
        <f t="shared" si="108"/>
        <v>22.613838000000001</v>
      </c>
      <c r="AK94" s="83">
        <f t="shared" si="124"/>
        <v>10.711679</v>
      </c>
      <c r="AL94" s="6">
        <f t="shared" si="125"/>
        <v>14.714285714286</v>
      </c>
      <c r="AM94" s="79">
        <f t="shared" si="126"/>
        <v>0</v>
      </c>
      <c r="AN94" s="83">
        <f t="shared" si="127"/>
        <v>0</v>
      </c>
      <c r="AO94" s="6">
        <f t="shared" si="128"/>
        <v>14.714285714286</v>
      </c>
      <c r="AP94" s="43">
        <f t="shared" si="129"/>
        <v>0</v>
      </c>
      <c r="AQ94" s="83">
        <f t="shared" si="130"/>
        <v>0</v>
      </c>
      <c r="AR94" s="6">
        <f t="shared" si="131"/>
        <v>14.714285714286</v>
      </c>
      <c r="AS94" s="79">
        <f t="shared" si="132"/>
        <v>0</v>
      </c>
      <c r="AT94" s="83">
        <f t="shared" si="133"/>
        <v>0</v>
      </c>
      <c r="AU94" s="6">
        <f t="shared" si="134"/>
        <v>14.714285714286</v>
      </c>
      <c r="AV94" s="79">
        <f t="shared" si="135"/>
        <v>0</v>
      </c>
      <c r="AW94" s="83">
        <f t="shared" si="136"/>
        <v>0</v>
      </c>
      <c r="AX94" s="43">
        <f t="shared" si="137"/>
        <v>0</v>
      </c>
      <c r="AY94" s="43">
        <f t="shared" si="138"/>
        <v>0</v>
      </c>
      <c r="AZ94" s="43">
        <f t="shared" si="139"/>
        <v>0</v>
      </c>
    </row>
    <row r="95" spans="2:52" x14ac:dyDescent="0.25">
      <c r="B95">
        <v>14285714285.714001</v>
      </c>
      <c r="C95">
        <v>-12.832554</v>
      </c>
      <c r="D95">
        <v>13.554311999999999</v>
      </c>
      <c r="E95">
        <v>25.252296000000001</v>
      </c>
      <c r="F95">
        <v>-65.043937999999997</v>
      </c>
      <c r="G95">
        <v>-11.540193</v>
      </c>
      <c r="H95" s="8"/>
      <c r="I95" s="6">
        <f t="shared" si="104"/>
        <v>14.857142857143</v>
      </c>
      <c r="J95" s="6">
        <f t="shared" si="105"/>
        <v>23.495795999999999</v>
      </c>
      <c r="K95" s="83">
        <f t="shared" si="109"/>
        <v>9.8859034000000001</v>
      </c>
      <c r="L95" s="6">
        <f t="shared" si="110"/>
        <v>14.857142857143</v>
      </c>
      <c r="M95" s="79">
        <f t="shared" si="111"/>
        <v>0</v>
      </c>
      <c r="N95" s="83">
        <f t="shared" si="112"/>
        <v>0</v>
      </c>
      <c r="O95" s="6">
        <f t="shared" si="113"/>
        <v>14.857142857143</v>
      </c>
      <c r="P95" s="79">
        <f t="shared" si="114"/>
        <v>0</v>
      </c>
      <c r="Q95" s="83">
        <f t="shared" si="115"/>
        <v>0</v>
      </c>
      <c r="R95" s="6">
        <f t="shared" si="116"/>
        <v>14.857142857143</v>
      </c>
      <c r="S95" s="79">
        <f t="shared" si="117"/>
        <v>0</v>
      </c>
      <c r="T95" s="83">
        <f t="shared" si="118"/>
        <v>0</v>
      </c>
      <c r="U95" s="6">
        <f t="shared" si="119"/>
        <v>14.857142857143</v>
      </c>
      <c r="V95" s="79">
        <f t="shared" si="120"/>
        <v>0</v>
      </c>
      <c r="W95" s="83">
        <f t="shared" si="121"/>
        <v>0</v>
      </c>
      <c r="X95" s="43">
        <f t="shared" si="122"/>
        <v>0</v>
      </c>
      <c r="Y95" s="43">
        <f t="shared" ref="Y95:Z95" si="164">C619</f>
        <v>0</v>
      </c>
      <c r="Z95" s="43">
        <f t="shared" si="164"/>
        <v>0</v>
      </c>
      <c r="AB95">
        <v>14285714285.714001</v>
      </c>
      <c r="AC95">
        <v>-12.106377999999999</v>
      </c>
      <c r="AD95">
        <v>11.839394</v>
      </c>
      <c r="AE95">
        <v>22.738392000000001</v>
      </c>
      <c r="AF95">
        <v>-59.403229000000003</v>
      </c>
      <c r="AG95">
        <v>-10.826102000000001</v>
      </c>
      <c r="AH95" s="8"/>
      <c r="AI95" s="6">
        <f t="shared" si="107"/>
        <v>14.857142857143</v>
      </c>
      <c r="AJ95" s="6">
        <f t="shared" si="108"/>
        <v>21.656361</v>
      </c>
      <c r="AK95" s="83">
        <f t="shared" si="124"/>
        <v>9.2466296999999997</v>
      </c>
      <c r="AL95" s="6">
        <f t="shared" si="125"/>
        <v>14.857142857143</v>
      </c>
      <c r="AM95" s="79">
        <f t="shared" si="126"/>
        <v>0</v>
      </c>
      <c r="AN95" s="83">
        <f t="shared" si="127"/>
        <v>0</v>
      </c>
      <c r="AO95" s="6">
        <f t="shared" si="128"/>
        <v>14.857142857143</v>
      </c>
      <c r="AP95" s="43">
        <f t="shared" si="129"/>
        <v>0</v>
      </c>
      <c r="AQ95" s="83">
        <f t="shared" si="130"/>
        <v>0</v>
      </c>
      <c r="AR95" s="6">
        <f t="shared" si="131"/>
        <v>14.857142857143</v>
      </c>
      <c r="AS95" s="79">
        <f t="shared" si="132"/>
        <v>0</v>
      </c>
      <c r="AT95" s="83">
        <f t="shared" si="133"/>
        <v>0</v>
      </c>
      <c r="AU95" s="6">
        <f t="shared" si="134"/>
        <v>14.857142857143</v>
      </c>
      <c r="AV95" s="79">
        <f t="shared" si="135"/>
        <v>0</v>
      </c>
      <c r="AW95" s="83">
        <f t="shared" si="136"/>
        <v>0</v>
      </c>
      <c r="AX95" s="43">
        <f t="shared" si="137"/>
        <v>0</v>
      </c>
      <c r="AY95" s="43">
        <f t="shared" si="138"/>
        <v>0</v>
      </c>
      <c r="AZ95" s="43">
        <f t="shared" si="139"/>
        <v>0</v>
      </c>
    </row>
    <row r="96" spans="2:52" x14ac:dyDescent="0.25">
      <c r="B96">
        <v>14428571428.570999</v>
      </c>
      <c r="C96">
        <v>-14.044031</v>
      </c>
      <c r="D96">
        <v>13.161504000000001</v>
      </c>
      <c r="E96">
        <v>25.293301</v>
      </c>
      <c r="F96">
        <v>-68.792336000000006</v>
      </c>
      <c r="G96">
        <v>-12.192064999999999</v>
      </c>
      <c r="H96" s="8"/>
      <c r="I96" s="6">
        <f t="shared" si="104"/>
        <v>15</v>
      </c>
      <c r="J96" s="6">
        <f t="shared" si="105"/>
        <v>22.063444</v>
      </c>
      <c r="K96" s="83">
        <f t="shared" si="109"/>
        <v>7.8625201999999996</v>
      </c>
      <c r="L96" s="6">
        <f t="shared" si="110"/>
        <v>15</v>
      </c>
      <c r="M96" s="79">
        <f t="shared" si="111"/>
        <v>0</v>
      </c>
      <c r="N96" s="83">
        <f t="shared" si="112"/>
        <v>0</v>
      </c>
      <c r="O96" s="6">
        <f t="shared" si="113"/>
        <v>15</v>
      </c>
      <c r="P96" s="79">
        <f t="shared" si="114"/>
        <v>0</v>
      </c>
      <c r="Q96" s="83">
        <f t="shared" si="115"/>
        <v>0</v>
      </c>
      <c r="R96" s="6">
        <f t="shared" si="116"/>
        <v>15</v>
      </c>
      <c r="S96" s="79">
        <f t="shared" si="117"/>
        <v>0</v>
      </c>
      <c r="T96" s="83">
        <f t="shared" si="118"/>
        <v>0</v>
      </c>
      <c r="U96" s="6">
        <f t="shared" si="119"/>
        <v>15</v>
      </c>
      <c r="V96" s="79">
        <f t="shared" si="120"/>
        <v>0</v>
      </c>
      <c r="W96" s="83">
        <f t="shared" si="121"/>
        <v>0</v>
      </c>
      <c r="X96" s="43">
        <f t="shared" si="122"/>
        <v>0</v>
      </c>
      <c r="Y96" s="43">
        <f t="shared" ref="Y96:Z96" si="165">C620</f>
        <v>0</v>
      </c>
      <c r="Z96" s="43">
        <f t="shared" si="165"/>
        <v>0</v>
      </c>
      <c r="AB96">
        <v>14428571428.570999</v>
      </c>
      <c r="AC96">
        <v>-12.960889</v>
      </c>
      <c r="AD96">
        <v>12.098727</v>
      </c>
      <c r="AE96">
        <v>23.249140000000001</v>
      </c>
      <c r="AF96">
        <v>-64.482933000000003</v>
      </c>
      <c r="AG96">
        <v>-11.131269</v>
      </c>
      <c r="AH96" s="8"/>
      <c r="AI96" s="6">
        <f t="shared" si="107"/>
        <v>15</v>
      </c>
      <c r="AJ96" s="6">
        <f t="shared" si="108"/>
        <v>20.525722999999999</v>
      </c>
      <c r="AK96" s="83">
        <f t="shared" si="124"/>
        <v>7.4495721000000001</v>
      </c>
      <c r="AL96" s="6">
        <f t="shared" si="125"/>
        <v>15</v>
      </c>
      <c r="AM96" s="79">
        <f t="shared" si="126"/>
        <v>0</v>
      </c>
      <c r="AN96" s="83">
        <f t="shared" si="127"/>
        <v>0</v>
      </c>
      <c r="AO96" s="6">
        <f t="shared" si="128"/>
        <v>15</v>
      </c>
      <c r="AP96" s="43">
        <f t="shared" si="129"/>
        <v>0</v>
      </c>
      <c r="AQ96" s="83">
        <f t="shared" si="130"/>
        <v>0</v>
      </c>
      <c r="AR96" s="6">
        <f t="shared" si="131"/>
        <v>15</v>
      </c>
      <c r="AS96" s="79">
        <f t="shared" si="132"/>
        <v>0</v>
      </c>
      <c r="AT96" s="83">
        <f t="shared" si="133"/>
        <v>0</v>
      </c>
      <c r="AU96" s="6">
        <f t="shared" si="134"/>
        <v>15</v>
      </c>
      <c r="AV96" s="79">
        <f t="shared" si="135"/>
        <v>0</v>
      </c>
      <c r="AW96" s="83">
        <f t="shared" si="136"/>
        <v>0</v>
      </c>
      <c r="AX96" s="43">
        <f t="shared" si="137"/>
        <v>0</v>
      </c>
      <c r="AY96" s="43">
        <f t="shared" si="138"/>
        <v>0</v>
      </c>
      <c r="AZ96" s="43">
        <f t="shared" si="139"/>
        <v>0</v>
      </c>
    </row>
    <row r="97" spans="2:52" x14ac:dyDescent="0.25">
      <c r="B97">
        <v>14571428571.429001</v>
      </c>
      <c r="C97">
        <v>-13.257757</v>
      </c>
      <c r="D97">
        <v>12.802891000000001</v>
      </c>
      <c r="E97">
        <v>25.399201999999999</v>
      </c>
      <c r="F97">
        <v>-65.535767000000007</v>
      </c>
      <c r="G97">
        <v>-12.663133</v>
      </c>
      <c r="H97" s="8"/>
      <c r="I97" s="6">
        <f t="shared" si="104"/>
        <v>15.142857142857</v>
      </c>
      <c r="J97" s="6">
        <f t="shared" si="105"/>
        <v>20.632491999999999</v>
      </c>
      <c r="K97" s="83">
        <f t="shared" si="109"/>
        <v>5.8311658</v>
      </c>
      <c r="L97" s="6">
        <f t="shared" si="110"/>
        <v>15.142857142857</v>
      </c>
      <c r="M97" s="79">
        <f t="shared" si="111"/>
        <v>0</v>
      </c>
      <c r="N97" s="83">
        <f t="shared" si="112"/>
        <v>0</v>
      </c>
      <c r="O97" s="6">
        <f t="shared" si="113"/>
        <v>15.142857142857</v>
      </c>
      <c r="P97" s="79">
        <f t="shared" si="114"/>
        <v>0</v>
      </c>
      <c r="Q97" s="83">
        <f t="shared" si="115"/>
        <v>0</v>
      </c>
      <c r="R97" s="6">
        <f t="shared" si="116"/>
        <v>15.142857142857</v>
      </c>
      <c r="S97" s="79">
        <f t="shared" si="117"/>
        <v>0</v>
      </c>
      <c r="T97" s="83">
        <f t="shared" si="118"/>
        <v>0</v>
      </c>
      <c r="U97" s="6">
        <f t="shared" si="119"/>
        <v>15.142857142857</v>
      </c>
      <c r="V97" s="79">
        <f t="shared" si="120"/>
        <v>0</v>
      </c>
      <c r="W97" s="83">
        <f t="shared" si="121"/>
        <v>0</v>
      </c>
      <c r="X97" s="43">
        <f t="shared" si="122"/>
        <v>0</v>
      </c>
      <c r="Y97" s="43">
        <f t="shared" ref="Y97:Z97" si="166">C621</f>
        <v>0</v>
      </c>
      <c r="Z97" s="43">
        <f t="shared" si="166"/>
        <v>0</v>
      </c>
      <c r="AB97">
        <v>14571428571.429001</v>
      </c>
      <c r="AC97">
        <v>-12.042555</v>
      </c>
      <c r="AD97">
        <v>12.146186999999999</v>
      </c>
      <c r="AE97">
        <v>23.597525000000001</v>
      </c>
      <c r="AF97">
        <v>-60.03566</v>
      </c>
      <c r="AG97">
        <v>-11.493869</v>
      </c>
      <c r="AH97" s="8"/>
      <c r="AI97" s="6">
        <f t="shared" si="107"/>
        <v>15.142857142857</v>
      </c>
      <c r="AJ97" s="6">
        <f t="shared" si="108"/>
        <v>19.551829999999999</v>
      </c>
      <c r="AK97" s="83">
        <f t="shared" si="124"/>
        <v>5.5062227000000004</v>
      </c>
      <c r="AL97" s="6">
        <f t="shared" si="125"/>
        <v>15.142857142857</v>
      </c>
      <c r="AM97" s="79">
        <f t="shared" si="126"/>
        <v>0</v>
      </c>
      <c r="AN97" s="83">
        <f t="shared" si="127"/>
        <v>0</v>
      </c>
      <c r="AO97" s="6">
        <f t="shared" si="128"/>
        <v>15.142857142857</v>
      </c>
      <c r="AP97" s="43">
        <f t="shared" si="129"/>
        <v>0</v>
      </c>
      <c r="AQ97" s="83">
        <f t="shared" si="130"/>
        <v>0</v>
      </c>
      <c r="AR97" s="6">
        <f t="shared" si="131"/>
        <v>15.142857142857</v>
      </c>
      <c r="AS97" s="79">
        <f t="shared" si="132"/>
        <v>0</v>
      </c>
      <c r="AT97" s="83">
        <f t="shared" si="133"/>
        <v>0</v>
      </c>
      <c r="AU97" s="6">
        <f t="shared" si="134"/>
        <v>15.142857142857</v>
      </c>
      <c r="AV97" s="79">
        <f t="shared" si="135"/>
        <v>0</v>
      </c>
      <c r="AW97" s="83">
        <f t="shared" si="136"/>
        <v>0</v>
      </c>
      <c r="AX97" s="43">
        <f t="shared" si="137"/>
        <v>0</v>
      </c>
      <c r="AY97" s="43">
        <f t="shared" si="138"/>
        <v>0</v>
      </c>
      <c r="AZ97" s="43">
        <f t="shared" si="139"/>
        <v>0</v>
      </c>
    </row>
    <row r="98" spans="2:52" x14ac:dyDescent="0.25">
      <c r="B98">
        <v>14714285714.285999</v>
      </c>
      <c r="C98">
        <v>-14.243645000000001</v>
      </c>
      <c r="D98">
        <v>11.565693</v>
      </c>
      <c r="E98">
        <v>24.678114000000001</v>
      </c>
      <c r="F98">
        <v>-67.125534000000002</v>
      </c>
      <c r="G98">
        <v>-12.933733999999999</v>
      </c>
      <c r="H98" s="8"/>
      <c r="I98" s="6">
        <f t="shared" si="104"/>
        <v>15.285714285714</v>
      </c>
      <c r="J98" s="6">
        <f t="shared" si="105"/>
        <v>19.460943</v>
      </c>
      <c r="K98" s="83">
        <f t="shared" si="109"/>
        <v>3.9416893000000002</v>
      </c>
      <c r="L98" s="6">
        <f t="shared" si="110"/>
        <v>15.285714285714</v>
      </c>
      <c r="M98" s="79">
        <f t="shared" si="111"/>
        <v>0</v>
      </c>
      <c r="N98" s="83">
        <f t="shared" si="112"/>
        <v>0</v>
      </c>
      <c r="O98" s="6">
        <f t="shared" si="113"/>
        <v>15.285714285714</v>
      </c>
      <c r="P98" s="79">
        <f t="shared" si="114"/>
        <v>0</v>
      </c>
      <c r="Q98" s="83">
        <f t="shared" si="115"/>
        <v>0</v>
      </c>
      <c r="R98" s="6">
        <f t="shared" si="116"/>
        <v>15.285714285714</v>
      </c>
      <c r="S98" s="79">
        <f t="shared" si="117"/>
        <v>0</v>
      </c>
      <c r="T98" s="83">
        <f t="shared" si="118"/>
        <v>0</v>
      </c>
      <c r="U98" s="6">
        <f t="shared" si="119"/>
        <v>15.285714285714</v>
      </c>
      <c r="V98" s="79">
        <f t="shared" si="120"/>
        <v>0</v>
      </c>
      <c r="W98" s="83">
        <f t="shared" si="121"/>
        <v>0</v>
      </c>
      <c r="X98" s="43">
        <f t="shared" si="122"/>
        <v>0</v>
      </c>
      <c r="Y98" s="43">
        <f t="shared" ref="Y98:Z98" si="167">C622</f>
        <v>0</v>
      </c>
      <c r="Z98" s="43">
        <f t="shared" si="167"/>
        <v>0</v>
      </c>
      <c r="AB98">
        <v>14714285714.285999</v>
      </c>
      <c r="AC98">
        <v>-13.0624</v>
      </c>
      <c r="AD98">
        <v>10.711679</v>
      </c>
      <c r="AE98">
        <v>22.613838000000001</v>
      </c>
      <c r="AF98">
        <v>-62.556052999999999</v>
      </c>
      <c r="AG98">
        <v>-11.72888</v>
      </c>
      <c r="AH98" s="8"/>
      <c r="AI98" s="6">
        <f t="shared" si="107"/>
        <v>15.285714285714</v>
      </c>
      <c r="AJ98" s="6">
        <f t="shared" si="108"/>
        <v>18.499468</v>
      </c>
      <c r="AK98" s="83">
        <f t="shared" si="124"/>
        <v>3.3358582999999999</v>
      </c>
      <c r="AL98" s="6">
        <f t="shared" si="125"/>
        <v>15.285714285714</v>
      </c>
      <c r="AM98" s="79">
        <f t="shared" si="126"/>
        <v>0</v>
      </c>
      <c r="AN98" s="83">
        <f t="shared" si="127"/>
        <v>0</v>
      </c>
      <c r="AO98" s="6">
        <f t="shared" si="128"/>
        <v>15.285714285714</v>
      </c>
      <c r="AP98" s="43">
        <f t="shared" si="129"/>
        <v>0</v>
      </c>
      <c r="AQ98" s="83">
        <f t="shared" si="130"/>
        <v>0</v>
      </c>
      <c r="AR98" s="6">
        <f t="shared" si="131"/>
        <v>15.285714285714</v>
      </c>
      <c r="AS98" s="79">
        <f t="shared" si="132"/>
        <v>0</v>
      </c>
      <c r="AT98" s="83">
        <f t="shared" si="133"/>
        <v>0</v>
      </c>
      <c r="AU98" s="6">
        <f t="shared" si="134"/>
        <v>15.285714285714</v>
      </c>
      <c r="AV98" s="79">
        <f t="shared" si="135"/>
        <v>0</v>
      </c>
      <c r="AW98" s="83">
        <f t="shared" si="136"/>
        <v>0</v>
      </c>
      <c r="AX98" s="43">
        <f t="shared" si="137"/>
        <v>0</v>
      </c>
      <c r="AY98" s="43">
        <f t="shared" si="138"/>
        <v>0</v>
      </c>
      <c r="AZ98" s="43">
        <f t="shared" si="139"/>
        <v>0</v>
      </c>
    </row>
    <row r="99" spans="2:52" x14ac:dyDescent="0.25">
      <c r="B99">
        <v>14857142857.143</v>
      </c>
      <c r="C99">
        <v>-14.731361</v>
      </c>
      <c r="D99">
        <v>9.8859034000000001</v>
      </c>
      <c r="E99">
        <v>23.495795999999999</v>
      </c>
      <c r="F99">
        <v>-63.431145000000001</v>
      </c>
      <c r="G99">
        <v>-13.740394</v>
      </c>
      <c r="H99" s="8"/>
      <c r="I99" s="6">
        <f t="shared" si="104"/>
        <v>15.428571428570999</v>
      </c>
      <c r="J99" s="6">
        <f t="shared" si="105"/>
        <v>18.593588</v>
      </c>
      <c r="K99" s="83">
        <f t="shared" si="109"/>
        <v>2.0383301</v>
      </c>
      <c r="L99" s="6">
        <f t="shared" si="110"/>
        <v>15.428571428570999</v>
      </c>
      <c r="M99" s="79">
        <f t="shared" si="111"/>
        <v>0</v>
      </c>
      <c r="N99" s="83">
        <f t="shared" si="112"/>
        <v>0</v>
      </c>
      <c r="O99" s="6">
        <f t="shared" si="113"/>
        <v>15.428571428570999</v>
      </c>
      <c r="P99" s="79">
        <f t="shared" si="114"/>
        <v>0</v>
      </c>
      <c r="Q99" s="83">
        <f t="shared" si="115"/>
        <v>0</v>
      </c>
      <c r="R99" s="6">
        <f t="shared" si="116"/>
        <v>15.428571428570999</v>
      </c>
      <c r="S99" s="79">
        <f t="shared" si="117"/>
        <v>0</v>
      </c>
      <c r="T99" s="83">
        <f t="shared" si="118"/>
        <v>0</v>
      </c>
      <c r="U99" s="6">
        <f t="shared" si="119"/>
        <v>15.428571428570999</v>
      </c>
      <c r="V99" s="79">
        <f t="shared" si="120"/>
        <v>0</v>
      </c>
      <c r="W99" s="83">
        <f t="shared" si="121"/>
        <v>0</v>
      </c>
      <c r="X99" s="43">
        <f t="shared" si="122"/>
        <v>0</v>
      </c>
      <c r="Y99" s="43">
        <f t="shared" ref="Y99:Z99" si="168">C623</f>
        <v>0</v>
      </c>
      <c r="Z99" s="43">
        <f t="shared" si="168"/>
        <v>0</v>
      </c>
      <c r="AB99">
        <v>14857142857.143</v>
      </c>
      <c r="AC99">
        <v>-13.489037</v>
      </c>
      <c r="AD99">
        <v>9.2466296999999997</v>
      </c>
      <c r="AE99">
        <v>21.656361</v>
      </c>
      <c r="AF99">
        <v>-57.460335000000001</v>
      </c>
      <c r="AG99">
        <v>-12.483727</v>
      </c>
      <c r="AH99" s="8"/>
      <c r="AI99" s="6">
        <f t="shared" si="107"/>
        <v>15.428571428570999</v>
      </c>
      <c r="AJ99" s="6">
        <f t="shared" si="108"/>
        <v>16.884810999999999</v>
      </c>
      <c r="AK99" s="83">
        <f t="shared" si="124"/>
        <v>1.8128356000000002E-2</v>
      </c>
      <c r="AL99" s="6">
        <f t="shared" si="125"/>
        <v>15.428571428570999</v>
      </c>
      <c r="AM99" s="79">
        <f t="shared" si="126"/>
        <v>0</v>
      </c>
      <c r="AN99" s="83">
        <f t="shared" si="127"/>
        <v>0</v>
      </c>
      <c r="AO99" s="6">
        <f t="shared" si="128"/>
        <v>15.428571428570999</v>
      </c>
      <c r="AP99" s="43">
        <f t="shared" si="129"/>
        <v>0</v>
      </c>
      <c r="AQ99" s="83">
        <f t="shared" si="130"/>
        <v>0</v>
      </c>
      <c r="AR99" s="6">
        <f t="shared" si="131"/>
        <v>15.428571428570999</v>
      </c>
      <c r="AS99" s="79">
        <f t="shared" si="132"/>
        <v>0</v>
      </c>
      <c r="AT99" s="83">
        <f t="shared" si="133"/>
        <v>0</v>
      </c>
      <c r="AU99" s="6">
        <f t="shared" si="134"/>
        <v>15.428571428570999</v>
      </c>
      <c r="AV99" s="79">
        <f t="shared" si="135"/>
        <v>0</v>
      </c>
      <c r="AW99" s="83">
        <f t="shared" si="136"/>
        <v>0</v>
      </c>
      <c r="AX99" s="43">
        <f t="shared" si="137"/>
        <v>0</v>
      </c>
      <c r="AY99" s="43">
        <f t="shared" si="138"/>
        <v>0</v>
      </c>
      <c r="AZ99" s="43">
        <f t="shared" si="139"/>
        <v>0</v>
      </c>
    </row>
    <row r="100" spans="2:52" x14ac:dyDescent="0.25">
      <c r="B100">
        <v>15000000000</v>
      </c>
      <c r="C100">
        <v>-16.473419</v>
      </c>
      <c r="D100">
        <v>7.8625201999999996</v>
      </c>
      <c r="E100">
        <v>22.063444</v>
      </c>
      <c r="F100">
        <v>-65.104011999999997</v>
      </c>
      <c r="G100">
        <v>-14.155552999999999</v>
      </c>
      <c r="H100" s="8"/>
      <c r="I100" s="6">
        <f t="shared" si="104"/>
        <v>15.571428571429001</v>
      </c>
      <c r="J100" s="6">
        <f t="shared" si="105"/>
        <v>17.765395999999999</v>
      </c>
      <c r="K100" s="83">
        <f t="shared" si="109"/>
        <v>-0.63196467999999995</v>
      </c>
      <c r="L100" s="6">
        <f t="shared" si="110"/>
        <v>15.571428571429001</v>
      </c>
      <c r="M100" s="79">
        <f t="shared" si="111"/>
        <v>0</v>
      </c>
      <c r="N100" s="83">
        <f t="shared" si="112"/>
        <v>0</v>
      </c>
      <c r="O100" s="6">
        <f t="shared" si="113"/>
        <v>15.571428571429001</v>
      </c>
      <c r="P100" s="79">
        <f t="shared" si="114"/>
        <v>0</v>
      </c>
      <c r="Q100" s="83">
        <f t="shared" si="115"/>
        <v>0</v>
      </c>
      <c r="R100" s="6">
        <f t="shared" si="116"/>
        <v>15.571428571429001</v>
      </c>
      <c r="S100" s="79">
        <f t="shared" si="117"/>
        <v>0</v>
      </c>
      <c r="T100" s="83">
        <f t="shared" si="118"/>
        <v>0</v>
      </c>
      <c r="U100" s="6">
        <f t="shared" si="119"/>
        <v>15.571428571429001</v>
      </c>
      <c r="V100" s="79">
        <f t="shared" si="120"/>
        <v>0</v>
      </c>
      <c r="W100" s="83">
        <f t="shared" si="121"/>
        <v>0</v>
      </c>
      <c r="X100" s="43">
        <f t="shared" si="122"/>
        <v>0</v>
      </c>
      <c r="Y100" s="43">
        <f t="shared" ref="Y100:Z100" si="169">C624</f>
        <v>0</v>
      </c>
      <c r="Z100" s="43">
        <f t="shared" si="169"/>
        <v>0</v>
      </c>
      <c r="AB100">
        <v>15000000000</v>
      </c>
      <c r="AC100">
        <v>-15.362323999999999</v>
      </c>
      <c r="AD100">
        <v>7.4495721000000001</v>
      </c>
      <c r="AE100">
        <v>20.525722999999999</v>
      </c>
      <c r="AF100">
        <v>-61.20467</v>
      </c>
      <c r="AG100">
        <v>-13.016586999999999</v>
      </c>
      <c r="AH100" s="8"/>
      <c r="AI100" s="6">
        <f t="shared" si="107"/>
        <v>15.571428571429001</v>
      </c>
      <c r="AJ100" s="6">
        <f t="shared" si="108"/>
        <v>14.318785</v>
      </c>
      <c r="AK100" s="83">
        <f t="shared" si="124"/>
        <v>-4.9073896000000001</v>
      </c>
      <c r="AL100" s="6">
        <f t="shared" si="125"/>
        <v>15.571428571429001</v>
      </c>
      <c r="AM100" s="79">
        <f t="shared" si="126"/>
        <v>0</v>
      </c>
      <c r="AN100" s="83">
        <f t="shared" si="127"/>
        <v>0</v>
      </c>
      <c r="AO100" s="6">
        <f t="shared" si="128"/>
        <v>15.571428571429001</v>
      </c>
      <c r="AP100" s="43">
        <f t="shared" si="129"/>
        <v>0</v>
      </c>
      <c r="AQ100" s="83">
        <f t="shared" si="130"/>
        <v>0</v>
      </c>
      <c r="AR100" s="6">
        <f t="shared" si="131"/>
        <v>15.571428571429001</v>
      </c>
      <c r="AS100" s="79">
        <f t="shared" si="132"/>
        <v>0</v>
      </c>
      <c r="AT100" s="83">
        <f t="shared" si="133"/>
        <v>0</v>
      </c>
      <c r="AU100" s="6">
        <f t="shared" si="134"/>
        <v>15.571428571429001</v>
      </c>
      <c r="AV100" s="79">
        <f t="shared" si="135"/>
        <v>0</v>
      </c>
      <c r="AW100" s="83">
        <f t="shared" si="136"/>
        <v>0</v>
      </c>
      <c r="AX100" s="43">
        <f t="shared" si="137"/>
        <v>0</v>
      </c>
      <c r="AY100" s="43">
        <f t="shared" si="138"/>
        <v>0</v>
      </c>
      <c r="AZ100" s="43">
        <f t="shared" si="139"/>
        <v>0</v>
      </c>
    </row>
    <row r="101" spans="2:52" x14ac:dyDescent="0.25">
      <c r="B101">
        <v>15142857142.857</v>
      </c>
      <c r="C101">
        <v>-16.384955999999999</v>
      </c>
      <c r="D101">
        <v>5.8311658</v>
      </c>
      <c r="E101">
        <v>20.632491999999999</v>
      </c>
      <c r="F101">
        <v>-61.409171999999998</v>
      </c>
      <c r="G101">
        <v>-14.706828</v>
      </c>
      <c r="H101" s="8"/>
      <c r="I101" s="6">
        <f t="shared" ref="I101:I103" si="170">B105/1000000000</f>
        <v>15.714285714286</v>
      </c>
      <c r="J101" s="6">
        <f t="shared" ref="J101:J103" si="171">E105</f>
        <v>15.45332</v>
      </c>
      <c r="K101" s="83">
        <f t="shared" si="109"/>
        <v>-5.5857562999999999</v>
      </c>
      <c r="L101" s="6">
        <f t="shared" si="110"/>
        <v>15.714285714286</v>
      </c>
      <c r="M101" s="79">
        <f t="shared" si="111"/>
        <v>0</v>
      </c>
      <c r="N101" s="83">
        <f t="shared" si="112"/>
        <v>0</v>
      </c>
      <c r="O101" s="6">
        <f t="shared" si="113"/>
        <v>15.714285714286</v>
      </c>
      <c r="P101" s="79">
        <f t="shared" si="114"/>
        <v>0</v>
      </c>
      <c r="Q101" s="83">
        <f t="shared" si="115"/>
        <v>0</v>
      </c>
      <c r="R101" s="6">
        <f t="shared" si="116"/>
        <v>15.714285714286</v>
      </c>
      <c r="S101" s="79">
        <f t="shared" si="117"/>
        <v>0</v>
      </c>
      <c r="T101" s="83">
        <f t="shared" si="118"/>
        <v>0</v>
      </c>
      <c r="U101" s="6">
        <f t="shared" si="119"/>
        <v>15.714285714286</v>
      </c>
      <c r="V101" s="79">
        <f t="shared" si="120"/>
        <v>0</v>
      </c>
      <c r="W101" s="83">
        <f t="shared" si="121"/>
        <v>0</v>
      </c>
      <c r="X101" s="43">
        <f t="shared" si="122"/>
        <v>0</v>
      </c>
      <c r="Y101" s="43">
        <f t="shared" ref="Y101:Z101" si="172">C625</f>
        <v>0</v>
      </c>
      <c r="Z101" s="43">
        <f t="shared" si="172"/>
        <v>0</v>
      </c>
      <c r="AB101">
        <v>15142857142.857</v>
      </c>
      <c r="AC101">
        <v>-15.413811000000001</v>
      </c>
      <c r="AD101">
        <v>5.5062227000000004</v>
      </c>
      <c r="AE101">
        <v>19.551829999999999</v>
      </c>
      <c r="AF101">
        <v>-58.951484999999998</v>
      </c>
      <c r="AG101">
        <v>-13.722887</v>
      </c>
      <c r="AH101" s="8"/>
      <c r="AI101" s="6">
        <f t="shared" ref="AI101:AI103" si="173">AB105/1000000000</f>
        <v>15.714285714286</v>
      </c>
      <c r="AJ101" s="6">
        <f t="shared" ref="AJ101:AJ103" si="174">AE105</f>
        <v>11.074237999999999</v>
      </c>
      <c r="AK101" s="83">
        <f t="shared" si="124"/>
        <v>-11.465145</v>
      </c>
      <c r="AL101" s="6">
        <f t="shared" si="125"/>
        <v>15.714285714286</v>
      </c>
      <c r="AM101" s="79">
        <f t="shared" si="126"/>
        <v>0</v>
      </c>
      <c r="AN101" s="83">
        <f t="shared" si="127"/>
        <v>0</v>
      </c>
      <c r="AO101" s="6">
        <f t="shared" si="128"/>
        <v>15.714285714286</v>
      </c>
      <c r="AP101" s="43">
        <f t="shared" si="129"/>
        <v>0</v>
      </c>
      <c r="AQ101" s="83">
        <f t="shared" si="130"/>
        <v>0</v>
      </c>
      <c r="AR101" s="6">
        <f t="shared" si="131"/>
        <v>15.714285714286</v>
      </c>
      <c r="AS101" s="79">
        <f t="shared" si="132"/>
        <v>0</v>
      </c>
      <c r="AT101" s="83">
        <f t="shared" si="133"/>
        <v>0</v>
      </c>
      <c r="AU101" s="6">
        <f t="shared" si="134"/>
        <v>15.714285714286</v>
      </c>
      <c r="AV101" s="79">
        <f t="shared" si="135"/>
        <v>0</v>
      </c>
      <c r="AW101" s="83">
        <f t="shared" si="136"/>
        <v>0</v>
      </c>
      <c r="AX101" s="43">
        <f t="shared" si="137"/>
        <v>0</v>
      </c>
      <c r="AY101" s="43">
        <f t="shared" si="138"/>
        <v>0</v>
      </c>
      <c r="AZ101" s="43">
        <f t="shared" si="139"/>
        <v>0</v>
      </c>
    </row>
    <row r="102" spans="2:52" x14ac:dyDescent="0.25">
      <c r="B102">
        <v>15285714285.714001</v>
      </c>
      <c r="C102">
        <v>-17.856369000000001</v>
      </c>
      <c r="D102">
        <v>3.9416893000000002</v>
      </c>
      <c r="E102">
        <v>19.460943</v>
      </c>
      <c r="F102">
        <v>-60.618037999999999</v>
      </c>
      <c r="G102">
        <v>-15.541598</v>
      </c>
      <c r="H102" s="8"/>
      <c r="I102" s="6">
        <f t="shared" si="170"/>
        <v>15.857142857143</v>
      </c>
      <c r="J102" s="6">
        <f t="shared" si="171"/>
        <v>12.13308</v>
      </c>
      <c r="K102" s="83">
        <f t="shared" si="109"/>
        <v>-12.934231</v>
      </c>
      <c r="L102" s="6">
        <f t="shared" si="110"/>
        <v>15.857142857143</v>
      </c>
      <c r="M102" s="79">
        <f t="shared" si="111"/>
        <v>0</v>
      </c>
      <c r="N102" s="83">
        <f t="shared" si="112"/>
        <v>0</v>
      </c>
      <c r="O102" s="6">
        <f t="shared" si="113"/>
        <v>15.857142857143</v>
      </c>
      <c r="P102" s="79">
        <f t="shared" si="114"/>
        <v>0</v>
      </c>
      <c r="Q102" s="83">
        <f t="shared" si="115"/>
        <v>0</v>
      </c>
      <c r="R102" s="6">
        <f t="shared" si="116"/>
        <v>15.857142857143</v>
      </c>
      <c r="S102" s="79">
        <f t="shared" si="117"/>
        <v>0</v>
      </c>
      <c r="T102" s="83">
        <f t="shared" si="118"/>
        <v>0</v>
      </c>
      <c r="U102" s="6">
        <f t="shared" si="119"/>
        <v>15.857142857143</v>
      </c>
      <c r="V102" s="79">
        <f t="shared" si="120"/>
        <v>0</v>
      </c>
      <c r="W102" s="83">
        <f t="shared" si="121"/>
        <v>0</v>
      </c>
      <c r="X102" s="43">
        <f t="shared" si="122"/>
        <v>0</v>
      </c>
      <c r="Y102" s="43">
        <f t="shared" ref="Y102:Z102" si="175">C626</f>
        <v>0</v>
      </c>
      <c r="Z102" s="43">
        <f t="shared" si="175"/>
        <v>0</v>
      </c>
      <c r="AB102">
        <v>15285714285.714001</v>
      </c>
      <c r="AC102">
        <v>-17.698108999999999</v>
      </c>
      <c r="AD102">
        <v>3.3358582999999999</v>
      </c>
      <c r="AE102">
        <v>18.499468</v>
      </c>
      <c r="AF102">
        <v>-58.389656000000002</v>
      </c>
      <c r="AG102">
        <v>-15.395830999999999</v>
      </c>
      <c r="AH102" s="8"/>
      <c r="AI102" s="6">
        <f t="shared" si="173"/>
        <v>15.857142857143</v>
      </c>
      <c r="AJ102" s="6">
        <f t="shared" si="174"/>
        <v>8.6299896</v>
      </c>
      <c r="AK102" s="83">
        <f t="shared" si="124"/>
        <v>-17.711102</v>
      </c>
      <c r="AL102" s="6">
        <f t="shared" si="125"/>
        <v>15.857142857143</v>
      </c>
      <c r="AM102" s="79">
        <f t="shared" si="126"/>
        <v>0</v>
      </c>
      <c r="AN102" s="83">
        <f t="shared" si="127"/>
        <v>0</v>
      </c>
      <c r="AO102" s="6">
        <f t="shared" si="128"/>
        <v>15.857142857143</v>
      </c>
      <c r="AP102" s="43">
        <f t="shared" si="129"/>
        <v>0</v>
      </c>
      <c r="AQ102" s="83">
        <f t="shared" si="130"/>
        <v>0</v>
      </c>
      <c r="AR102" s="6">
        <f t="shared" si="131"/>
        <v>15.857142857143</v>
      </c>
      <c r="AS102" s="79">
        <f t="shared" si="132"/>
        <v>0</v>
      </c>
      <c r="AT102" s="83">
        <f t="shared" si="133"/>
        <v>0</v>
      </c>
      <c r="AU102" s="6">
        <f t="shared" si="134"/>
        <v>15.857142857143</v>
      </c>
      <c r="AV102" s="79">
        <f t="shared" si="135"/>
        <v>0</v>
      </c>
      <c r="AW102" s="83">
        <f t="shared" si="136"/>
        <v>0</v>
      </c>
      <c r="AX102" s="43">
        <f t="shared" si="137"/>
        <v>0</v>
      </c>
      <c r="AY102" s="43">
        <f t="shared" si="138"/>
        <v>0</v>
      </c>
      <c r="AZ102" s="43">
        <f t="shared" si="139"/>
        <v>0</v>
      </c>
    </row>
    <row r="103" spans="2:52" x14ac:dyDescent="0.25">
      <c r="B103">
        <v>15428571428.570999</v>
      </c>
      <c r="C103">
        <v>-18.279812</v>
      </c>
      <c r="D103">
        <v>2.0383301</v>
      </c>
      <c r="E103">
        <v>18.593588</v>
      </c>
      <c r="F103">
        <v>-59.186332999999998</v>
      </c>
      <c r="G103">
        <v>-16.309334</v>
      </c>
      <c r="H103" s="8"/>
      <c r="I103" s="6">
        <f t="shared" si="170"/>
        <v>16</v>
      </c>
      <c r="J103" s="6">
        <f t="shared" si="171"/>
        <v>9.3629856</v>
      </c>
      <c r="K103" s="83">
        <f t="shared" si="109"/>
        <v>-18.648209000000001</v>
      </c>
      <c r="L103" s="6">
        <f t="shared" si="110"/>
        <v>16</v>
      </c>
      <c r="M103" s="79">
        <f t="shared" si="111"/>
        <v>0</v>
      </c>
      <c r="N103" s="83">
        <f t="shared" si="112"/>
        <v>0</v>
      </c>
      <c r="O103" s="6">
        <f t="shared" si="113"/>
        <v>16</v>
      </c>
      <c r="P103" s="79">
        <f t="shared" si="114"/>
        <v>0</v>
      </c>
      <c r="Q103" s="83">
        <f t="shared" si="115"/>
        <v>0</v>
      </c>
      <c r="R103" s="6">
        <f t="shared" si="116"/>
        <v>16</v>
      </c>
      <c r="S103" s="79">
        <f t="shared" si="117"/>
        <v>0</v>
      </c>
      <c r="T103" s="83">
        <f t="shared" si="118"/>
        <v>0</v>
      </c>
      <c r="U103" s="6">
        <f t="shared" si="119"/>
        <v>16</v>
      </c>
      <c r="V103" s="79">
        <f t="shared" si="120"/>
        <v>0</v>
      </c>
      <c r="W103" s="83">
        <f t="shared" si="121"/>
        <v>0</v>
      </c>
      <c r="X103" s="43">
        <f t="shared" si="122"/>
        <v>0</v>
      </c>
      <c r="Y103" s="43">
        <f t="shared" ref="Y103:Z103" si="176">C627</f>
        <v>0</v>
      </c>
      <c r="Z103" s="43">
        <f t="shared" si="176"/>
        <v>0</v>
      </c>
      <c r="AB103">
        <v>15428571428.570999</v>
      </c>
      <c r="AC103">
        <v>-18.372395000000001</v>
      </c>
      <c r="AD103">
        <v>1.8128356000000002E-2</v>
      </c>
      <c r="AE103">
        <v>16.884810999999999</v>
      </c>
      <c r="AF103">
        <v>-57.126949000000003</v>
      </c>
      <c r="AG103">
        <v>-16.372107</v>
      </c>
      <c r="AH103" s="8"/>
      <c r="AI103" s="6">
        <f t="shared" si="173"/>
        <v>16</v>
      </c>
      <c r="AJ103" s="6">
        <f t="shared" si="174"/>
        <v>7.8152504</v>
      </c>
      <c r="AK103" s="83">
        <f t="shared" si="124"/>
        <v>-21.113482000000001</v>
      </c>
      <c r="AL103" s="6">
        <f t="shared" si="125"/>
        <v>16</v>
      </c>
      <c r="AM103" s="79">
        <f t="shared" si="126"/>
        <v>0</v>
      </c>
      <c r="AN103" s="83">
        <f t="shared" si="127"/>
        <v>0</v>
      </c>
      <c r="AO103" s="6">
        <f t="shared" si="128"/>
        <v>16</v>
      </c>
      <c r="AP103" s="43">
        <f t="shared" si="129"/>
        <v>0</v>
      </c>
      <c r="AQ103" s="83">
        <f t="shared" si="130"/>
        <v>0</v>
      </c>
      <c r="AR103" s="6">
        <f t="shared" si="131"/>
        <v>16</v>
      </c>
      <c r="AS103" s="79">
        <f t="shared" si="132"/>
        <v>0</v>
      </c>
      <c r="AT103" s="83">
        <f t="shared" si="133"/>
        <v>0</v>
      </c>
      <c r="AU103" s="6">
        <f t="shared" si="134"/>
        <v>16</v>
      </c>
      <c r="AV103" s="79">
        <f t="shared" si="135"/>
        <v>0</v>
      </c>
      <c r="AW103" s="83">
        <f t="shared" si="136"/>
        <v>0</v>
      </c>
      <c r="AX103" s="43">
        <f t="shared" si="137"/>
        <v>0</v>
      </c>
      <c r="AY103" s="43">
        <f t="shared" si="138"/>
        <v>0</v>
      </c>
      <c r="AZ103" s="43">
        <f t="shared" si="139"/>
        <v>0</v>
      </c>
    </row>
    <row r="104" spans="2:52" x14ac:dyDescent="0.25">
      <c r="B104">
        <v>15571428571.429001</v>
      </c>
      <c r="C104">
        <v>-19.378319000000001</v>
      </c>
      <c r="D104">
        <v>-0.63196467999999995</v>
      </c>
      <c r="E104">
        <v>17.765395999999999</v>
      </c>
      <c r="F104">
        <v>-58.969109000000003</v>
      </c>
      <c r="G104">
        <v>-17.814844000000001</v>
      </c>
      <c r="AB104">
        <v>15571428571.429001</v>
      </c>
      <c r="AC104">
        <v>-20.389824000000001</v>
      </c>
      <c r="AD104">
        <v>-4.9073896000000001</v>
      </c>
      <c r="AE104">
        <v>14.318785</v>
      </c>
      <c r="AF104">
        <v>-53.973148000000002</v>
      </c>
      <c r="AG104">
        <v>-18.832108000000002</v>
      </c>
    </row>
    <row r="105" spans="2:52" x14ac:dyDescent="0.25">
      <c r="B105">
        <v>15714285714.285999</v>
      </c>
      <c r="C105">
        <v>-22.973949000000001</v>
      </c>
      <c r="D105">
        <v>-5.5857562999999999</v>
      </c>
      <c r="E105">
        <v>15.45332</v>
      </c>
      <c r="F105">
        <v>-59.949008999999997</v>
      </c>
      <c r="G105">
        <v>-21.067903999999999</v>
      </c>
      <c r="J105" s="5">
        <f>AVERAGE(J9:J103)</f>
        <v>20.183430006315785</v>
      </c>
      <c r="M105" s="5">
        <f>AVERAGE(M9:M103)</f>
        <v>0</v>
      </c>
      <c r="AB105">
        <v>15714285714.285999</v>
      </c>
      <c r="AC105">
        <v>-24.40052</v>
      </c>
      <c r="AD105">
        <v>-11.465145</v>
      </c>
      <c r="AE105">
        <v>11.074237999999999</v>
      </c>
      <c r="AF105">
        <v>-48.943778999999999</v>
      </c>
      <c r="AG105">
        <v>-22.474305999999999</v>
      </c>
    </row>
    <row r="106" spans="2:52" x14ac:dyDescent="0.25">
      <c r="B106">
        <v>15857142857.143</v>
      </c>
      <c r="C106">
        <v>-24.905964000000001</v>
      </c>
      <c r="D106">
        <v>-12.934231</v>
      </c>
      <c r="E106">
        <v>12.13308</v>
      </c>
      <c r="F106">
        <v>-49.342041000000002</v>
      </c>
      <c r="G106">
        <v>-24.234482</v>
      </c>
      <c r="AB106">
        <v>15857142857.143</v>
      </c>
      <c r="AC106">
        <v>-26.979130000000001</v>
      </c>
      <c r="AD106">
        <v>-17.711102</v>
      </c>
      <c r="AE106">
        <v>8.6299896</v>
      </c>
      <c r="AF106">
        <v>-43.600624000000003</v>
      </c>
      <c r="AG106">
        <v>-26.311733</v>
      </c>
    </row>
    <row r="107" spans="2:52" x14ac:dyDescent="0.25">
      <c r="B107">
        <v>16000000000</v>
      </c>
      <c r="C107">
        <v>-31.102723999999998</v>
      </c>
      <c r="D107">
        <v>-18.648209000000001</v>
      </c>
      <c r="E107">
        <v>9.3629856</v>
      </c>
      <c r="F107">
        <v>-50.051471999999997</v>
      </c>
      <c r="G107">
        <v>-29.899549</v>
      </c>
      <c r="AB107">
        <v>16000000000</v>
      </c>
      <c r="AC107">
        <v>-31.456977999999999</v>
      </c>
      <c r="AD107">
        <v>-21.113482000000001</v>
      </c>
      <c r="AE107">
        <v>7.8152504</v>
      </c>
      <c r="AF107">
        <v>-49.698872000000001</v>
      </c>
      <c r="AG107">
        <v>-30.23723</v>
      </c>
    </row>
    <row r="108" spans="2:52" x14ac:dyDescent="0.25">
      <c r="B108" t="s">
        <v>21</v>
      </c>
      <c r="AB108" t="s">
        <v>21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1243"/>
  <sheetViews>
    <sheetView zoomScaleNormal="100" workbookViewId="0">
      <selection activeCell="B8" sqref="B8:C8"/>
    </sheetView>
  </sheetViews>
  <sheetFormatPr defaultRowHeight="15" x14ac:dyDescent="0.25"/>
  <cols>
    <col min="1" max="1" width="16.85546875" style="40" customWidth="1"/>
    <col min="4" max="4" width="3" style="19" customWidth="1"/>
    <col min="5" max="5" width="10.7109375" style="5" customWidth="1"/>
    <col min="6" max="7" width="10.7109375" style="6" customWidth="1"/>
    <col min="8" max="8" width="10.7109375" style="5" customWidth="1"/>
    <col min="9" max="9" width="10.7109375" style="6" customWidth="1"/>
    <col min="10" max="10" width="10.7109375" style="5" customWidth="1"/>
    <col min="11" max="11" width="10.7109375" style="6" customWidth="1"/>
    <col min="12" max="12" width="10.7109375" style="85" customWidth="1"/>
    <col min="13" max="13" width="2.140625" style="19" customWidth="1"/>
    <col min="14" max="18" width="10.7109375" style="6" customWidth="1"/>
    <col min="19" max="19" width="9.42578125" style="6" customWidth="1"/>
    <col min="20" max="20" width="18" style="40" customWidth="1"/>
    <col min="23" max="23" width="2" style="19" customWidth="1"/>
    <col min="24" max="24" width="10.7109375" style="5" customWidth="1"/>
    <col min="25" max="26" width="10.7109375" style="6" customWidth="1"/>
    <col min="27" max="27" width="10.7109375" style="5" customWidth="1"/>
    <col min="28" max="28" width="10.7109375" style="6" customWidth="1"/>
    <col min="29" max="29" width="10.7109375" style="5" customWidth="1"/>
    <col min="30" max="30" width="10.7109375" style="6" customWidth="1"/>
    <col min="31" max="31" width="10.7109375" style="85" customWidth="1"/>
    <col min="32" max="32" width="2.42578125" style="19" customWidth="1"/>
    <col min="33" max="38" width="10.7109375" style="6" customWidth="1"/>
    <col min="39" max="39" width="2" style="19" customWidth="1"/>
    <col min="40" max="16384" width="9.140625" style="3"/>
  </cols>
  <sheetData>
    <row r="1" spans="1:39" x14ac:dyDescent="0.25">
      <c r="B1" t="s">
        <v>95</v>
      </c>
      <c r="E1" s="5" t="s">
        <v>216</v>
      </c>
      <c r="F1" s="101" t="s">
        <v>221</v>
      </c>
      <c r="G1" s="101"/>
      <c r="H1" s="101"/>
      <c r="I1" s="101"/>
      <c r="J1" s="101"/>
      <c r="K1" s="101"/>
      <c r="M1" s="42"/>
      <c r="N1" s="101" t="s">
        <v>222</v>
      </c>
      <c r="O1" s="101"/>
      <c r="P1" s="101"/>
      <c r="Q1" s="101"/>
      <c r="R1" s="101"/>
      <c r="S1" s="101"/>
      <c r="U1" t="s">
        <v>95</v>
      </c>
      <c r="X1" s="5" t="s">
        <v>216</v>
      </c>
      <c r="Y1" s="101" t="s">
        <v>224</v>
      </c>
      <c r="Z1" s="101"/>
      <c r="AA1" s="101"/>
      <c r="AB1" s="101"/>
      <c r="AC1" s="101"/>
      <c r="AD1" s="101"/>
      <c r="AF1" s="42"/>
      <c r="AG1" s="101" t="s">
        <v>223</v>
      </c>
      <c r="AH1" s="101"/>
      <c r="AI1" s="101"/>
      <c r="AJ1" s="101"/>
      <c r="AK1" s="101"/>
      <c r="AL1" s="101"/>
    </row>
    <row r="2" spans="1:39" x14ac:dyDescent="0.25">
      <c r="A2" s="39" t="s">
        <v>106</v>
      </c>
      <c r="B2" t="s">
        <v>96</v>
      </c>
      <c r="C2" t="s">
        <v>97</v>
      </c>
      <c r="F2" s="70" t="s">
        <v>260</v>
      </c>
      <c r="G2" s="70" t="s">
        <v>247</v>
      </c>
      <c r="H2" s="70" t="s">
        <v>233</v>
      </c>
      <c r="I2" s="70" t="s">
        <v>248</v>
      </c>
      <c r="J2" s="70" t="s">
        <v>249</v>
      </c>
      <c r="K2" s="70" t="s">
        <v>250</v>
      </c>
      <c r="L2" s="70" t="s">
        <v>251</v>
      </c>
      <c r="N2" s="70" t="s">
        <v>231</v>
      </c>
      <c r="O2" s="70" t="s">
        <v>218</v>
      </c>
      <c r="P2" s="70" t="s">
        <v>232</v>
      </c>
      <c r="Q2" s="70" t="s">
        <v>213</v>
      </c>
      <c r="R2" s="70" t="s">
        <v>233</v>
      </c>
      <c r="S2" s="70" t="s">
        <v>229</v>
      </c>
      <c r="T2" s="39" t="s">
        <v>107</v>
      </c>
      <c r="U2" t="s">
        <v>96</v>
      </c>
      <c r="V2" t="s">
        <v>97</v>
      </c>
      <c r="Y2" s="70" t="s">
        <v>260</v>
      </c>
      <c r="Z2" s="70" t="s">
        <v>247</v>
      </c>
      <c r="AA2" s="70" t="s">
        <v>233</v>
      </c>
      <c r="AB2" s="70" t="s">
        <v>248</v>
      </c>
      <c r="AC2" s="70" t="s">
        <v>249</v>
      </c>
      <c r="AD2" s="70" t="s">
        <v>250</v>
      </c>
      <c r="AE2" s="70" t="s">
        <v>251</v>
      </c>
      <c r="AG2" s="70" t="s">
        <v>231</v>
      </c>
      <c r="AH2" s="70" t="s">
        <v>218</v>
      </c>
      <c r="AI2" s="70" t="s">
        <v>232</v>
      </c>
      <c r="AJ2" s="70" t="s">
        <v>213</v>
      </c>
      <c r="AK2" s="70" t="s">
        <v>233</v>
      </c>
      <c r="AL2" s="70" t="s">
        <v>229</v>
      </c>
    </row>
    <row r="3" spans="1:39" x14ac:dyDescent="0.25">
      <c r="B3" t="s">
        <v>210</v>
      </c>
      <c r="F3" s="44">
        <f>C8</f>
        <v>0</v>
      </c>
      <c r="G3" s="44">
        <f>C64</f>
        <v>0</v>
      </c>
      <c r="H3" s="44">
        <f>C120</f>
        <v>0</v>
      </c>
      <c r="I3" s="44">
        <f>C176</f>
        <v>0</v>
      </c>
      <c r="J3" s="44">
        <f>C232</f>
        <v>0</v>
      </c>
      <c r="K3" s="44">
        <f>C288</f>
        <v>0</v>
      </c>
      <c r="L3" s="44">
        <f>C344</f>
        <v>0</v>
      </c>
      <c r="N3" s="44">
        <f>C399</f>
        <v>0</v>
      </c>
      <c r="O3" s="44">
        <f>C454</f>
        <v>0</v>
      </c>
      <c r="P3" s="44">
        <f>C509</f>
        <v>0</v>
      </c>
      <c r="Q3" s="44">
        <f>C564</f>
        <v>0</v>
      </c>
      <c r="R3" s="44">
        <f>C619</f>
        <v>0</v>
      </c>
      <c r="S3" s="44">
        <f>C670</f>
        <v>0</v>
      </c>
      <c r="U3" t="s">
        <v>210</v>
      </c>
      <c r="Y3" s="44">
        <f>V8</f>
        <v>0</v>
      </c>
      <c r="Z3" s="44">
        <f>V64</f>
        <v>0</v>
      </c>
      <c r="AA3" s="44">
        <f>V120</f>
        <v>0</v>
      </c>
      <c r="AB3" s="44">
        <f>V176</f>
        <v>0</v>
      </c>
      <c r="AC3" s="44">
        <f>V232</f>
        <v>0</v>
      </c>
      <c r="AD3" s="44">
        <f>V288</f>
        <v>0</v>
      </c>
      <c r="AE3" s="44">
        <f>V344</f>
        <v>0</v>
      </c>
      <c r="AG3" s="44">
        <f>V399</f>
        <v>0</v>
      </c>
      <c r="AH3" s="44">
        <f>V454</f>
        <v>0</v>
      </c>
      <c r="AI3" s="44">
        <f>V509</f>
        <v>0</v>
      </c>
      <c r="AJ3" s="44">
        <f>V564</f>
        <v>0</v>
      </c>
      <c r="AK3" s="44">
        <f>V619</f>
        <v>0</v>
      </c>
      <c r="AL3" s="44">
        <f>V670</f>
        <v>0</v>
      </c>
    </row>
    <row r="4" spans="1:39" x14ac:dyDescent="0.25">
      <c r="B4" t="s">
        <v>215</v>
      </c>
      <c r="C4" t="s">
        <v>259</v>
      </c>
      <c r="H4" s="44"/>
      <c r="I4" s="44"/>
      <c r="J4" s="44"/>
      <c r="K4" s="44"/>
      <c r="L4" s="44"/>
      <c r="N4" s="44"/>
      <c r="O4" s="44"/>
      <c r="P4" s="44"/>
      <c r="Q4" s="44"/>
      <c r="R4" s="44"/>
      <c r="S4" s="44"/>
      <c r="U4" t="s">
        <v>215</v>
      </c>
      <c r="V4" t="s">
        <v>259</v>
      </c>
      <c r="Y4" s="77"/>
      <c r="Z4" s="77"/>
      <c r="AA4" s="44"/>
      <c r="AB4" s="44"/>
      <c r="AC4" s="44"/>
      <c r="AD4" s="44"/>
      <c r="AE4" s="44"/>
      <c r="AG4" s="44"/>
      <c r="AH4" s="44"/>
      <c r="AI4" s="44"/>
      <c r="AJ4" s="44"/>
      <c r="AK4" s="44"/>
      <c r="AL4" s="44"/>
    </row>
    <row r="5" spans="1:39" x14ac:dyDescent="0.25">
      <c r="A5" s="76"/>
      <c r="B5" t="s">
        <v>98</v>
      </c>
      <c r="D5" s="20"/>
      <c r="E5" s="6">
        <f>B9</f>
        <v>0</v>
      </c>
      <c r="F5" s="6">
        <f t="shared" ref="F5" si="0">C9</f>
        <v>0</v>
      </c>
      <c r="G5" s="44">
        <f>C65</f>
        <v>0</v>
      </c>
      <c r="H5" s="44">
        <f>C121</f>
        <v>0</v>
      </c>
      <c r="I5" s="44">
        <f>C177</f>
        <v>0</v>
      </c>
      <c r="J5" s="44">
        <f>C233</f>
        <v>0</v>
      </c>
      <c r="K5" s="44">
        <f>C289</f>
        <v>0</v>
      </c>
      <c r="L5" s="44">
        <f>C345</f>
        <v>0</v>
      </c>
      <c r="M5" s="20"/>
      <c r="N5" s="44">
        <f>C400</f>
        <v>0</v>
      </c>
      <c r="O5" s="44">
        <f>C455</f>
        <v>0</v>
      </c>
      <c r="P5" s="44">
        <f>C510</f>
        <v>0</v>
      </c>
      <c r="Q5" s="44">
        <f>C565</f>
        <v>0</v>
      </c>
      <c r="R5" s="44">
        <f>C620</f>
        <v>0</v>
      </c>
      <c r="S5" s="44">
        <f>C671</f>
        <v>0</v>
      </c>
      <c r="T5" s="76"/>
      <c r="U5" t="s">
        <v>98</v>
      </c>
      <c r="W5" s="20"/>
      <c r="X5" s="6">
        <f>U9</f>
        <v>0</v>
      </c>
      <c r="Y5" s="77">
        <f t="shared" ref="Y5" si="1">V9</f>
        <v>0</v>
      </c>
      <c r="Z5" s="44">
        <f>V65</f>
        <v>0</v>
      </c>
      <c r="AA5" s="44">
        <f>V121</f>
        <v>0</v>
      </c>
      <c r="AB5" s="44">
        <f>V177</f>
        <v>0</v>
      </c>
      <c r="AC5" s="44">
        <f>V233</f>
        <v>0</v>
      </c>
      <c r="AD5" s="44">
        <f>V289</f>
        <v>0</v>
      </c>
      <c r="AE5" s="44">
        <f>V345</f>
        <v>0</v>
      </c>
      <c r="AF5" s="20"/>
      <c r="AG5" s="44">
        <f>V400</f>
        <v>0</v>
      </c>
      <c r="AH5" s="44">
        <f>V455</f>
        <v>0</v>
      </c>
      <c r="AI5" s="44">
        <f>V510</f>
        <v>0</v>
      </c>
      <c r="AJ5" s="44">
        <f>V565</f>
        <v>0</v>
      </c>
      <c r="AK5" s="44">
        <f>V620</f>
        <v>0</v>
      </c>
      <c r="AL5" s="44">
        <f>V671</f>
        <v>0</v>
      </c>
      <c r="AM5" s="20"/>
    </row>
    <row r="6" spans="1:39" x14ac:dyDescent="0.25">
      <c r="D6" s="20"/>
      <c r="E6" s="6">
        <f t="shared" ref="E6:E55" si="2">B10</f>
        <v>0</v>
      </c>
      <c r="F6" s="77">
        <f t="shared" ref="F6:F55" si="3">C10</f>
        <v>0</v>
      </c>
      <c r="G6" s="44">
        <f t="shared" ref="G6:G55" si="4">C66</f>
        <v>0</v>
      </c>
      <c r="H6" s="44">
        <f t="shared" ref="H6:H55" si="5">C122</f>
        <v>0</v>
      </c>
      <c r="I6" s="44">
        <f t="shared" ref="I6:I55" si="6">C178</f>
        <v>0</v>
      </c>
      <c r="J6" s="44">
        <f t="shared" ref="J6:J55" si="7">C234</f>
        <v>0</v>
      </c>
      <c r="K6" s="44">
        <f t="shared" ref="K6:K55" si="8">C290</f>
        <v>0</v>
      </c>
      <c r="L6" s="44">
        <f t="shared" ref="L6:L55" si="9">C346</f>
        <v>0</v>
      </c>
      <c r="M6" s="20"/>
      <c r="N6" s="44">
        <f t="shared" ref="N6:N55" si="10">C401</f>
        <v>0</v>
      </c>
      <c r="O6" s="44">
        <f t="shared" ref="O6:O55" si="11">C456</f>
        <v>0</v>
      </c>
      <c r="P6" s="44">
        <f t="shared" ref="P6:P55" si="12">C511</f>
        <v>0</v>
      </c>
      <c r="Q6" s="44">
        <f t="shared" ref="Q6:Q55" si="13">C566</f>
        <v>0</v>
      </c>
      <c r="R6" s="44">
        <f t="shared" ref="R6:R55" si="14">C621</f>
        <v>0</v>
      </c>
      <c r="S6" s="44">
        <f t="shared" ref="S6:S55" si="15">C672</f>
        <v>0</v>
      </c>
      <c r="W6" s="20"/>
      <c r="X6" s="6">
        <f t="shared" ref="X6:X55" si="16">U10</f>
        <v>0</v>
      </c>
      <c r="Y6" s="77">
        <f t="shared" ref="Y6:Y55" si="17">V10</f>
        <v>0</v>
      </c>
      <c r="Z6" s="44">
        <f t="shared" ref="Z6:Z55" si="18">V66</f>
        <v>0</v>
      </c>
      <c r="AA6" s="44">
        <f t="shared" ref="AA6:AA55" si="19">V122</f>
        <v>0</v>
      </c>
      <c r="AB6" s="44">
        <f t="shared" ref="AB6:AB55" si="20">V178</f>
        <v>0</v>
      </c>
      <c r="AC6" s="44">
        <f t="shared" ref="AC6:AC55" si="21">V234</f>
        <v>0</v>
      </c>
      <c r="AD6" s="44">
        <f t="shared" ref="AD6:AD55" si="22">V290</f>
        <v>0</v>
      </c>
      <c r="AE6" s="44">
        <f t="shared" ref="AE6:AE55" si="23">V346</f>
        <v>0</v>
      </c>
      <c r="AF6" s="20"/>
      <c r="AG6" s="44">
        <f t="shared" ref="AG6:AG55" si="24">V401</f>
        <v>0</v>
      </c>
      <c r="AH6" s="44">
        <f t="shared" ref="AH6:AH55" si="25">V456</f>
        <v>0</v>
      </c>
      <c r="AI6" s="44">
        <f t="shared" ref="AI6:AI55" si="26">V511</f>
        <v>0</v>
      </c>
      <c r="AJ6" s="44">
        <f t="shared" ref="AJ6:AJ55" si="27">V566</f>
        <v>0</v>
      </c>
      <c r="AK6" s="44">
        <f t="shared" ref="AK6:AK55" si="28">V621</f>
        <v>0</v>
      </c>
      <c r="AL6" s="44">
        <f t="shared" ref="AL6:AL55" si="29">V672</f>
        <v>0</v>
      </c>
      <c r="AM6" s="20"/>
    </row>
    <row r="7" spans="1:39" x14ac:dyDescent="0.25">
      <c r="B7" t="s">
        <v>99</v>
      </c>
      <c r="D7" s="20"/>
      <c r="E7" s="6">
        <f t="shared" si="2"/>
        <v>0</v>
      </c>
      <c r="F7" s="77">
        <f t="shared" si="3"/>
        <v>0</v>
      </c>
      <c r="G7" s="44">
        <f t="shared" si="4"/>
        <v>0</v>
      </c>
      <c r="H7" s="44">
        <f t="shared" si="5"/>
        <v>0</v>
      </c>
      <c r="I7" s="44">
        <f t="shared" si="6"/>
        <v>0</v>
      </c>
      <c r="J7" s="44">
        <f t="shared" si="7"/>
        <v>0</v>
      </c>
      <c r="K7" s="44">
        <f t="shared" si="8"/>
        <v>0</v>
      </c>
      <c r="L7" s="44">
        <f t="shared" si="9"/>
        <v>0</v>
      </c>
      <c r="M7" s="20"/>
      <c r="N7" s="44">
        <f t="shared" si="10"/>
        <v>0</v>
      </c>
      <c r="O7" s="44">
        <f t="shared" si="11"/>
        <v>0</v>
      </c>
      <c r="P7" s="44">
        <f t="shared" si="12"/>
        <v>0</v>
      </c>
      <c r="Q7" s="44">
        <f t="shared" si="13"/>
        <v>0</v>
      </c>
      <c r="R7" s="44">
        <f t="shared" si="14"/>
        <v>0</v>
      </c>
      <c r="S7" s="44">
        <f t="shared" si="15"/>
        <v>0</v>
      </c>
      <c r="U7" t="s">
        <v>99</v>
      </c>
      <c r="W7" s="20"/>
      <c r="X7" s="6">
        <f t="shared" si="16"/>
        <v>0</v>
      </c>
      <c r="Y7" s="77">
        <f t="shared" si="17"/>
        <v>0</v>
      </c>
      <c r="Z7" s="44">
        <f t="shared" si="18"/>
        <v>0</v>
      </c>
      <c r="AA7" s="44">
        <f t="shared" si="19"/>
        <v>0</v>
      </c>
      <c r="AB7" s="44">
        <f t="shared" si="20"/>
        <v>0</v>
      </c>
      <c r="AC7" s="44">
        <f t="shared" si="21"/>
        <v>0</v>
      </c>
      <c r="AD7" s="44">
        <f t="shared" si="22"/>
        <v>0</v>
      </c>
      <c r="AE7" s="44">
        <f t="shared" si="23"/>
        <v>0</v>
      </c>
      <c r="AF7" s="20"/>
      <c r="AG7" s="44">
        <f t="shared" si="24"/>
        <v>0</v>
      </c>
      <c r="AH7" s="44">
        <f t="shared" si="25"/>
        <v>0</v>
      </c>
      <c r="AI7" s="44">
        <f t="shared" si="26"/>
        <v>0</v>
      </c>
      <c r="AJ7" s="44">
        <f t="shared" si="27"/>
        <v>0</v>
      </c>
      <c r="AK7" s="44">
        <f t="shared" si="28"/>
        <v>0</v>
      </c>
      <c r="AL7" s="44">
        <f t="shared" si="29"/>
        <v>0</v>
      </c>
      <c r="AM7" s="20"/>
    </row>
    <row r="8" spans="1:39" x14ac:dyDescent="0.25">
      <c r="D8" s="20"/>
      <c r="E8" s="6">
        <f t="shared" si="2"/>
        <v>0</v>
      </c>
      <c r="F8" s="77">
        <f t="shared" si="3"/>
        <v>0</v>
      </c>
      <c r="G8" s="44">
        <f t="shared" si="4"/>
        <v>0</v>
      </c>
      <c r="H8" s="44">
        <f t="shared" si="5"/>
        <v>0</v>
      </c>
      <c r="I8" s="44">
        <f t="shared" si="6"/>
        <v>0</v>
      </c>
      <c r="J8" s="44">
        <f t="shared" si="7"/>
        <v>0</v>
      </c>
      <c r="K8" s="44">
        <f t="shared" si="8"/>
        <v>0</v>
      </c>
      <c r="L8" s="44">
        <f t="shared" si="9"/>
        <v>0</v>
      </c>
      <c r="M8" s="20"/>
      <c r="N8" s="44">
        <f t="shared" si="10"/>
        <v>0</v>
      </c>
      <c r="O8" s="44">
        <f t="shared" si="11"/>
        <v>0</v>
      </c>
      <c r="P8" s="44">
        <f t="shared" si="12"/>
        <v>0</v>
      </c>
      <c r="Q8" s="44">
        <f t="shared" si="13"/>
        <v>0</v>
      </c>
      <c r="R8" s="44">
        <f t="shared" si="14"/>
        <v>0</v>
      </c>
      <c r="S8" s="44">
        <f t="shared" si="15"/>
        <v>0</v>
      </c>
      <c r="W8" s="20"/>
      <c r="X8" s="6">
        <f t="shared" si="16"/>
        <v>0</v>
      </c>
      <c r="Y8" s="77">
        <f t="shared" si="17"/>
        <v>0</v>
      </c>
      <c r="Z8" s="44">
        <f t="shared" si="18"/>
        <v>0</v>
      </c>
      <c r="AA8" s="44">
        <f t="shared" si="19"/>
        <v>0</v>
      </c>
      <c r="AB8" s="44">
        <f t="shared" si="20"/>
        <v>0</v>
      </c>
      <c r="AC8" s="44">
        <f t="shared" si="21"/>
        <v>0</v>
      </c>
      <c r="AD8" s="44">
        <f t="shared" si="22"/>
        <v>0</v>
      </c>
      <c r="AE8" s="44">
        <f t="shared" si="23"/>
        <v>0</v>
      </c>
      <c r="AF8" s="20"/>
      <c r="AG8" s="44">
        <f t="shared" si="24"/>
        <v>0</v>
      </c>
      <c r="AH8" s="44">
        <f t="shared" si="25"/>
        <v>0</v>
      </c>
      <c r="AI8" s="44">
        <f t="shared" si="26"/>
        <v>0</v>
      </c>
      <c r="AJ8" s="44">
        <f t="shared" si="27"/>
        <v>0</v>
      </c>
      <c r="AK8" s="44">
        <f t="shared" si="28"/>
        <v>0</v>
      </c>
      <c r="AL8" s="44">
        <f t="shared" si="29"/>
        <v>0</v>
      </c>
      <c r="AM8" s="20"/>
    </row>
    <row r="9" spans="1:39" x14ac:dyDescent="0.25">
      <c r="D9" s="20"/>
      <c r="E9" s="6">
        <f t="shared" si="2"/>
        <v>0</v>
      </c>
      <c r="F9" s="77">
        <f t="shared" si="3"/>
        <v>0</v>
      </c>
      <c r="G9" s="44">
        <f t="shared" si="4"/>
        <v>0</v>
      </c>
      <c r="H9" s="44">
        <f t="shared" si="5"/>
        <v>0</v>
      </c>
      <c r="I9" s="44">
        <f t="shared" si="6"/>
        <v>0</v>
      </c>
      <c r="J9" s="44">
        <f t="shared" si="7"/>
        <v>0</v>
      </c>
      <c r="K9" s="44">
        <f t="shared" si="8"/>
        <v>0</v>
      </c>
      <c r="L9" s="44">
        <f t="shared" si="9"/>
        <v>0</v>
      </c>
      <c r="M9" s="20"/>
      <c r="N9" s="44">
        <f t="shared" si="10"/>
        <v>0</v>
      </c>
      <c r="O9" s="44">
        <f t="shared" si="11"/>
        <v>0</v>
      </c>
      <c r="P9" s="44">
        <f t="shared" si="12"/>
        <v>0</v>
      </c>
      <c r="Q9" s="44">
        <f t="shared" si="13"/>
        <v>0</v>
      </c>
      <c r="R9" s="44">
        <f t="shared" si="14"/>
        <v>0</v>
      </c>
      <c r="S9" s="44">
        <f t="shared" si="15"/>
        <v>0</v>
      </c>
      <c r="W9" s="20"/>
      <c r="X9" s="6">
        <f t="shared" si="16"/>
        <v>0</v>
      </c>
      <c r="Y9" s="77">
        <f t="shared" si="17"/>
        <v>0</v>
      </c>
      <c r="Z9" s="44">
        <f t="shared" si="18"/>
        <v>0</v>
      </c>
      <c r="AA9" s="44">
        <f t="shared" si="19"/>
        <v>0</v>
      </c>
      <c r="AB9" s="44">
        <f t="shared" si="20"/>
        <v>0</v>
      </c>
      <c r="AC9" s="44">
        <f t="shared" si="21"/>
        <v>0</v>
      </c>
      <c r="AD9" s="44">
        <f t="shared" si="22"/>
        <v>0</v>
      </c>
      <c r="AE9" s="44">
        <f t="shared" si="23"/>
        <v>0</v>
      </c>
      <c r="AF9" s="20"/>
      <c r="AG9" s="44">
        <f t="shared" si="24"/>
        <v>0</v>
      </c>
      <c r="AH9" s="44">
        <f t="shared" si="25"/>
        <v>0</v>
      </c>
      <c r="AI9" s="44">
        <f t="shared" si="26"/>
        <v>0</v>
      </c>
      <c r="AJ9" s="44">
        <f t="shared" si="27"/>
        <v>0</v>
      </c>
      <c r="AK9" s="44">
        <f t="shared" si="28"/>
        <v>0</v>
      </c>
      <c r="AL9" s="44">
        <f t="shared" si="29"/>
        <v>0</v>
      </c>
      <c r="AM9" s="20"/>
    </row>
    <row r="10" spans="1:39" x14ac:dyDescent="0.25">
      <c r="D10" s="20"/>
      <c r="E10" s="6">
        <f t="shared" si="2"/>
        <v>0</v>
      </c>
      <c r="F10" s="77">
        <f t="shared" si="3"/>
        <v>0</v>
      </c>
      <c r="G10" s="44">
        <f t="shared" si="4"/>
        <v>0</v>
      </c>
      <c r="H10" s="44">
        <f t="shared" si="5"/>
        <v>0</v>
      </c>
      <c r="I10" s="44">
        <f t="shared" si="6"/>
        <v>0</v>
      </c>
      <c r="J10" s="44">
        <f t="shared" si="7"/>
        <v>0</v>
      </c>
      <c r="K10" s="44">
        <f t="shared" si="8"/>
        <v>0</v>
      </c>
      <c r="L10" s="44">
        <f t="shared" si="9"/>
        <v>0</v>
      </c>
      <c r="M10" s="20"/>
      <c r="N10" s="44">
        <f t="shared" si="10"/>
        <v>0</v>
      </c>
      <c r="O10" s="44">
        <f t="shared" si="11"/>
        <v>0</v>
      </c>
      <c r="P10" s="44">
        <f t="shared" si="12"/>
        <v>0</v>
      </c>
      <c r="Q10" s="44">
        <f t="shared" si="13"/>
        <v>0</v>
      </c>
      <c r="R10" s="44">
        <f t="shared" si="14"/>
        <v>0</v>
      </c>
      <c r="S10" s="44">
        <f t="shared" si="15"/>
        <v>0</v>
      </c>
      <c r="W10" s="20"/>
      <c r="X10" s="6">
        <f t="shared" si="16"/>
        <v>0</v>
      </c>
      <c r="Y10" s="77">
        <f t="shared" si="17"/>
        <v>0</v>
      </c>
      <c r="Z10" s="44">
        <f t="shared" si="18"/>
        <v>0</v>
      </c>
      <c r="AA10" s="44">
        <f t="shared" si="19"/>
        <v>0</v>
      </c>
      <c r="AB10" s="44">
        <f t="shared" si="20"/>
        <v>0</v>
      </c>
      <c r="AC10" s="44">
        <f t="shared" si="21"/>
        <v>0</v>
      </c>
      <c r="AD10" s="44">
        <f t="shared" si="22"/>
        <v>0</v>
      </c>
      <c r="AE10" s="44">
        <f t="shared" si="23"/>
        <v>0</v>
      </c>
      <c r="AF10" s="20"/>
      <c r="AG10" s="44">
        <f t="shared" si="24"/>
        <v>0</v>
      </c>
      <c r="AH10" s="44">
        <f t="shared" si="25"/>
        <v>0</v>
      </c>
      <c r="AI10" s="44">
        <f t="shared" si="26"/>
        <v>0</v>
      </c>
      <c r="AJ10" s="44">
        <f t="shared" si="27"/>
        <v>0</v>
      </c>
      <c r="AK10" s="44">
        <f t="shared" si="28"/>
        <v>0</v>
      </c>
      <c r="AL10" s="44">
        <f t="shared" si="29"/>
        <v>0</v>
      </c>
      <c r="AM10" s="20"/>
    </row>
    <row r="11" spans="1:39" x14ac:dyDescent="0.25">
      <c r="D11" s="20"/>
      <c r="E11" s="6">
        <f t="shared" si="2"/>
        <v>0</v>
      </c>
      <c r="F11" s="77">
        <f t="shared" si="3"/>
        <v>0</v>
      </c>
      <c r="G11" s="44">
        <f t="shared" si="4"/>
        <v>0</v>
      </c>
      <c r="H11" s="44">
        <f t="shared" si="5"/>
        <v>0</v>
      </c>
      <c r="I11" s="44">
        <f t="shared" si="6"/>
        <v>0</v>
      </c>
      <c r="J11" s="44">
        <f t="shared" si="7"/>
        <v>0</v>
      </c>
      <c r="K11" s="44">
        <f t="shared" si="8"/>
        <v>0</v>
      </c>
      <c r="L11" s="44">
        <f t="shared" si="9"/>
        <v>0</v>
      </c>
      <c r="M11" s="20"/>
      <c r="N11" s="44">
        <f t="shared" si="10"/>
        <v>0</v>
      </c>
      <c r="O11" s="44">
        <f t="shared" si="11"/>
        <v>0</v>
      </c>
      <c r="P11" s="44">
        <f t="shared" si="12"/>
        <v>0</v>
      </c>
      <c r="Q11" s="44">
        <f t="shared" si="13"/>
        <v>0</v>
      </c>
      <c r="R11" s="44">
        <f t="shared" si="14"/>
        <v>0</v>
      </c>
      <c r="S11" s="44">
        <f t="shared" si="15"/>
        <v>0</v>
      </c>
      <c r="W11" s="20"/>
      <c r="X11" s="6">
        <f t="shared" si="16"/>
        <v>0</v>
      </c>
      <c r="Y11" s="77">
        <f t="shared" si="17"/>
        <v>0</v>
      </c>
      <c r="Z11" s="44">
        <f t="shared" si="18"/>
        <v>0</v>
      </c>
      <c r="AA11" s="44">
        <f t="shared" si="19"/>
        <v>0</v>
      </c>
      <c r="AB11" s="44">
        <f t="shared" si="20"/>
        <v>0</v>
      </c>
      <c r="AC11" s="44">
        <f t="shared" si="21"/>
        <v>0</v>
      </c>
      <c r="AD11" s="44">
        <f t="shared" si="22"/>
        <v>0</v>
      </c>
      <c r="AE11" s="44">
        <f t="shared" si="23"/>
        <v>0</v>
      </c>
      <c r="AF11" s="20"/>
      <c r="AG11" s="44">
        <f t="shared" si="24"/>
        <v>0</v>
      </c>
      <c r="AH11" s="44">
        <f t="shared" si="25"/>
        <v>0</v>
      </c>
      <c r="AI11" s="44">
        <f t="shared" si="26"/>
        <v>0</v>
      </c>
      <c r="AJ11" s="44">
        <f t="shared" si="27"/>
        <v>0</v>
      </c>
      <c r="AK11" s="44">
        <f t="shared" si="28"/>
        <v>0</v>
      </c>
      <c r="AL11" s="44">
        <f t="shared" si="29"/>
        <v>0</v>
      </c>
      <c r="AM11" s="20"/>
    </row>
    <row r="12" spans="1:39" x14ac:dyDescent="0.25">
      <c r="D12" s="20"/>
      <c r="E12" s="6">
        <f t="shared" si="2"/>
        <v>0</v>
      </c>
      <c r="F12" s="77">
        <f t="shared" si="3"/>
        <v>0</v>
      </c>
      <c r="G12" s="44">
        <f t="shared" si="4"/>
        <v>0</v>
      </c>
      <c r="H12" s="44">
        <f t="shared" si="5"/>
        <v>0</v>
      </c>
      <c r="I12" s="44">
        <f t="shared" si="6"/>
        <v>0</v>
      </c>
      <c r="J12" s="44">
        <f t="shared" si="7"/>
        <v>0</v>
      </c>
      <c r="K12" s="44">
        <f t="shared" si="8"/>
        <v>0</v>
      </c>
      <c r="L12" s="44">
        <f t="shared" si="9"/>
        <v>0</v>
      </c>
      <c r="M12" s="20"/>
      <c r="N12" s="44">
        <f t="shared" si="10"/>
        <v>0</v>
      </c>
      <c r="O12" s="44">
        <f t="shared" si="11"/>
        <v>0</v>
      </c>
      <c r="P12" s="44">
        <f t="shared" si="12"/>
        <v>0</v>
      </c>
      <c r="Q12" s="44">
        <f t="shared" si="13"/>
        <v>0</v>
      </c>
      <c r="R12" s="44">
        <f t="shared" si="14"/>
        <v>0</v>
      </c>
      <c r="S12" s="44">
        <f t="shared" si="15"/>
        <v>0</v>
      </c>
      <c r="W12" s="20"/>
      <c r="X12" s="6">
        <f t="shared" si="16"/>
        <v>0</v>
      </c>
      <c r="Y12" s="77">
        <f t="shared" si="17"/>
        <v>0</v>
      </c>
      <c r="Z12" s="44">
        <f t="shared" si="18"/>
        <v>0</v>
      </c>
      <c r="AA12" s="44">
        <f t="shared" si="19"/>
        <v>0</v>
      </c>
      <c r="AB12" s="44">
        <f t="shared" si="20"/>
        <v>0</v>
      </c>
      <c r="AC12" s="44">
        <f t="shared" si="21"/>
        <v>0</v>
      </c>
      <c r="AD12" s="44">
        <f t="shared" si="22"/>
        <v>0</v>
      </c>
      <c r="AE12" s="44">
        <f t="shared" si="23"/>
        <v>0</v>
      </c>
      <c r="AF12" s="20"/>
      <c r="AG12" s="44">
        <f t="shared" si="24"/>
        <v>0</v>
      </c>
      <c r="AH12" s="44">
        <f t="shared" si="25"/>
        <v>0</v>
      </c>
      <c r="AI12" s="44">
        <f t="shared" si="26"/>
        <v>0</v>
      </c>
      <c r="AJ12" s="44">
        <f t="shared" si="27"/>
        <v>0</v>
      </c>
      <c r="AK12" s="44">
        <f t="shared" si="28"/>
        <v>0</v>
      </c>
      <c r="AL12" s="44">
        <f t="shared" si="29"/>
        <v>0</v>
      </c>
      <c r="AM12" s="20"/>
    </row>
    <row r="13" spans="1:39" x14ac:dyDescent="0.25">
      <c r="D13" s="20"/>
      <c r="E13" s="6">
        <f t="shared" si="2"/>
        <v>0</v>
      </c>
      <c r="F13" s="77">
        <f t="shared" si="3"/>
        <v>0</v>
      </c>
      <c r="G13" s="44">
        <f t="shared" si="4"/>
        <v>0</v>
      </c>
      <c r="H13" s="44">
        <f t="shared" si="5"/>
        <v>0</v>
      </c>
      <c r="I13" s="44">
        <f t="shared" si="6"/>
        <v>0</v>
      </c>
      <c r="J13" s="44">
        <f t="shared" si="7"/>
        <v>0</v>
      </c>
      <c r="K13" s="44">
        <f t="shared" si="8"/>
        <v>0</v>
      </c>
      <c r="L13" s="44">
        <f t="shared" si="9"/>
        <v>0</v>
      </c>
      <c r="M13" s="20"/>
      <c r="N13" s="44">
        <f t="shared" si="10"/>
        <v>0</v>
      </c>
      <c r="O13" s="44">
        <f t="shared" si="11"/>
        <v>0</v>
      </c>
      <c r="P13" s="44">
        <f t="shared" si="12"/>
        <v>0</v>
      </c>
      <c r="Q13" s="44">
        <f t="shared" si="13"/>
        <v>0</v>
      </c>
      <c r="R13" s="44">
        <f t="shared" si="14"/>
        <v>0</v>
      </c>
      <c r="S13" s="44">
        <f t="shared" si="15"/>
        <v>0</v>
      </c>
      <c r="W13" s="20"/>
      <c r="X13" s="6">
        <f t="shared" si="16"/>
        <v>0</v>
      </c>
      <c r="Y13" s="77">
        <f t="shared" si="17"/>
        <v>0</v>
      </c>
      <c r="Z13" s="44">
        <f t="shared" si="18"/>
        <v>0</v>
      </c>
      <c r="AA13" s="44">
        <f t="shared" si="19"/>
        <v>0</v>
      </c>
      <c r="AB13" s="44">
        <f t="shared" si="20"/>
        <v>0</v>
      </c>
      <c r="AC13" s="44">
        <f t="shared" si="21"/>
        <v>0</v>
      </c>
      <c r="AD13" s="44">
        <f t="shared" si="22"/>
        <v>0</v>
      </c>
      <c r="AE13" s="44">
        <f t="shared" si="23"/>
        <v>0</v>
      </c>
      <c r="AF13" s="20"/>
      <c r="AG13" s="44">
        <f t="shared" si="24"/>
        <v>0</v>
      </c>
      <c r="AH13" s="44">
        <f t="shared" si="25"/>
        <v>0</v>
      </c>
      <c r="AI13" s="44">
        <f t="shared" si="26"/>
        <v>0</v>
      </c>
      <c r="AJ13" s="44">
        <f t="shared" si="27"/>
        <v>0</v>
      </c>
      <c r="AK13" s="44">
        <f t="shared" si="28"/>
        <v>0</v>
      </c>
      <c r="AL13" s="44">
        <f t="shared" si="29"/>
        <v>0</v>
      </c>
      <c r="AM13" s="20"/>
    </row>
    <row r="14" spans="1:39" x14ac:dyDescent="0.25">
      <c r="D14" s="20"/>
      <c r="E14" s="6">
        <f t="shared" si="2"/>
        <v>0</v>
      </c>
      <c r="F14" s="77">
        <f t="shared" si="3"/>
        <v>0</v>
      </c>
      <c r="G14" s="44">
        <f t="shared" si="4"/>
        <v>0</v>
      </c>
      <c r="H14" s="44">
        <f t="shared" si="5"/>
        <v>0</v>
      </c>
      <c r="I14" s="44">
        <f t="shared" si="6"/>
        <v>0</v>
      </c>
      <c r="J14" s="44">
        <f t="shared" si="7"/>
        <v>0</v>
      </c>
      <c r="K14" s="44">
        <f t="shared" si="8"/>
        <v>0</v>
      </c>
      <c r="L14" s="44">
        <f t="shared" si="9"/>
        <v>0</v>
      </c>
      <c r="M14" s="20"/>
      <c r="N14" s="44">
        <f t="shared" si="10"/>
        <v>0</v>
      </c>
      <c r="O14" s="44">
        <f t="shared" si="11"/>
        <v>0</v>
      </c>
      <c r="P14" s="44">
        <f t="shared" si="12"/>
        <v>0</v>
      </c>
      <c r="Q14" s="44">
        <f t="shared" si="13"/>
        <v>0</v>
      </c>
      <c r="R14" s="44">
        <f t="shared" si="14"/>
        <v>0</v>
      </c>
      <c r="S14" s="44">
        <f t="shared" si="15"/>
        <v>0</v>
      </c>
      <c r="W14" s="20"/>
      <c r="X14" s="6">
        <f t="shared" si="16"/>
        <v>0</v>
      </c>
      <c r="Y14" s="77">
        <f t="shared" si="17"/>
        <v>0</v>
      </c>
      <c r="Z14" s="44">
        <f t="shared" si="18"/>
        <v>0</v>
      </c>
      <c r="AA14" s="44">
        <f t="shared" si="19"/>
        <v>0</v>
      </c>
      <c r="AB14" s="44">
        <f t="shared" si="20"/>
        <v>0</v>
      </c>
      <c r="AC14" s="44">
        <f t="shared" si="21"/>
        <v>0</v>
      </c>
      <c r="AD14" s="44">
        <f t="shared" si="22"/>
        <v>0</v>
      </c>
      <c r="AE14" s="44">
        <f t="shared" si="23"/>
        <v>0</v>
      </c>
      <c r="AF14" s="20"/>
      <c r="AG14" s="44">
        <f t="shared" si="24"/>
        <v>0</v>
      </c>
      <c r="AH14" s="44">
        <f t="shared" si="25"/>
        <v>0</v>
      </c>
      <c r="AI14" s="44">
        <f t="shared" si="26"/>
        <v>0</v>
      </c>
      <c r="AJ14" s="44">
        <f t="shared" si="27"/>
        <v>0</v>
      </c>
      <c r="AK14" s="44">
        <f t="shared" si="28"/>
        <v>0</v>
      </c>
      <c r="AL14" s="44">
        <f t="shared" si="29"/>
        <v>0</v>
      </c>
      <c r="AM14" s="20"/>
    </row>
    <row r="15" spans="1:39" x14ac:dyDescent="0.25">
      <c r="D15" s="20"/>
      <c r="E15" s="6">
        <f t="shared" si="2"/>
        <v>0</v>
      </c>
      <c r="F15" s="77">
        <f t="shared" si="3"/>
        <v>0</v>
      </c>
      <c r="G15" s="44">
        <f t="shared" si="4"/>
        <v>0</v>
      </c>
      <c r="H15" s="44">
        <f t="shared" si="5"/>
        <v>0</v>
      </c>
      <c r="I15" s="44">
        <f t="shared" si="6"/>
        <v>0</v>
      </c>
      <c r="J15" s="44">
        <f t="shared" si="7"/>
        <v>0</v>
      </c>
      <c r="K15" s="44">
        <f t="shared" si="8"/>
        <v>0</v>
      </c>
      <c r="L15" s="44">
        <f t="shared" si="9"/>
        <v>0</v>
      </c>
      <c r="M15" s="20"/>
      <c r="N15" s="44">
        <f t="shared" si="10"/>
        <v>0</v>
      </c>
      <c r="O15" s="44">
        <f t="shared" si="11"/>
        <v>0</v>
      </c>
      <c r="P15" s="44">
        <f t="shared" si="12"/>
        <v>0</v>
      </c>
      <c r="Q15" s="44">
        <f t="shared" si="13"/>
        <v>0</v>
      </c>
      <c r="R15" s="44">
        <f t="shared" si="14"/>
        <v>0</v>
      </c>
      <c r="S15" s="44">
        <f t="shared" si="15"/>
        <v>0</v>
      </c>
      <c r="W15" s="20"/>
      <c r="X15" s="6">
        <f t="shared" si="16"/>
        <v>0</v>
      </c>
      <c r="Y15" s="77">
        <f t="shared" si="17"/>
        <v>0</v>
      </c>
      <c r="Z15" s="44">
        <f t="shared" si="18"/>
        <v>0</v>
      </c>
      <c r="AA15" s="44">
        <f t="shared" si="19"/>
        <v>0</v>
      </c>
      <c r="AB15" s="44">
        <f t="shared" si="20"/>
        <v>0</v>
      </c>
      <c r="AC15" s="44">
        <f t="shared" si="21"/>
        <v>0</v>
      </c>
      <c r="AD15" s="44">
        <f t="shared" si="22"/>
        <v>0</v>
      </c>
      <c r="AE15" s="44">
        <f t="shared" si="23"/>
        <v>0</v>
      </c>
      <c r="AF15" s="20"/>
      <c r="AG15" s="44">
        <f t="shared" si="24"/>
        <v>0</v>
      </c>
      <c r="AH15" s="44">
        <f t="shared" si="25"/>
        <v>0</v>
      </c>
      <c r="AI15" s="44">
        <f t="shared" si="26"/>
        <v>0</v>
      </c>
      <c r="AJ15" s="44">
        <f t="shared" si="27"/>
        <v>0</v>
      </c>
      <c r="AK15" s="44">
        <f t="shared" si="28"/>
        <v>0</v>
      </c>
      <c r="AL15" s="44">
        <f t="shared" si="29"/>
        <v>0</v>
      </c>
      <c r="AM15" s="20"/>
    </row>
    <row r="16" spans="1:39" x14ac:dyDescent="0.25">
      <c r="D16" s="20"/>
      <c r="E16" s="6">
        <f t="shared" si="2"/>
        <v>0</v>
      </c>
      <c r="F16" s="77">
        <f t="shared" si="3"/>
        <v>0</v>
      </c>
      <c r="G16" s="44">
        <f t="shared" si="4"/>
        <v>0</v>
      </c>
      <c r="H16" s="44">
        <f t="shared" si="5"/>
        <v>0</v>
      </c>
      <c r="I16" s="44">
        <f t="shared" si="6"/>
        <v>0</v>
      </c>
      <c r="J16" s="44">
        <f t="shared" si="7"/>
        <v>0</v>
      </c>
      <c r="K16" s="44">
        <f t="shared" si="8"/>
        <v>0</v>
      </c>
      <c r="L16" s="44">
        <f t="shared" si="9"/>
        <v>0</v>
      </c>
      <c r="M16" s="20"/>
      <c r="N16" s="44">
        <f t="shared" si="10"/>
        <v>0</v>
      </c>
      <c r="O16" s="44">
        <f t="shared" si="11"/>
        <v>0</v>
      </c>
      <c r="P16" s="44">
        <f t="shared" si="12"/>
        <v>0</v>
      </c>
      <c r="Q16" s="44">
        <f t="shared" si="13"/>
        <v>0</v>
      </c>
      <c r="R16" s="44">
        <f t="shared" si="14"/>
        <v>0</v>
      </c>
      <c r="S16" s="44">
        <f t="shared" si="15"/>
        <v>0</v>
      </c>
      <c r="W16" s="20"/>
      <c r="X16" s="6">
        <f t="shared" si="16"/>
        <v>0</v>
      </c>
      <c r="Y16" s="77">
        <f t="shared" si="17"/>
        <v>0</v>
      </c>
      <c r="Z16" s="44">
        <f t="shared" si="18"/>
        <v>0</v>
      </c>
      <c r="AA16" s="44">
        <f t="shared" si="19"/>
        <v>0</v>
      </c>
      <c r="AB16" s="44">
        <f t="shared" si="20"/>
        <v>0</v>
      </c>
      <c r="AC16" s="44">
        <f t="shared" si="21"/>
        <v>0</v>
      </c>
      <c r="AD16" s="44">
        <f t="shared" si="22"/>
        <v>0</v>
      </c>
      <c r="AE16" s="44">
        <f t="shared" si="23"/>
        <v>0</v>
      </c>
      <c r="AF16" s="20"/>
      <c r="AG16" s="44">
        <f t="shared" si="24"/>
        <v>0</v>
      </c>
      <c r="AH16" s="44">
        <f t="shared" si="25"/>
        <v>0</v>
      </c>
      <c r="AI16" s="44">
        <f t="shared" si="26"/>
        <v>0</v>
      </c>
      <c r="AJ16" s="44">
        <f t="shared" si="27"/>
        <v>0</v>
      </c>
      <c r="AK16" s="44">
        <f t="shared" si="28"/>
        <v>0</v>
      </c>
      <c r="AL16" s="44">
        <f t="shared" si="29"/>
        <v>0</v>
      </c>
      <c r="AM16" s="20"/>
    </row>
    <row r="17" spans="4:39" x14ac:dyDescent="0.25">
      <c r="D17" s="20"/>
      <c r="E17" s="6">
        <f t="shared" si="2"/>
        <v>0</v>
      </c>
      <c r="F17" s="77">
        <f t="shared" si="3"/>
        <v>0</v>
      </c>
      <c r="G17" s="44">
        <f t="shared" si="4"/>
        <v>0</v>
      </c>
      <c r="H17" s="44">
        <f t="shared" si="5"/>
        <v>0</v>
      </c>
      <c r="I17" s="44">
        <f t="shared" si="6"/>
        <v>0</v>
      </c>
      <c r="J17" s="44">
        <f t="shared" si="7"/>
        <v>0</v>
      </c>
      <c r="K17" s="44">
        <f t="shared" si="8"/>
        <v>0</v>
      </c>
      <c r="L17" s="44">
        <f t="shared" si="9"/>
        <v>0</v>
      </c>
      <c r="M17" s="20"/>
      <c r="N17" s="44">
        <f t="shared" si="10"/>
        <v>0</v>
      </c>
      <c r="O17" s="44">
        <f t="shared" si="11"/>
        <v>0</v>
      </c>
      <c r="P17" s="44">
        <f t="shared" si="12"/>
        <v>0</v>
      </c>
      <c r="Q17" s="44">
        <f t="shared" si="13"/>
        <v>0</v>
      </c>
      <c r="R17" s="44">
        <f t="shared" si="14"/>
        <v>0</v>
      </c>
      <c r="S17" s="44">
        <f t="shared" si="15"/>
        <v>0</v>
      </c>
      <c r="W17" s="20"/>
      <c r="X17" s="6">
        <f t="shared" si="16"/>
        <v>0</v>
      </c>
      <c r="Y17" s="77">
        <f t="shared" si="17"/>
        <v>0</v>
      </c>
      <c r="Z17" s="44">
        <f t="shared" si="18"/>
        <v>0</v>
      </c>
      <c r="AA17" s="44">
        <f t="shared" si="19"/>
        <v>0</v>
      </c>
      <c r="AB17" s="44">
        <f t="shared" si="20"/>
        <v>0</v>
      </c>
      <c r="AC17" s="44">
        <f t="shared" si="21"/>
        <v>0</v>
      </c>
      <c r="AD17" s="44">
        <f t="shared" si="22"/>
        <v>0</v>
      </c>
      <c r="AE17" s="44">
        <f t="shared" si="23"/>
        <v>0</v>
      </c>
      <c r="AF17" s="20"/>
      <c r="AG17" s="44">
        <f t="shared" si="24"/>
        <v>0</v>
      </c>
      <c r="AH17" s="44">
        <f t="shared" si="25"/>
        <v>0</v>
      </c>
      <c r="AI17" s="44">
        <f t="shared" si="26"/>
        <v>0</v>
      </c>
      <c r="AJ17" s="44">
        <f t="shared" si="27"/>
        <v>0</v>
      </c>
      <c r="AK17" s="44">
        <f t="shared" si="28"/>
        <v>0</v>
      </c>
      <c r="AL17" s="44">
        <f t="shared" si="29"/>
        <v>0</v>
      </c>
      <c r="AM17" s="20"/>
    </row>
    <row r="18" spans="4:39" x14ac:dyDescent="0.25">
      <c r="D18" s="20"/>
      <c r="E18" s="6">
        <f t="shared" si="2"/>
        <v>0</v>
      </c>
      <c r="F18" s="77">
        <f t="shared" si="3"/>
        <v>0</v>
      </c>
      <c r="G18" s="44">
        <f t="shared" si="4"/>
        <v>0</v>
      </c>
      <c r="H18" s="44">
        <f t="shared" si="5"/>
        <v>0</v>
      </c>
      <c r="I18" s="44">
        <f t="shared" si="6"/>
        <v>0</v>
      </c>
      <c r="J18" s="44">
        <f t="shared" si="7"/>
        <v>0</v>
      </c>
      <c r="K18" s="44">
        <f t="shared" si="8"/>
        <v>0</v>
      </c>
      <c r="L18" s="44">
        <f t="shared" si="9"/>
        <v>0</v>
      </c>
      <c r="M18" s="20"/>
      <c r="N18" s="44">
        <f t="shared" si="10"/>
        <v>0</v>
      </c>
      <c r="O18" s="44">
        <f t="shared" si="11"/>
        <v>0</v>
      </c>
      <c r="P18" s="44">
        <f t="shared" si="12"/>
        <v>0</v>
      </c>
      <c r="Q18" s="44">
        <f t="shared" si="13"/>
        <v>0</v>
      </c>
      <c r="R18" s="44">
        <f t="shared" si="14"/>
        <v>0</v>
      </c>
      <c r="S18" s="44">
        <f t="shared" si="15"/>
        <v>0</v>
      </c>
      <c r="W18" s="20"/>
      <c r="X18" s="6">
        <f t="shared" si="16"/>
        <v>0</v>
      </c>
      <c r="Y18" s="77">
        <f t="shared" si="17"/>
        <v>0</v>
      </c>
      <c r="Z18" s="44">
        <f t="shared" si="18"/>
        <v>0</v>
      </c>
      <c r="AA18" s="44">
        <f t="shared" si="19"/>
        <v>0</v>
      </c>
      <c r="AB18" s="44">
        <f t="shared" si="20"/>
        <v>0</v>
      </c>
      <c r="AC18" s="44">
        <f t="shared" si="21"/>
        <v>0</v>
      </c>
      <c r="AD18" s="44">
        <f t="shared" si="22"/>
        <v>0</v>
      </c>
      <c r="AE18" s="44">
        <f t="shared" si="23"/>
        <v>0</v>
      </c>
      <c r="AF18" s="20"/>
      <c r="AG18" s="44">
        <f t="shared" si="24"/>
        <v>0</v>
      </c>
      <c r="AH18" s="44">
        <f t="shared" si="25"/>
        <v>0</v>
      </c>
      <c r="AI18" s="44">
        <f t="shared" si="26"/>
        <v>0</v>
      </c>
      <c r="AJ18" s="44">
        <f t="shared" si="27"/>
        <v>0</v>
      </c>
      <c r="AK18" s="44">
        <f t="shared" si="28"/>
        <v>0</v>
      </c>
      <c r="AL18" s="44">
        <f t="shared" si="29"/>
        <v>0</v>
      </c>
      <c r="AM18" s="20"/>
    </row>
    <row r="19" spans="4:39" x14ac:dyDescent="0.25">
      <c r="D19" s="20"/>
      <c r="E19" s="6">
        <f t="shared" si="2"/>
        <v>0</v>
      </c>
      <c r="F19" s="77">
        <f t="shared" si="3"/>
        <v>0</v>
      </c>
      <c r="G19" s="44">
        <f t="shared" si="4"/>
        <v>0</v>
      </c>
      <c r="H19" s="44">
        <f t="shared" si="5"/>
        <v>0</v>
      </c>
      <c r="I19" s="44">
        <f t="shared" si="6"/>
        <v>0</v>
      </c>
      <c r="J19" s="44">
        <f t="shared" si="7"/>
        <v>0</v>
      </c>
      <c r="K19" s="44">
        <f t="shared" si="8"/>
        <v>0</v>
      </c>
      <c r="L19" s="44">
        <f t="shared" si="9"/>
        <v>0</v>
      </c>
      <c r="M19" s="20"/>
      <c r="N19" s="44">
        <f t="shared" si="10"/>
        <v>0</v>
      </c>
      <c r="O19" s="44">
        <f t="shared" si="11"/>
        <v>0</v>
      </c>
      <c r="P19" s="44">
        <f t="shared" si="12"/>
        <v>0</v>
      </c>
      <c r="Q19" s="44">
        <f t="shared" si="13"/>
        <v>0</v>
      </c>
      <c r="R19" s="44">
        <f t="shared" si="14"/>
        <v>0</v>
      </c>
      <c r="S19" s="44">
        <f t="shared" si="15"/>
        <v>0</v>
      </c>
      <c r="W19" s="20"/>
      <c r="X19" s="6">
        <f t="shared" si="16"/>
        <v>0</v>
      </c>
      <c r="Y19" s="77">
        <f t="shared" si="17"/>
        <v>0</v>
      </c>
      <c r="Z19" s="44">
        <f t="shared" si="18"/>
        <v>0</v>
      </c>
      <c r="AA19" s="44">
        <f t="shared" si="19"/>
        <v>0</v>
      </c>
      <c r="AB19" s="44">
        <f t="shared" si="20"/>
        <v>0</v>
      </c>
      <c r="AC19" s="44">
        <f t="shared" si="21"/>
        <v>0</v>
      </c>
      <c r="AD19" s="44">
        <f t="shared" si="22"/>
        <v>0</v>
      </c>
      <c r="AE19" s="44">
        <f t="shared" si="23"/>
        <v>0</v>
      </c>
      <c r="AF19" s="20"/>
      <c r="AG19" s="44">
        <f t="shared" si="24"/>
        <v>0</v>
      </c>
      <c r="AH19" s="44">
        <f t="shared" si="25"/>
        <v>0</v>
      </c>
      <c r="AI19" s="44">
        <f t="shared" si="26"/>
        <v>0</v>
      </c>
      <c r="AJ19" s="44">
        <f t="shared" si="27"/>
        <v>0</v>
      </c>
      <c r="AK19" s="44">
        <f t="shared" si="28"/>
        <v>0</v>
      </c>
      <c r="AL19" s="44">
        <f t="shared" si="29"/>
        <v>0</v>
      </c>
      <c r="AM19" s="20"/>
    </row>
    <row r="20" spans="4:39" x14ac:dyDescent="0.25">
      <c r="D20" s="20"/>
      <c r="E20" s="6">
        <f t="shared" si="2"/>
        <v>0</v>
      </c>
      <c r="F20" s="77">
        <f t="shared" si="3"/>
        <v>0</v>
      </c>
      <c r="G20" s="44">
        <f t="shared" si="4"/>
        <v>0</v>
      </c>
      <c r="H20" s="44">
        <f t="shared" si="5"/>
        <v>0</v>
      </c>
      <c r="I20" s="44">
        <f t="shared" si="6"/>
        <v>0</v>
      </c>
      <c r="J20" s="44">
        <f t="shared" si="7"/>
        <v>0</v>
      </c>
      <c r="K20" s="44">
        <f t="shared" si="8"/>
        <v>0</v>
      </c>
      <c r="L20" s="44">
        <f t="shared" si="9"/>
        <v>0</v>
      </c>
      <c r="M20" s="20"/>
      <c r="N20" s="44">
        <f t="shared" si="10"/>
        <v>0</v>
      </c>
      <c r="O20" s="44">
        <f t="shared" si="11"/>
        <v>0</v>
      </c>
      <c r="P20" s="44">
        <f t="shared" si="12"/>
        <v>0</v>
      </c>
      <c r="Q20" s="44">
        <f t="shared" si="13"/>
        <v>0</v>
      </c>
      <c r="R20" s="44">
        <f t="shared" si="14"/>
        <v>0</v>
      </c>
      <c r="S20" s="44">
        <f t="shared" si="15"/>
        <v>0</v>
      </c>
      <c r="W20" s="20"/>
      <c r="X20" s="6">
        <f t="shared" si="16"/>
        <v>0</v>
      </c>
      <c r="Y20" s="77">
        <f t="shared" si="17"/>
        <v>0</v>
      </c>
      <c r="Z20" s="44">
        <f t="shared" si="18"/>
        <v>0</v>
      </c>
      <c r="AA20" s="44">
        <f t="shared" si="19"/>
        <v>0</v>
      </c>
      <c r="AB20" s="44">
        <f t="shared" si="20"/>
        <v>0</v>
      </c>
      <c r="AC20" s="44">
        <f t="shared" si="21"/>
        <v>0</v>
      </c>
      <c r="AD20" s="44">
        <f t="shared" si="22"/>
        <v>0</v>
      </c>
      <c r="AE20" s="44">
        <f t="shared" si="23"/>
        <v>0</v>
      </c>
      <c r="AF20" s="20"/>
      <c r="AG20" s="44">
        <f t="shared" si="24"/>
        <v>0</v>
      </c>
      <c r="AH20" s="44">
        <f t="shared" si="25"/>
        <v>0</v>
      </c>
      <c r="AI20" s="44">
        <f t="shared" si="26"/>
        <v>0</v>
      </c>
      <c r="AJ20" s="44">
        <f t="shared" si="27"/>
        <v>0</v>
      </c>
      <c r="AK20" s="44">
        <f t="shared" si="28"/>
        <v>0</v>
      </c>
      <c r="AL20" s="44">
        <f t="shared" si="29"/>
        <v>0</v>
      </c>
      <c r="AM20" s="20"/>
    </row>
    <row r="21" spans="4:39" x14ac:dyDescent="0.25">
      <c r="D21" s="20"/>
      <c r="E21" s="6">
        <f t="shared" si="2"/>
        <v>0</v>
      </c>
      <c r="F21" s="77">
        <f t="shared" si="3"/>
        <v>0</v>
      </c>
      <c r="G21" s="44">
        <f t="shared" si="4"/>
        <v>0</v>
      </c>
      <c r="H21" s="44">
        <f t="shared" si="5"/>
        <v>0</v>
      </c>
      <c r="I21" s="44">
        <f t="shared" si="6"/>
        <v>0</v>
      </c>
      <c r="J21" s="44">
        <f t="shared" si="7"/>
        <v>0</v>
      </c>
      <c r="K21" s="44">
        <f t="shared" si="8"/>
        <v>0</v>
      </c>
      <c r="L21" s="44">
        <f t="shared" si="9"/>
        <v>0</v>
      </c>
      <c r="M21" s="20"/>
      <c r="N21" s="44">
        <f t="shared" si="10"/>
        <v>0</v>
      </c>
      <c r="O21" s="44">
        <f t="shared" si="11"/>
        <v>0</v>
      </c>
      <c r="P21" s="44">
        <f t="shared" si="12"/>
        <v>0</v>
      </c>
      <c r="Q21" s="44">
        <f t="shared" si="13"/>
        <v>0</v>
      </c>
      <c r="R21" s="44">
        <f t="shared" si="14"/>
        <v>0</v>
      </c>
      <c r="S21" s="44">
        <f t="shared" si="15"/>
        <v>0</v>
      </c>
      <c r="W21" s="20"/>
      <c r="X21" s="6">
        <f t="shared" si="16"/>
        <v>0</v>
      </c>
      <c r="Y21" s="77">
        <f t="shared" si="17"/>
        <v>0</v>
      </c>
      <c r="Z21" s="44">
        <f t="shared" si="18"/>
        <v>0</v>
      </c>
      <c r="AA21" s="44">
        <f t="shared" si="19"/>
        <v>0</v>
      </c>
      <c r="AB21" s="44">
        <f t="shared" si="20"/>
        <v>0</v>
      </c>
      <c r="AC21" s="44">
        <f t="shared" si="21"/>
        <v>0</v>
      </c>
      <c r="AD21" s="44">
        <f t="shared" si="22"/>
        <v>0</v>
      </c>
      <c r="AE21" s="44">
        <f t="shared" si="23"/>
        <v>0</v>
      </c>
      <c r="AF21" s="20"/>
      <c r="AG21" s="44">
        <f t="shared" si="24"/>
        <v>0</v>
      </c>
      <c r="AH21" s="44">
        <f t="shared" si="25"/>
        <v>0</v>
      </c>
      <c r="AI21" s="44">
        <f t="shared" si="26"/>
        <v>0</v>
      </c>
      <c r="AJ21" s="44">
        <f t="shared" si="27"/>
        <v>0</v>
      </c>
      <c r="AK21" s="44">
        <f t="shared" si="28"/>
        <v>0</v>
      </c>
      <c r="AL21" s="44">
        <f t="shared" si="29"/>
        <v>0</v>
      </c>
      <c r="AM21" s="20"/>
    </row>
    <row r="22" spans="4:39" x14ac:dyDescent="0.25">
      <c r="D22" s="20"/>
      <c r="E22" s="6">
        <f t="shared" si="2"/>
        <v>0</v>
      </c>
      <c r="F22" s="77">
        <f t="shared" si="3"/>
        <v>0</v>
      </c>
      <c r="G22" s="44">
        <f t="shared" si="4"/>
        <v>0</v>
      </c>
      <c r="H22" s="44">
        <f t="shared" si="5"/>
        <v>0</v>
      </c>
      <c r="I22" s="44">
        <f t="shared" si="6"/>
        <v>0</v>
      </c>
      <c r="J22" s="44">
        <f t="shared" si="7"/>
        <v>0</v>
      </c>
      <c r="K22" s="44">
        <f t="shared" si="8"/>
        <v>0</v>
      </c>
      <c r="L22" s="44">
        <f t="shared" si="9"/>
        <v>0</v>
      </c>
      <c r="M22" s="20"/>
      <c r="N22" s="44">
        <f t="shared" si="10"/>
        <v>0</v>
      </c>
      <c r="O22" s="44">
        <f t="shared" si="11"/>
        <v>0</v>
      </c>
      <c r="P22" s="44">
        <f t="shared" si="12"/>
        <v>0</v>
      </c>
      <c r="Q22" s="44">
        <f t="shared" si="13"/>
        <v>0</v>
      </c>
      <c r="R22" s="44">
        <f t="shared" si="14"/>
        <v>0</v>
      </c>
      <c r="S22" s="44">
        <f t="shared" si="15"/>
        <v>0</v>
      </c>
      <c r="W22" s="20"/>
      <c r="X22" s="6">
        <f t="shared" si="16"/>
        <v>0</v>
      </c>
      <c r="Y22" s="77">
        <f t="shared" si="17"/>
        <v>0</v>
      </c>
      <c r="Z22" s="44">
        <f t="shared" si="18"/>
        <v>0</v>
      </c>
      <c r="AA22" s="44">
        <f t="shared" si="19"/>
        <v>0</v>
      </c>
      <c r="AB22" s="44">
        <f t="shared" si="20"/>
        <v>0</v>
      </c>
      <c r="AC22" s="44">
        <f t="shared" si="21"/>
        <v>0</v>
      </c>
      <c r="AD22" s="44">
        <f t="shared" si="22"/>
        <v>0</v>
      </c>
      <c r="AE22" s="44">
        <f t="shared" si="23"/>
        <v>0</v>
      </c>
      <c r="AF22" s="20"/>
      <c r="AG22" s="44">
        <f t="shared" si="24"/>
        <v>0</v>
      </c>
      <c r="AH22" s="44">
        <f t="shared" si="25"/>
        <v>0</v>
      </c>
      <c r="AI22" s="44">
        <f t="shared" si="26"/>
        <v>0</v>
      </c>
      <c r="AJ22" s="44">
        <f t="shared" si="27"/>
        <v>0</v>
      </c>
      <c r="AK22" s="44">
        <f t="shared" si="28"/>
        <v>0</v>
      </c>
      <c r="AL22" s="44">
        <f t="shared" si="29"/>
        <v>0</v>
      </c>
      <c r="AM22" s="20"/>
    </row>
    <row r="23" spans="4:39" x14ac:dyDescent="0.25">
      <c r="D23" s="20"/>
      <c r="E23" s="6">
        <f t="shared" si="2"/>
        <v>0</v>
      </c>
      <c r="F23" s="77">
        <f t="shared" si="3"/>
        <v>0</v>
      </c>
      <c r="G23" s="44">
        <f t="shared" si="4"/>
        <v>0</v>
      </c>
      <c r="H23" s="44">
        <f t="shared" si="5"/>
        <v>0</v>
      </c>
      <c r="I23" s="44">
        <f t="shared" si="6"/>
        <v>0</v>
      </c>
      <c r="J23" s="44">
        <f t="shared" si="7"/>
        <v>0</v>
      </c>
      <c r="K23" s="44">
        <f t="shared" si="8"/>
        <v>0</v>
      </c>
      <c r="L23" s="44">
        <f t="shared" si="9"/>
        <v>0</v>
      </c>
      <c r="M23" s="20"/>
      <c r="N23" s="44">
        <f t="shared" si="10"/>
        <v>0</v>
      </c>
      <c r="O23" s="44">
        <f t="shared" si="11"/>
        <v>0</v>
      </c>
      <c r="P23" s="44">
        <f t="shared" si="12"/>
        <v>0</v>
      </c>
      <c r="Q23" s="44">
        <f t="shared" si="13"/>
        <v>0</v>
      </c>
      <c r="R23" s="44">
        <f t="shared" si="14"/>
        <v>0</v>
      </c>
      <c r="S23" s="44">
        <f t="shared" si="15"/>
        <v>0</v>
      </c>
      <c r="W23" s="20"/>
      <c r="X23" s="6">
        <f t="shared" si="16"/>
        <v>0</v>
      </c>
      <c r="Y23" s="77">
        <f t="shared" si="17"/>
        <v>0</v>
      </c>
      <c r="Z23" s="44">
        <f t="shared" si="18"/>
        <v>0</v>
      </c>
      <c r="AA23" s="44">
        <f t="shared" si="19"/>
        <v>0</v>
      </c>
      <c r="AB23" s="44">
        <f t="shared" si="20"/>
        <v>0</v>
      </c>
      <c r="AC23" s="44">
        <f t="shared" si="21"/>
        <v>0</v>
      </c>
      <c r="AD23" s="44">
        <f t="shared" si="22"/>
        <v>0</v>
      </c>
      <c r="AE23" s="44">
        <f t="shared" si="23"/>
        <v>0</v>
      </c>
      <c r="AF23" s="20"/>
      <c r="AG23" s="44">
        <f t="shared" si="24"/>
        <v>0</v>
      </c>
      <c r="AH23" s="44">
        <f t="shared" si="25"/>
        <v>0</v>
      </c>
      <c r="AI23" s="44">
        <f t="shared" si="26"/>
        <v>0</v>
      </c>
      <c r="AJ23" s="44">
        <f t="shared" si="27"/>
        <v>0</v>
      </c>
      <c r="AK23" s="44">
        <f t="shared" si="28"/>
        <v>0</v>
      </c>
      <c r="AL23" s="44">
        <f t="shared" si="29"/>
        <v>0</v>
      </c>
      <c r="AM23" s="20"/>
    </row>
    <row r="24" spans="4:39" x14ac:dyDescent="0.25">
      <c r="D24" s="20"/>
      <c r="E24" s="6">
        <f t="shared" si="2"/>
        <v>0</v>
      </c>
      <c r="F24" s="77">
        <f t="shared" si="3"/>
        <v>0</v>
      </c>
      <c r="G24" s="44">
        <f t="shared" si="4"/>
        <v>0</v>
      </c>
      <c r="H24" s="44">
        <f t="shared" si="5"/>
        <v>0</v>
      </c>
      <c r="I24" s="44">
        <f t="shared" si="6"/>
        <v>0</v>
      </c>
      <c r="J24" s="44">
        <f t="shared" si="7"/>
        <v>0</v>
      </c>
      <c r="K24" s="44">
        <f t="shared" si="8"/>
        <v>0</v>
      </c>
      <c r="L24" s="44">
        <f t="shared" si="9"/>
        <v>0</v>
      </c>
      <c r="M24" s="20"/>
      <c r="N24" s="44">
        <f t="shared" si="10"/>
        <v>0</v>
      </c>
      <c r="O24" s="44">
        <f t="shared" si="11"/>
        <v>0</v>
      </c>
      <c r="P24" s="44">
        <f t="shared" si="12"/>
        <v>0</v>
      </c>
      <c r="Q24" s="44">
        <f t="shared" si="13"/>
        <v>0</v>
      </c>
      <c r="R24" s="44">
        <f t="shared" si="14"/>
        <v>0</v>
      </c>
      <c r="S24" s="44">
        <f t="shared" si="15"/>
        <v>0</v>
      </c>
      <c r="W24" s="20"/>
      <c r="X24" s="6">
        <f t="shared" si="16"/>
        <v>0</v>
      </c>
      <c r="Y24" s="77">
        <f t="shared" si="17"/>
        <v>0</v>
      </c>
      <c r="Z24" s="44">
        <f t="shared" si="18"/>
        <v>0</v>
      </c>
      <c r="AA24" s="44">
        <f t="shared" si="19"/>
        <v>0</v>
      </c>
      <c r="AB24" s="44">
        <f t="shared" si="20"/>
        <v>0</v>
      </c>
      <c r="AC24" s="44">
        <f t="shared" si="21"/>
        <v>0</v>
      </c>
      <c r="AD24" s="44">
        <f t="shared" si="22"/>
        <v>0</v>
      </c>
      <c r="AE24" s="44">
        <f t="shared" si="23"/>
        <v>0</v>
      </c>
      <c r="AF24" s="20"/>
      <c r="AG24" s="44">
        <f t="shared" si="24"/>
        <v>0</v>
      </c>
      <c r="AH24" s="44">
        <f t="shared" si="25"/>
        <v>0</v>
      </c>
      <c r="AI24" s="44">
        <f t="shared" si="26"/>
        <v>0</v>
      </c>
      <c r="AJ24" s="44">
        <f t="shared" si="27"/>
        <v>0</v>
      </c>
      <c r="AK24" s="44">
        <f t="shared" si="28"/>
        <v>0</v>
      </c>
      <c r="AL24" s="44">
        <f t="shared" si="29"/>
        <v>0</v>
      </c>
      <c r="AM24" s="20"/>
    </row>
    <row r="25" spans="4:39" x14ac:dyDescent="0.25">
      <c r="D25" s="20"/>
      <c r="E25" s="6">
        <f t="shared" si="2"/>
        <v>0</v>
      </c>
      <c r="F25" s="77">
        <f t="shared" si="3"/>
        <v>0</v>
      </c>
      <c r="G25" s="44">
        <f t="shared" si="4"/>
        <v>0</v>
      </c>
      <c r="H25" s="44">
        <f t="shared" si="5"/>
        <v>0</v>
      </c>
      <c r="I25" s="44">
        <f t="shared" si="6"/>
        <v>0</v>
      </c>
      <c r="J25" s="44">
        <f t="shared" si="7"/>
        <v>0</v>
      </c>
      <c r="K25" s="44">
        <f t="shared" si="8"/>
        <v>0</v>
      </c>
      <c r="L25" s="44">
        <f t="shared" si="9"/>
        <v>0</v>
      </c>
      <c r="M25" s="20"/>
      <c r="N25" s="44">
        <f t="shared" si="10"/>
        <v>0</v>
      </c>
      <c r="O25" s="44">
        <f t="shared" si="11"/>
        <v>0</v>
      </c>
      <c r="P25" s="44">
        <f t="shared" si="12"/>
        <v>0</v>
      </c>
      <c r="Q25" s="44">
        <f t="shared" si="13"/>
        <v>0</v>
      </c>
      <c r="R25" s="44">
        <f t="shared" si="14"/>
        <v>0</v>
      </c>
      <c r="S25" s="44">
        <f t="shared" si="15"/>
        <v>0</v>
      </c>
      <c r="W25" s="20"/>
      <c r="X25" s="6">
        <f t="shared" si="16"/>
        <v>0</v>
      </c>
      <c r="Y25" s="77">
        <f t="shared" si="17"/>
        <v>0</v>
      </c>
      <c r="Z25" s="44">
        <f t="shared" si="18"/>
        <v>0</v>
      </c>
      <c r="AA25" s="44">
        <f t="shared" si="19"/>
        <v>0</v>
      </c>
      <c r="AB25" s="44">
        <f t="shared" si="20"/>
        <v>0</v>
      </c>
      <c r="AC25" s="44">
        <f t="shared" si="21"/>
        <v>0</v>
      </c>
      <c r="AD25" s="44">
        <f t="shared" si="22"/>
        <v>0</v>
      </c>
      <c r="AE25" s="44">
        <f t="shared" si="23"/>
        <v>0</v>
      </c>
      <c r="AF25" s="20"/>
      <c r="AG25" s="44">
        <f t="shared" si="24"/>
        <v>0</v>
      </c>
      <c r="AH25" s="44">
        <f t="shared" si="25"/>
        <v>0</v>
      </c>
      <c r="AI25" s="44">
        <f t="shared" si="26"/>
        <v>0</v>
      </c>
      <c r="AJ25" s="44">
        <f t="shared" si="27"/>
        <v>0</v>
      </c>
      <c r="AK25" s="44">
        <f t="shared" si="28"/>
        <v>0</v>
      </c>
      <c r="AL25" s="44">
        <f t="shared" si="29"/>
        <v>0</v>
      </c>
      <c r="AM25" s="20"/>
    </row>
    <row r="26" spans="4:39" x14ac:dyDescent="0.25">
      <c r="D26" s="20"/>
      <c r="E26" s="6">
        <f t="shared" si="2"/>
        <v>0</v>
      </c>
      <c r="F26" s="77">
        <f t="shared" si="3"/>
        <v>0</v>
      </c>
      <c r="G26" s="44">
        <f t="shared" si="4"/>
        <v>0</v>
      </c>
      <c r="H26" s="44">
        <f t="shared" si="5"/>
        <v>0</v>
      </c>
      <c r="I26" s="44">
        <f t="shared" si="6"/>
        <v>0</v>
      </c>
      <c r="J26" s="44">
        <f t="shared" si="7"/>
        <v>0</v>
      </c>
      <c r="K26" s="44">
        <f t="shared" si="8"/>
        <v>0</v>
      </c>
      <c r="L26" s="44">
        <f t="shared" si="9"/>
        <v>0</v>
      </c>
      <c r="M26" s="20"/>
      <c r="N26" s="44">
        <f t="shared" si="10"/>
        <v>0</v>
      </c>
      <c r="O26" s="44">
        <f t="shared" si="11"/>
        <v>0</v>
      </c>
      <c r="P26" s="44">
        <f t="shared" si="12"/>
        <v>0</v>
      </c>
      <c r="Q26" s="44">
        <f t="shared" si="13"/>
        <v>0</v>
      </c>
      <c r="R26" s="44">
        <f t="shared" si="14"/>
        <v>0</v>
      </c>
      <c r="S26" s="44">
        <f t="shared" si="15"/>
        <v>0</v>
      </c>
      <c r="W26" s="20"/>
      <c r="X26" s="6">
        <f t="shared" si="16"/>
        <v>0</v>
      </c>
      <c r="Y26" s="77">
        <f t="shared" si="17"/>
        <v>0</v>
      </c>
      <c r="Z26" s="44">
        <f t="shared" si="18"/>
        <v>0</v>
      </c>
      <c r="AA26" s="44">
        <f t="shared" si="19"/>
        <v>0</v>
      </c>
      <c r="AB26" s="44">
        <f t="shared" si="20"/>
        <v>0</v>
      </c>
      <c r="AC26" s="44">
        <f t="shared" si="21"/>
        <v>0</v>
      </c>
      <c r="AD26" s="44">
        <f t="shared" si="22"/>
        <v>0</v>
      </c>
      <c r="AE26" s="44">
        <f t="shared" si="23"/>
        <v>0</v>
      </c>
      <c r="AF26" s="20"/>
      <c r="AG26" s="44">
        <f t="shared" si="24"/>
        <v>0</v>
      </c>
      <c r="AH26" s="44">
        <f t="shared" si="25"/>
        <v>0</v>
      </c>
      <c r="AI26" s="44">
        <f t="shared" si="26"/>
        <v>0</v>
      </c>
      <c r="AJ26" s="44">
        <f t="shared" si="27"/>
        <v>0</v>
      </c>
      <c r="AK26" s="44">
        <f t="shared" si="28"/>
        <v>0</v>
      </c>
      <c r="AL26" s="44">
        <f t="shared" si="29"/>
        <v>0</v>
      </c>
      <c r="AM26" s="20"/>
    </row>
    <row r="27" spans="4:39" x14ac:dyDescent="0.25">
      <c r="D27" s="20"/>
      <c r="E27" s="6">
        <f t="shared" si="2"/>
        <v>0</v>
      </c>
      <c r="F27" s="77">
        <f t="shared" si="3"/>
        <v>0</v>
      </c>
      <c r="G27" s="44">
        <f t="shared" si="4"/>
        <v>0</v>
      </c>
      <c r="H27" s="44">
        <f t="shared" si="5"/>
        <v>0</v>
      </c>
      <c r="I27" s="44">
        <f t="shared" si="6"/>
        <v>0</v>
      </c>
      <c r="J27" s="44">
        <f t="shared" si="7"/>
        <v>0</v>
      </c>
      <c r="K27" s="44">
        <f t="shared" si="8"/>
        <v>0</v>
      </c>
      <c r="L27" s="44">
        <f t="shared" si="9"/>
        <v>0</v>
      </c>
      <c r="M27" s="20"/>
      <c r="N27" s="44">
        <f t="shared" si="10"/>
        <v>0</v>
      </c>
      <c r="O27" s="44">
        <f t="shared" si="11"/>
        <v>0</v>
      </c>
      <c r="P27" s="44">
        <f t="shared" si="12"/>
        <v>0</v>
      </c>
      <c r="Q27" s="44">
        <f t="shared" si="13"/>
        <v>0</v>
      </c>
      <c r="R27" s="44">
        <f t="shared" si="14"/>
        <v>0</v>
      </c>
      <c r="S27" s="44">
        <f t="shared" si="15"/>
        <v>0</v>
      </c>
      <c r="W27" s="20"/>
      <c r="X27" s="6">
        <f t="shared" si="16"/>
        <v>0</v>
      </c>
      <c r="Y27" s="77">
        <f t="shared" si="17"/>
        <v>0</v>
      </c>
      <c r="Z27" s="44">
        <f t="shared" si="18"/>
        <v>0</v>
      </c>
      <c r="AA27" s="44">
        <f t="shared" si="19"/>
        <v>0</v>
      </c>
      <c r="AB27" s="44">
        <f t="shared" si="20"/>
        <v>0</v>
      </c>
      <c r="AC27" s="44">
        <f t="shared" si="21"/>
        <v>0</v>
      </c>
      <c r="AD27" s="44">
        <f t="shared" si="22"/>
        <v>0</v>
      </c>
      <c r="AE27" s="44">
        <f t="shared" si="23"/>
        <v>0</v>
      </c>
      <c r="AF27" s="20"/>
      <c r="AG27" s="44">
        <f t="shared" si="24"/>
        <v>0</v>
      </c>
      <c r="AH27" s="44">
        <f t="shared" si="25"/>
        <v>0</v>
      </c>
      <c r="AI27" s="44">
        <f t="shared" si="26"/>
        <v>0</v>
      </c>
      <c r="AJ27" s="44">
        <f t="shared" si="27"/>
        <v>0</v>
      </c>
      <c r="AK27" s="44">
        <f t="shared" si="28"/>
        <v>0</v>
      </c>
      <c r="AL27" s="44">
        <f t="shared" si="29"/>
        <v>0</v>
      </c>
      <c r="AM27" s="20"/>
    </row>
    <row r="28" spans="4:39" x14ac:dyDescent="0.25">
      <c r="D28" s="20"/>
      <c r="E28" s="6">
        <f t="shared" si="2"/>
        <v>0</v>
      </c>
      <c r="F28" s="77">
        <f t="shared" si="3"/>
        <v>0</v>
      </c>
      <c r="G28" s="44">
        <f t="shared" si="4"/>
        <v>0</v>
      </c>
      <c r="H28" s="44">
        <f t="shared" si="5"/>
        <v>0</v>
      </c>
      <c r="I28" s="44">
        <f t="shared" si="6"/>
        <v>0</v>
      </c>
      <c r="J28" s="44">
        <f t="shared" si="7"/>
        <v>0</v>
      </c>
      <c r="K28" s="44">
        <f t="shared" si="8"/>
        <v>0</v>
      </c>
      <c r="L28" s="44">
        <f t="shared" si="9"/>
        <v>0</v>
      </c>
      <c r="M28" s="20"/>
      <c r="N28" s="44">
        <f t="shared" si="10"/>
        <v>0</v>
      </c>
      <c r="O28" s="44">
        <f t="shared" si="11"/>
        <v>0</v>
      </c>
      <c r="P28" s="44">
        <f t="shared" si="12"/>
        <v>0</v>
      </c>
      <c r="Q28" s="44">
        <f t="shared" si="13"/>
        <v>0</v>
      </c>
      <c r="R28" s="44">
        <f t="shared" si="14"/>
        <v>0</v>
      </c>
      <c r="S28" s="44">
        <f t="shared" si="15"/>
        <v>0</v>
      </c>
      <c r="W28" s="20"/>
      <c r="X28" s="6">
        <f t="shared" si="16"/>
        <v>0</v>
      </c>
      <c r="Y28" s="77">
        <f t="shared" si="17"/>
        <v>0</v>
      </c>
      <c r="Z28" s="44">
        <f t="shared" si="18"/>
        <v>0</v>
      </c>
      <c r="AA28" s="44">
        <f t="shared" si="19"/>
        <v>0</v>
      </c>
      <c r="AB28" s="44">
        <f t="shared" si="20"/>
        <v>0</v>
      </c>
      <c r="AC28" s="44">
        <f t="shared" si="21"/>
        <v>0</v>
      </c>
      <c r="AD28" s="44">
        <f t="shared" si="22"/>
        <v>0</v>
      </c>
      <c r="AE28" s="44">
        <f t="shared" si="23"/>
        <v>0</v>
      </c>
      <c r="AF28" s="20"/>
      <c r="AG28" s="44">
        <f t="shared" si="24"/>
        <v>0</v>
      </c>
      <c r="AH28" s="44">
        <f t="shared" si="25"/>
        <v>0</v>
      </c>
      <c r="AI28" s="44">
        <f t="shared" si="26"/>
        <v>0</v>
      </c>
      <c r="AJ28" s="44">
        <f t="shared" si="27"/>
        <v>0</v>
      </c>
      <c r="AK28" s="44">
        <f t="shared" si="28"/>
        <v>0</v>
      </c>
      <c r="AL28" s="44">
        <f t="shared" si="29"/>
        <v>0</v>
      </c>
      <c r="AM28" s="20"/>
    </row>
    <row r="29" spans="4:39" x14ac:dyDescent="0.25">
      <c r="D29" s="20"/>
      <c r="E29" s="6">
        <f t="shared" si="2"/>
        <v>0</v>
      </c>
      <c r="F29" s="77">
        <f t="shared" si="3"/>
        <v>0</v>
      </c>
      <c r="G29" s="44">
        <f t="shared" si="4"/>
        <v>0</v>
      </c>
      <c r="H29" s="44">
        <f t="shared" si="5"/>
        <v>0</v>
      </c>
      <c r="I29" s="44">
        <f t="shared" si="6"/>
        <v>0</v>
      </c>
      <c r="J29" s="44">
        <f t="shared" si="7"/>
        <v>0</v>
      </c>
      <c r="K29" s="44">
        <f t="shared" si="8"/>
        <v>0</v>
      </c>
      <c r="L29" s="44">
        <f t="shared" si="9"/>
        <v>0</v>
      </c>
      <c r="M29" s="20"/>
      <c r="N29" s="44">
        <f t="shared" si="10"/>
        <v>0</v>
      </c>
      <c r="O29" s="44">
        <f t="shared" si="11"/>
        <v>0</v>
      </c>
      <c r="P29" s="44">
        <f t="shared" si="12"/>
        <v>0</v>
      </c>
      <c r="Q29" s="44">
        <f t="shared" si="13"/>
        <v>0</v>
      </c>
      <c r="R29" s="44">
        <f t="shared" si="14"/>
        <v>0</v>
      </c>
      <c r="S29" s="44">
        <f t="shared" si="15"/>
        <v>0</v>
      </c>
      <c r="W29" s="20"/>
      <c r="X29" s="6">
        <f t="shared" si="16"/>
        <v>0</v>
      </c>
      <c r="Y29" s="77">
        <f t="shared" si="17"/>
        <v>0</v>
      </c>
      <c r="Z29" s="44">
        <f t="shared" si="18"/>
        <v>0</v>
      </c>
      <c r="AA29" s="44">
        <f t="shared" si="19"/>
        <v>0</v>
      </c>
      <c r="AB29" s="44">
        <f t="shared" si="20"/>
        <v>0</v>
      </c>
      <c r="AC29" s="44">
        <f t="shared" si="21"/>
        <v>0</v>
      </c>
      <c r="AD29" s="44">
        <f t="shared" si="22"/>
        <v>0</v>
      </c>
      <c r="AE29" s="44">
        <f t="shared" si="23"/>
        <v>0</v>
      </c>
      <c r="AF29" s="20"/>
      <c r="AG29" s="44">
        <f t="shared" si="24"/>
        <v>0</v>
      </c>
      <c r="AH29" s="44">
        <f t="shared" si="25"/>
        <v>0</v>
      </c>
      <c r="AI29" s="44">
        <f t="shared" si="26"/>
        <v>0</v>
      </c>
      <c r="AJ29" s="44">
        <f t="shared" si="27"/>
        <v>0</v>
      </c>
      <c r="AK29" s="44">
        <f t="shared" si="28"/>
        <v>0</v>
      </c>
      <c r="AL29" s="44">
        <f t="shared" si="29"/>
        <v>0</v>
      </c>
      <c r="AM29" s="20"/>
    </row>
    <row r="30" spans="4:39" x14ac:dyDescent="0.25">
      <c r="D30" s="20"/>
      <c r="E30" s="6">
        <f t="shared" si="2"/>
        <v>0</v>
      </c>
      <c r="F30" s="77">
        <f t="shared" si="3"/>
        <v>0</v>
      </c>
      <c r="G30" s="44">
        <f t="shared" si="4"/>
        <v>0</v>
      </c>
      <c r="H30" s="44">
        <f t="shared" si="5"/>
        <v>0</v>
      </c>
      <c r="I30" s="44">
        <f t="shared" si="6"/>
        <v>0</v>
      </c>
      <c r="J30" s="44">
        <f t="shared" si="7"/>
        <v>0</v>
      </c>
      <c r="K30" s="44">
        <f t="shared" si="8"/>
        <v>0</v>
      </c>
      <c r="L30" s="44">
        <f t="shared" si="9"/>
        <v>0</v>
      </c>
      <c r="M30" s="20"/>
      <c r="N30" s="44">
        <f t="shared" si="10"/>
        <v>0</v>
      </c>
      <c r="O30" s="44">
        <f t="shared" si="11"/>
        <v>0</v>
      </c>
      <c r="P30" s="44">
        <f t="shared" si="12"/>
        <v>0</v>
      </c>
      <c r="Q30" s="44">
        <f t="shared" si="13"/>
        <v>0</v>
      </c>
      <c r="R30" s="44">
        <f t="shared" si="14"/>
        <v>0</v>
      </c>
      <c r="S30" s="44">
        <f t="shared" si="15"/>
        <v>0</v>
      </c>
      <c r="W30" s="20"/>
      <c r="X30" s="6">
        <f t="shared" si="16"/>
        <v>0</v>
      </c>
      <c r="Y30" s="77">
        <f t="shared" si="17"/>
        <v>0</v>
      </c>
      <c r="Z30" s="44">
        <f t="shared" si="18"/>
        <v>0</v>
      </c>
      <c r="AA30" s="44">
        <f t="shared" si="19"/>
        <v>0</v>
      </c>
      <c r="AB30" s="44">
        <f t="shared" si="20"/>
        <v>0</v>
      </c>
      <c r="AC30" s="44">
        <f t="shared" si="21"/>
        <v>0</v>
      </c>
      <c r="AD30" s="44">
        <f t="shared" si="22"/>
        <v>0</v>
      </c>
      <c r="AE30" s="44">
        <f t="shared" si="23"/>
        <v>0</v>
      </c>
      <c r="AF30" s="20"/>
      <c r="AG30" s="44">
        <f t="shared" si="24"/>
        <v>0</v>
      </c>
      <c r="AH30" s="44">
        <f t="shared" si="25"/>
        <v>0</v>
      </c>
      <c r="AI30" s="44">
        <f t="shared" si="26"/>
        <v>0</v>
      </c>
      <c r="AJ30" s="44">
        <f t="shared" si="27"/>
        <v>0</v>
      </c>
      <c r="AK30" s="44">
        <f t="shared" si="28"/>
        <v>0</v>
      </c>
      <c r="AL30" s="44">
        <f t="shared" si="29"/>
        <v>0</v>
      </c>
      <c r="AM30" s="20"/>
    </row>
    <row r="31" spans="4:39" x14ac:dyDescent="0.25">
      <c r="D31" s="20"/>
      <c r="E31" s="6">
        <f t="shared" si="2"/>
        <v>0</v>
      </c>
      <c r="F31" s="77">
        <f t="shared" si="3"/>
        <v>0</v>
      </c>
      <c r="G31" s="44">
        <f t="shared" si="4"/>
        <v>0</v>
      </c>
      <c r="H31" s="44">
        <f t="shared" si="5"/>
        <v>0</v>
      </c>
      <c r="I31" s="44">
        <f t="shared" si="6"/>
        <v>0</v>
      </c>
      <c r="J31" s="44">
        <f t="shared" si="7"/>
        <v>0</v>
      </c>
      <c r="K31" s="44">
        <f t="shared" si="8"/>
        <v>0</v>
      </c>
      <c r="L31" s="44">
        <f t="shared" si="9"/>
        <v>0</v>
      </c>
      <c r="M31" s="20"/>
      <c r="N31" s="44">
        <f t="shared" si="10"/>
        <v>0</v>
      </c>
      <c r="O31" s="44">
        <f t="shared" si="11"/>
        <v>0</v>
      </c>
      <c r="P31" s="44">
        <f t="shared" si="12"/>
        <v>0</v>
      </c>
      <c r="Q31" s="44">
        <f t="shared" si="13"/>
        <v>0</v>
      </c>
      <c r="R31" s="44">
        <f t="shared" si="14"/>
        <v>0</v>
      </c>
      <c r="S31" s="44">
        <f t="shared" si="15"/>
        <v>0</v>
      </c>
      <c r="W31" s="20"/>
      <c r="X31" s="6">
        <f t="shared" si="16"/>
        <v>0</v>
      </c>
      <c r="Y31" s="77">
        <f t="shared" si="17"/>
        <v>0</v>
      </c>
      <c r="Z31" s="44">
        <f t="shared" si="18"/>
        <v>0</v>
      </c>
      <c r="AA31" s="44">
        <f t="shared" si="19"/>
        <v>0</v>
      </c>
      <c r="AB31" s="44">
        <f t="shared" si="20"/>
        <v>0</v>
      </c>
      <c r="AC31" s="44">
        <f t="shared" si="21"/>
        <v>0</v>
      </c>
      <c r="AD31" s="44">
        <f t="shared" si="22"/>
        <v>0</v>
      </c>
      <c r="AE31" s="44">
        <f t="shared" si="23"/>
        <v>0</v>
      </c>
      <c r="AF31" s="20"/>
      <c r="AG31" s="44">
        <f t="shared" si="24"/>
        <v>0</v>
      </c>
      <c r="AH31" s="44">
        <f t="shared" si="25"/>
        <v>0</v>
      </c>
      <c r="AI31" s="44">
        <f t="shared" si="26"/>
        <v>0</v>
      </c>
      <c r="AJ31" s="44">
        <f t="shared" si="27"/>
        <v>0</v>
      </c>
      <c r="AK31" s="44">
        <f t="shared" si="28"/>
        <v>0</v>
      </c>
      <c r="AL31" s="44">
        <f t="shared" si="29"/>
        <v>0</v>
      </c>
      <c r="AM31" s="20"/>
    </row>
    <row r="32" spans="4:39" x14ac:dyDescent="0.25">
      <c r="D32" s="20"/>
      <c r="E32" s="6">
        <f t="shared" si="2"/>
        <v>0</v>
      </c>
      <c r="F32" s="77">
        <f t="shared" si="3"/>
        <v>0</v>
      </c>
      <c r="G32" s="44">
        <f t="shared" si="4"/>
        <v>0</v>
      </c>
      <c r="H32" s="44">
        <f t="shared" si="5"/>
        <v>0</v>
      </c>
      <c r="I32" s="44">
        <f t="shared" si="6"/>
        <v>0</v>
      </c>
      <c r="J32" s="44">
        <f t="shared" si="7"/>
        <v>0</v>
      </c>
      <c r="K32" s="44">
        <f t="shared" si="8"/>
        <v>0</v>
      </c>
      <c r="L32" s="44">
        <f t="shared" si="9"/>
        <v>0</v>
      </c>
      <c r="M32" s="20"/>
      <c r="N32" s="44">
        <f t="shared" si="10"/>
        <v>0</v>
      </c>
      <c r="O32" s="44">
        <f t="shared" si="11"/>
        <v>0</v>
      </c>
      <c r="P32" s="44">
        <f t="shared" si="12"/>
        <v>0</v>
      </c>
      <c r="Q32" s="44">
        <f t="shared" si="13"/>
        <v>0</v>
      </c>
      <c r="R32" s="44">
        <f t="shared" si="14"/>
        <v>0</v>
      </c>
      <c r="S32" s="44">
        <f t="shared" si="15"/>
        <v>0</v>
      </c>
      <c r="W32" s="20"/>
      <c r="X32" s="6">
        <f t="shared" si="16"/>
        <v>0</v>
      </c>
      <c r="Y32" s="77">
        <f t="shared" si="17"/>
        <v>0</v>
      </c>
      <c r="Z32" s="44">
        <f t="shared" si="18"/>
        <v>0</v>
      </c>
      <c r="AA32" s="44">
        <f t="shared" si="19"/>
        <v>0</v>
      </c>
      <c r="AB32" s="44">
        <f t="shared" si="20"/>
        <v>0</v>
      </c>
      <c r="AC32" s="44">
        <f t="shared" si="21"/>
        <v>0</v>
      </c>
      <c r="AD32" s="44">
        <f t="shared" si="22"/>
        <v>0</v>
      </c>
      <c r="AE32" s="44">
        <f t="shared" si="23"/>
        <v>0</v>
      </c>
      <c r="AF32" s="20"/>
      <c r="AG32" s="44">
        <f t="shared" si="24"/>
        <v>0</v>
      </c>
      <c r="AH32" s="44">
        <f t="shared" si="25"/>
        <v>0</v>
      </c>
      <c r="AI32" s="44">
        <f t="shared" si="26"/>
        <v>0</v>
      </c>
      <c r="AJ32" s="44">
        <f t="shared" si="27"/>
        <v>0</v>
      </c>
      <c r="AK32" s="44">
        <f t="shared" si="28"/>
        <v>0</v>
      </c>
      <c r="AL32" s="44">
        <f t="shared" si="29"/>
        <v>0</v>
      </c>
      <c r="AM32" s="20"/>
    </row>
    <row r="33" spans="4:39" x14ac:dyDescent="0.25">
      <c r="D33" s="20"/>
      <c r="E33" s="6">
        <f t="shared" si="2"/>
        <v>0</v>
      </c>
      <c r="F33" s="77">
        <f t="shared" si="3"/>
        <v>0</v>
      </c>
      <c r="G33" s="44">
        <f t="shared" si="4"/>
        <v>0</v>
      </c>
      <c r="H33" s="44">
        <f t="shared" si="5"/>
        <v>0</v>
      </c>
      <c r="I33" s="44">
        <f t="shared" si="6"/>
        <v>0</v>
      </c>
      <c r="J33" s="44">
        <f t="shared" si="7"/>
        <v>0</v>
      </c>
      <c r="K33" s="44">
        <f t="shared" si="8"/>
        <v>0</v>
      </c>
      <c r="L33" s="44">
        <f t="shared" si="9"/>
        <v>0</v>
      </c>
      <c r="M33" s="20"/>
      <c r="N33" s="44">
        <f t="shared" si="10"/>
        <v>0</v>
      </c>
      <c r="O33" s="44">
        <f t="shared" si="11"/>
        <v>0</v>
      </c>
      <c r="P33" s="44">
        <f t="shared" si="12"/>
        <v>0</v>
      </c>
      <c r="Q33" s="44">
        <f t="shared" si="13"/>
        <v>0</v>
      </c>
      <c r="R33" s="44">
        <f t="shared" si="14"/>
        <v>0</v>
      </c>
      <c r="S33" s="44">
        <f t="shared" si="15"/>
        <v>0</v>
      </c>
      <c r="W33" s="20"/>
      <c r="X33" s="6">
        <f t="shared" si="16"/>
        <v>0</v>
      </c>
      <c r="Y33" s="77">
        <f t="shared" si="17"/>
        <v>0</v>
      </c>
      <c r="Z33" s="44">
        <f t="shared" si="18"/>
        <v>0</v>
      </c>
      <c r="AA33" s="44">
        <f t="shared" si="19"/>
        <v>0</v>
      </c>
      <c r="AB33" s="44">
        <f t="shared" si="20"/>
        <v>0</v>
      </c>
      <c r="AC33" s="44">
        <f t="shared" si="21"/>
        <v>0</v>
      </c>
      <c r="AD33" s="44">
        <f t="shared" si="22"/>
        <v>0</v>
      </c>
      <c r="AE33" s="44">
        <f t="shared" si="23"/>
        <v>0</v>
      </c>
      <c r="AF33" s="20"/>
      <c r="AG33" s="44">
        <f t="shared" si="24"/>
        <v>0</v>
      </c>
      <c r="AH33" s="44">
        <f t="shared" si="25"/>
        <v>0</v>
      </c>
      <c r="AI33" s="44">
        <f t="shared" si="26"/>
        <v>0</v>
      </c>
      <c r="AJ33" s="44">
        <f t="shared" si="27"/>
        <v>0</v>
      </c>
      <c r="AK33" s="44">
        <f t="shared" si="28"/>
        <v>0</v>
      </c>
      <c r="AL33" s="44">
        <f t="shared" si="29"/>
        <v>0</v>
      </c>
      <c r="AM33" s="20"/>
    </row>
    <row r="34" spans="4:39" x14ac:dyDescent="0.25">
      <c r="D34" s="20"/>
      <c r="E34" s="6">
        <f t="shared" si="2"/>
        <v>0</v>
      </c>
      <c r="F34" s="77">
        <f t="shared" si="3"/>
        <v>0</v>
      </c>
      <c r="G34" s="44">
        <f t="shared" si="4"/>
        <v>0</v>
      </c>
      <c r="H34" s="44">
        <f t="shared" si="5"/>
        <v>0</v>
      </c>
      <c r="I34" s="44">
        <f t="shared" si="6"/>
        <v>0</v>
      </c>
      <c r="J34" s="44">
        <f t="shared" si="7"/>
        <v>0</v>
      </c>
      <c r="K34" s="44">
        <f t="shared" si="8"/>
        <v>0</v>
      </c>
      <c r="L34" s="44">
        <f t="shared" si="9"/>
        <v>0</v>
      </c>
      <c r="M34" s="20"/>
      <c r="N34" s="44">
        <f t="shared" si="10"/>
        <v>0</v>
      </c>
      <c r="O34" s="44">
        <f t="shared" si="11"/>
        <v>0</v>
      </c>
      <c r="P34" s="44">
        <f t="shared" si="12"/>
        <v>0</v>
      </c>
      <c r="Q34" s="44">
        <f t="shared" si="13"/>
        <v>0</v>
      </c>
      <c r="R34" s="44">
        <f t="shared" si="14"/>
        <v>0</v>
      </c>
      <c r="S34" s="44">
        <f t="shared" si="15"/>
        <v>0</v>
      </c>
      <c r="W34" s="20"/>
      <c r="X34" s="6">
        <f t="shared" si="16"/>
        <v>0</v>
      </c>
      <c r="Y34" s="77">
        <f t="shared" si="17"/>
        <v>0</v>
      </c>
      <c r="Z34" s="44">
        <f t="shared" si="18"/>
        <v>0</v>
      </c>
      <c r="AA34" s="44">
        <f t="shared" si="19"/>
        <v>0</v>
      </c>
      <c r="AB34" s="44">
        <f t="shared" si="20"/>
        <v>0</v>
      </c>
      <c r="AC34" s="44">
        <f t="shared" si="21"/>
        <v>0</v>
      </c>
      <c r="AD34" s="44">
        <f t="shared" si="22"/>
        <v>0</v>
      </c>
      <c r="AE34" s="44">
        <f t="shared" si="23"/>
        <v>0</v>
      </c>
      <c r="AF34" s="20"/>
      <c r="AG34" s="44">
        <f t="shared" si="24"/>
        <v>0</v>
      </c>
      <c r="AH34" s="44">
        <f t="shared" si="25"/>
        <v>0</v>
      </c>
      <c r="AI34" s="44">
        <f t="shared" si="26"/>
        <v>0</v>
      </c>
      <c r="AJ34" s="44">
        <f t="shared" si="27"/>
        <v>0</v>
      </c>
      <c r="AK34" s="44">
        <f t="shared" si="28"/>
        <v>0</v>
      </c>
      <c r="AL34" s="44">
        <f t="shared" si="29"/>
        <v>0</v>
      </c>
      <c r="AM34" s="20"/>
    </row>
    <row r="35" spans="4:39" x14ac:dyDescent="0.25">
      <c r="D35" s="20"/>
      <c r="E35" s="6">
        <f t="shared" si="2"/>
        <v>0</v>
      </c>
      <c r="F35" s="77">
        <f t="shared" si="3"/>
        <v>0</v>
      </c>
      <c r="G35" s="44">
        <f t="shared" si="4"/>
        <v>0</v>
      </c>
      <c r="H35" s="44">
        <f t="shared" si="5"/>
        <v>0</v>
      </c>
      <c r="I35" s="44">
        <f t="shared" si="6"/>
        <v>0</v>
      </c>
      <c r="J35" s="44">
        <f t="shared" si="7"/>
        <v>0</v>
      </c>
      <c r="K35" s="44">
        <f t="shared" si="8"/>
        <v>0</v>
      </c>
      <c r="L35" s="44">
        <f t="shared" si="9"/>
        <v>0</v>
      </c>
      <c r="M35" s="20"/>
      <c r="N35" s="44">
        <f t="shared" si="10"/>
        <v>0</v>
      </c>
      <c r="O35" s="44">
        <f t="shared" si="11"/>
        <v>0</v>
      </c>
      <c r="P35" s="44">
        <f t="shared" si="12"/>
        <v>0</v>
      </c>
      <c r="Q35" s="44">
        <f t="shared" si="13"/>
        <v>0</v>
      </c>
      <c r="R35" s="44">
        <f t="shared" si="14"/>
        <v>0</v>
      </c>
      <c r="S35" s="44">
        <f t="shared" si="15"/>
        <v>0</v>
      </c>
      <c r="W35" s="20"/>
      <c r="X35" s="6">
        <f t="shared" si="16"/>
        <v>0</v>
      </c>
      <c r="Y35" s="77">
        <f t="shared" si="17"/>
        <v>0</v>
      </c>
      <c r="Z35" s="44">
        <f t="shared" si="18"/>
        <v>0</v>
      </c>
      <c r="AA35" s="44">
        <f t="shared" si="19"/>
        <v>0</v>
      </c>
      <c r="AB35" s="44">
        <f t="shared" si="20"/>
        <v>0</v>
      </c>
      <c r="AC35" s="44">
        <f t="shared" si="21"/>
        <v>0</v>
      </c>
      <c r="AD35" s="44">
        <f t="shared" si="22"/>
        <v>0</v>
      </c>
      <c r="AE35" s="44">
        <f t="shared" si="23"/>
        <v>0</v>
      </c>
      <c r="AF35" s="20"/>
      <c r="AG35" s="44">
        <f t="shared" si="24"/>
        <v>0</v>
      </c>
      <c r="AH35" s="44">
        <f t="shared" si="25"/>
        <v>0</v>
      </c>
      <c r="AI35" s="44">
        <f t="shared" si="26"/>
        <v>0</v>
      </c>
      <c r="AJ35" s="44">
        <f t="shared" si="27"/>
        <v>0</v>
      </c>
      <c r="AK35" s="44">
        <f t="shared" si="28"/>
        <v>0</v>
      </c>
      <c r="AL35" s="44">
        <f t="shared" si="29"/>
        <v>0</v>
      </c>
      <c r="AM35" s="20"/>
    </row>
    <row r="36" spans="4:39" x14ac:dyDescent="0.25">
      <c r="D36" s="20"/>
      <c r="E36" s="6">
        <f t="shared" si="2"/>
        <v>0</v>
      </c>
      <c r="F36" s="77">
        <f t="shared" si="3"/>
        <v>0</v>
      </c>
      <c r="G36" s="44">
        <f t="shared" si="4"/>
        <v>0</v>
      </c>
      <c r="H36" s="44">
        <f t="shared" si="5"/>
        <v>0</v>
      </c>
      <c r="I36" s="44">
        <f t="shared" si="6"/>
        <v>0</v>
      </c>
      <c r="J36" s="44">
        <f t="shared" si="7"/>
        <v>0</v>
      </c>
      <c r="K36" s="44">
        <f t="shared" si="8"/>
        <v>0</v>
      </c>
      <c r="L36" s="44">
        <f t="shared" si="9"/>
        <v>0</v>
      </c>
      <c r="M36" s="20"/>
      <c r="N36" s="44">
        <f t="shared" si="10"/>
        <v>0</v>
      </c>
      <c r="O36" s="44">
        <f t="shared" si="11"/>
        <v>0</v>
      </c>
      <c r="P36" s="44">
        <f t="shared" si="12"/>
        <v>0</v>
      </c>
      <c r="Q36" s="44">
        <f t="shared" si="13"/>
        <v>0</v>
      </c>
      <c r="R36" s="44">
        <f t="shared" si="14"/>
        <v>0</v>
      </c>
      <c r="S36" s="44">
        <f t="shared" si="15"/>
        <v>0</v>
      </c>
      <c r="W36" s="20"/>
      <c r="X36" s="6">
        <f t="shared" si="16"/>
        <v>0</v>
      </c>
      <c r="Y36" s="77">
        <f t="shared" si="17"/>
        <v>0</v>
      </c>
      <c r="Z36" s="44">
        <f t="shared" si="18"/>
        <v>0</v>
      </c>
      <c r="AA36" s="44">
        <f t="shared" si="19"/>
        <v>0</v>
      </c>
      <c r="AB36" s="44">
        <f t="shared" si="20"/>
        <v>0</v>
      </c>
      <c r="AC36" s="44">
        <f t="shared" si="21"/>
        <v>0</v>
      </c>
      <c r="AD36" s="44">
        <f t="shared" si="22"/>
        <v>0</v>
      </c>
      <c r="AE36" s="44">
        <f t="shared" si="23"/>
        <v>0</v>
      </c>
      <c r="AF36" s="20"/>
      <c r="AG36" s="44">
        <f t="shared" si="24"/>
        <v>0</v>
      </c>
      <c r="AH36" s="44">
        <f t="shared" si="25"/>
        <v>0</v>
      </c>
      <c r="AI36" s="44">
        <f t="shared" si="26"/>
        <v>0</v>
      </c>
      <c r="AJ36" s="44">
        <f t="shared" si="27"/>
        <v>0</v>
      </c>
      <c r="AK36" s="44">
        <f t="shared" si="28"/>
        <v>0</v>
      </c>
      <c r="AL36" s="44">
        <f t="shared" si="29"/>
        <v>0</v>
      </c>
      <c r="AM36" s="20"/>
    </row>
    <row r="37" spans="4:39" x14ac:dyDescent="0.25">
      <c r="D37" s="20"/>
      <c r="E37" s="6">
        <f t="shared" si="2"/>
        <v>0</v>
      </c>
      <c r="F37" s="77">
        <f t="shared" si="3"/>
        <v>0</v>
      </c>
      <c r="G37" s="44">
        <f t="shared" si="4"/>
        <v>0</v>
      </c>
      <c r="H37" s="44">
        <f t="shared" si="5"/>
        <v>0</v>
      </c>
      <c r="I37" s="44">
        <f t="shared" si="6"/>
        <v>0</v>
      </c>
      <c r="J37" s="44">
        <f t="shared" si="7"/>
        <v>0</v>
      </c>
      <c r="K37" s="44">
        <f t="shared" si="8"/>
        <v>0</v>
      </c>
      <c r="L37" s="44">
        <f t="shared" si="9"/>
        <v>0</v>
      </c>
      <c r="M37" s="20"/>
      <c r="N37" s="44">
        <f t="shared" si="10"/>
        <v>0</v>
      </c>
      <c r="O37" s="44">
        <f t="shared" si="11"/>
        <v>0</v>
      </c>
      <c r="P37" s="44">
        <f t="shared" si="12"/>
        <v>0</v>
      </c>
      <c r="Q37" s="44">
        <f t="shared" si="13"/>
        <v>0</v>
      </c>
      <c r="R37" s="44">
        <f t="shared" si="14"/>
        <v>0</v>
      </c>
      <c r="S37" s="44">
        <f t="shared" si="15"/>
        <v>0</v>
      </c>
      <c r="W37" s="20"/>
      <c r="X37" s="6">
        <f t="shared" si="16"/>
        <v>0</v>
      </c>
      <c r="Y37" s="77">
        <f t="shared" si="17"/>
        <v>0</v>
      </c>
      <c r="Z37" s="44">
        <f t="shared" si="18"/>
        <v>0</v>
      </c>
      <c r="AA37" s="44">
        <f t="shared" si="19"/>
        <v>0</v>
      </c>
      <c r="AB37" s="44">
        <f t="shared" si="20"/>
        <v>0</v>
      </c>
      <c r="AC37" s="44">
        <f t="shared" si="21"/>
        <v>0</v>
      </c>
      <c r="AD37" s="44">
        <f t="shared" si="22"/>
        <v>0</v>
      </c>
      <c r="AE37" s="44">
        <f t="shared" si="23"/>
        <v>0</v>
      </c>
      <c r="AF37" s="20"/>
      <c r="AG37" s="44">
        <f t="shared" si="24"/>
        <v>0</v>
      </c>
      <c r="AH37" s="44">
        <f t="shared" si="25"/>
        <v>0</v>
      </c>
      <c r="AI37" s="44">
        <f t="shared" si="26"/>
        <v>0</v>
      </c>
      <c r="AJ37" s="44">
        <f t="shared" si="27"/>
        <v>0</v>
      </c>
      <c r="AK37" s="44">
        <f t="shared" si="28"/>
        <v>0</v>
      </c>
      <c r="AL37" s="44">
        <f t="shared" si="29"/>
        <v>0</v>
      </c>
      <c r="AM37" s="20"/>
    </row>
    <row r="38" spans="4:39" x14ac:dyDescent="0.25">
      <c r="D38" s="20"/>
      <c r="E38" s="6">
        <f t="shared" si="2"/>
        <v>0</v>
      </c>
      <c r="F38" s="77">
        <f t="shared" si="3"/>
        <v>0</v>
      </c>
      <c r="G38" s="44">
        <f t="shared" si="4"/>
        <v>0</v>
      </c>
      <c r="H38" s="44">
        <f t="shared" si="5"/>
        <v>0</v>
      </c>
      <c r="I38" s="44">
        <f t="shared" si="6"/>
        <v>0</v>
      </c>
      <c r="J38" s="44">
        <f t="shared" si="7"/>
        <v>0</v>
      </c>
      <c r="K38" s="44">
        <f t="shared" si="8"/>
        <v>0</v>
      </c>
      <c r="L38" s="44">
        <f t="shared" si="9"/>
        <v>0</v>
      </c>
      <c r="M38" s="20"/>
      <c r="N38" s="44">
        <f t="shared" si="10"/>
        <v>0</v>
      </c>
      <c r="O38" s="44">
        <f t="shared" si="11"/>
        <v>0</v>
      </c>
      <c r="P38" s="44">
        <f t="shared" si="12"/>
        <v>0</v>
      </c>
      <c r="Q38" s="44">
        <f t="shared" si="13"/>
        <v>0</v>
      </c>
      <c r="R38" s="44">
        <f t="shared" si="14"/>
        <v>0</v>
      </c>
      <c r="S38" s="44">
        <f t="shared" si="15"/>
        <v>0</v>
      </c>
      <c r="W38" s="20"/>
      <c r="X38" s="6">
        <f t="shared" si="16"/>
        <v>0</v>
      </c>
      <c r="Y38" s="77">
        <f t="shared" si="17"/>
        <v>0</v>
      </c>
      <c r="Z38" s="44">
        <f t="shared" si="18"/>
        <v>0</v>
      </c>
      <c r="AA38" s="44">
        <f t="shared" si="19"/>
        <v>0</v>
      </c>
      <c r="AB38" s="44">
        <f t="shared" si="20"/>
        <v>0</v>
      </c>
      <c r="AC38" s="44">
        <f t="shared" si="21"/>
        <v>0</v>
      </c>
      <c r="AD38" s="44">
        <f t="shared" si="22"/>
        <v>0</v>
      </c>
      <c r="AE38" s="44">
        <f t="shared" si="23"/>
        <v>0</v>
      </c>
      <c r="AF38" s="20"/>
      <c r="AG38" s="44">
        <f t="shared" si="24"/>
        <v>0</v>
      </c>
      <c r="AH38" s="44">
        <f t="shared" si="25"/>
        <v>0</v>
      </c>
      <c r="AI38" s="44">
        <f t="shared" si="26"/>
        <v>0</v>
      </c>
      <c r="AJ38" s="44">
        <f t="shared" si="27"/>
        <v>0</v>
      </c>
      <c r="AK38" s="44">
        <f t="shared" si="28"/>
        <v>0</v>
      </c>
      <c r="AL38" s="44">
        <f t="shared" si="29"/>
        <v>0</v>
      </c>
      <c r="AM38" s="20"/>
    </row>
    <row r="39" spans="4:39" x14ac:dyDescent="0.25">
      <c r="D39" s="20"/>
      <c r="E39" s="6">
        <f t="shared" si="2"/>
        <v>0</v>
      </c>
      <c r="F39" s="77">
        <f t="shared" si="3"/>
        <v>0</v>
      </c>
      <c r="G39" s="44">
        <f t="shared" si="4"/>
        <v>0</v>
      </c>
      <c r="H39" s="44">
        <f t="shared" si="5"/>
        <v>0</v>
      </c>
      <c r="I39" s="44">
        <f t="shared" si="6"/>
        <v>0</v>
      </c>
      <c r="J39" s="44">
        <f t="shared" si="7"/>
        <v>0</v>
      </c>
      <c r="K39" s="44">
        <f t="shared" si="8"/>
        <v>0</v>
      </c>
      <c r="L39" s="44">
        <f t="shared" si="9"/>
        <v>0</v>
      </c>
      <c r="M39" s="20"/>
      <c r="N39" s="44">
        <f t="shared" si="10"/>
        <v>0</v>
      </c>
      <c r="O39" s="44">
        <f t="shared" si="11"/>
        <v>0</v>
      </c>
      <c r="P39" s="44">
        <f t="shared" si="12"/>
        <v>0</v>
      </c>
      <c r="Q39" s="44">
        <f t="shared" si="13"/>
        <v>0</v>
      </c>
      <c r="R39" s="44">
        <f t="shared" si="14"/>
        <v>0</v>
      </c>
      <c r="S39" s="44">
        <f t="shared" si="15"/>
        <v>0</v>
      </c>
      <c r="W39" s="20"/>
      <c r="X39" s="6">
        <f t="shared" si="16"/>
        <v>0</v>
      </c>
      <c r="Y39" s="77">
        <f t="shared" si="17"/>
        <v>0</v>
      </c>
      <c r="Z39" s="44">
        <f t="shared" si="18"/>
        <v>0</v>
      </c>
      <c r="AA39" s="44">
        <f t="shared" si="19"/>
        <v>0</v>
      </c>
      <c r="AB39" s="44">
        <f t="shared" si="20"/>
        <v>0</v>
      </c>
      <c r="AC39" s="44">
        <f t="shared" si="21"/>
        <v>0</v>
      </c>
      <c r="AD39" s="44">
        <f t="shared" si="22"/>
        <v>0</v>
      </c>
      <c r="AE39" s="44">
        <f t="shared" si="23"/>
        <v>0</v>
      </c>
      <c r="AF39" s="20"/>
      <c r="AG39" s="44">
        <f t="shared" si="24"/>
        <v>0</v>
      </c>
      <c r="AH39" s="44">
        <f t="shared" si="25"/>
        <v>0</v>
      </c>
      <c r="AI39" s="44">
        <f t="shared" si="26"/>
        <v>0</v>
      </c>
      <c r="AJ39" s="44">
        <f t="shared" si="27"/>
        <v>0</v>
      </c>
      <c r="AK39" s="44">
        <f t="shared" si="28"/>
        <v>0</v>
      </c>
      <c r="AL39" s="44">
        <f t="shared" si="29"/>
        <v>0</v>
      </c>
      <c r="AM39" s="20"/>
    </row>
    <row r="40" spans="4:39" x14ac:dyDescent="0.25">
      <c r="D40" s="20"/>
      <c r="E40" s="6">
        <f t="shared" si="2"/>
        <v>0</v>
      </c>
      <c r="F40" s="77">
        <f t="shared" si="3"/>
        <v>0</v>
      </c>
      <c r="G40" s="44">
        <f t="shared" si="4"/>
        <v>0</v>
      </c>
      <c r="H40" s="44">
        <f t="shared" si="5"/>
        <v>0</v>
      </c>
      <c r="I40" s="44">
        <f t="shared" si="6"/>
        <v>0</v>
      </c>
      <c r="J40" s="44">
        <f t="shared" si="7"/>
        <v>0</v>
      </c>
      <c r="K40" s="44">
        <f t="shared" si="8"/>
        <v>0</v>
      </c>
      <c r="L40" s="44">
        <f t="shared" si="9"/>
        <v>0</v>
      </c>
      <c r="M40" s="20"/>
      <c r="N40" s="44">
        <f t="shared" si="10"/>
        <v>0</v>
      </c>
      <c r="O40" s="44">
        <f t="shared" si="11"/>
        <v>0</v>
      </c>
      <c r="P40" s="44">
        <f t="shared" si="12"/>
        <v>0</v>
      </c>
      <c r="Q40" s="44">
        <f t="shared" si="13"/>
        <v>0</v>
      </c>
      <c r="R40" s="44">
        <f t="shared" si="14"/>
        <v>0</v>
      </c>
      <c r="S40" s="44">
        <f t="shared" si="15"/>
        <v>0</v>
      </c>
      <c r="W40" s="20"/>
      <c r="X40" s="6">
        <f t="shared" si="16"/>
        <v>0</v>
      </c>
      <c r="Y40" s="77">
        <f t="shared" si="17"/>
        <v>0</v>
      </c>
      <c r="Z40" s="44">
        <f t="shared" si="18"/>
        <v>0</v>
      </c>
      <c r="AA40" s="44">
        <f t="shared" si="19"/>
        <v>0</v>
      </c>
      <c r="AB40" s="44">
        <f t="shared" si="20"/>
        <v>0</v>
      </c>
      <c r="AC40" s="44">
        <f t="shared" si="21"/>
        <v>0</v>
      </c>
      <c r="AD40" s="44">
        <f t="shared" si="22"/>
        <v>0</v>
      </c>
      <c r="AE40" s="44">
        <f t="shared" si="23"/>
        <v>0</v>
      </c>
      <c r="AF40" s="20"/>
      <c r="AG40" s="44">
        <f t="shared" si="24"/>
        <v>0</v>
      </c>
      <c r="AH40" s="44">
        <f t="shared" si="25"/>
        <v>0</v>
      </c>
      <c r="AI40" s="44">
        <f t="shared" si="26"/>
        <v>0</v>
      </c>
      <c r="AJ40" s="44">
        <f t="shared" si="27"/>
        <v>0</v>
      </c>
      <c r="AK40" s="44">
        <f t="shared" si="28"/>
        <v>0</v>
      </c>
      <c r="AL40" s="44">
        <f t="shared" si="29"/>
        <v>0</v>
      </c>
      <c r="AM40" s="20"/>
    </row>
    <row r="41" spans="4:39" x14ac:dyDescent="0.25">
      <c r="D41" s="20"/>
      <c r="E41" s="6">
        <f t="shared" si="2"/>
        <v>0</v>
      </c>
      <c r="F41" s="77">
        <f t="shared" si="3"/>
        <v>0</v>
      </c>
      <c r="G41" s="44">
        <f t="shared" si="4"/>
        <v>0</v>
      </c>
      <c r="H41" s="44">
        <f t="shared" si="5"/>
        <v>0</v>
      </c>
      <c r="I41" s="44">
        <f t="shared" si="6"/>
        <v>0</v>
      </c>
      <c r="J41" s="44">
        <f t="shared" si="7"/>
        <v>0</v>
      </c>
      <c r="K41" s="44">
        <f t="shared" si="8"/>
        <v>0</v>
      </c>
      <c r="L41" s="44">
        <f t="shared" si="9"/>
        <v>0</v>
      </c>
      <c r="M41" s="20"/>
      <c r="N41" s="44">
        <f t="shared" si="10"/>
        <v>0</v>
      </c>
      <c r="O41" s="44">
        <f t="shared" si="11"/>
        <v>0</v>
      </c>
      <c r="P41" s="44">
        <f t="shared" si="12"/>
        <v>0</v>
      </c>
      <c r="Q41" s="44">
        <f t="shared" si="13"/>
        <v>0</v>
      </c>
      <c r="R41" s="44">
        <f t="shared" si="14"/>
        <v>0</v>
      </c>
      <c r="S41" s="44">
        <f t="shared" si="15"/>
        <v>0</v>
      </c>
      <c r="W41" s="20"/>
      <c r="X41" s="6">
        <f t="shared" si="16"/>
        <v>0</v>
      </c>
      <c r="Y41" s="77">
        <f t="shared" si="17"/>
        <v>0</v>
      </c>
      <c r="Z41" s="44">
        <f t="shared" si="18"/>
        <v>0</v>
      </c>
      <c r="AA41" s="44">
        <f t="shared" si="19"/>
        <v>0</v>
      </c>
      <c r="AB41" s="44">
        <f t="shared" si="20"/>
        <v>0</v>
      </c>
      <c r="AC41" s="44">
        <f t="shared" si="21"/>
        <v>0</v>
      </c>
      <c r="AD41" s="44">
        <f t="shared" si="22"/>
        <v>0</v>
      </c>
      <c r="AE41" s="44">
        <f t="shared" si="23"/>
        <v>0</v>
      </c>
      <c r="AF41" s="20"/>
      <c r="AG41" s="44">
        <f t="shared" si="24"/>
        <v>0</v>
      </c>
      <c r="AH41" s="44">
        <f t="shared" si="25"/>
        <v>0</v>
      </c>
      <c r="AI41" s="44">
        <f t="shared" si="26"/>
        <v>0</v>
      </c>
      <c r="AJ41" s="44">
        <f t="shared" si="27"/>
        <v>0</v>
      </c>
      <c r="AK41" s="44">
        <f t="shared" si="28"/>
        <v>0</v>
      </c>
      <c r="AL41" s="44">
        <f t="shared" si="29"/>
        <v>0</v>
      </c>
      <c r="AM41" s="20"/>
    </row>
    <row r="42" spans="4:39" x14ac:dyDescent="0.25">
      <c r="D42" s="20"/>
      <c r="E42" s="6">
        <f t="shared" si="2"/>
        <v>0</v>
      </c>
      <c r="F42" s="77">
        <f t="shared" si="3"/>
        <v>0</v>
      </c>
      <c r="G42" s="44">
        <f t="shared" si="4"/>
        <v>0</v>
      </c>
      <c r="H42" s="44">
        <f t="shared" si="5"/>
        <v>0</v>
      </c>
      <c r="I42" s="44">
        <f t="shared" si="6"/>
        <v>0</v>
      </c>
      <c r="J42" s="44">
        <f t="shared" si="7"/>
        <v>0</v>
      </c>
      <c r="K42" s="44">
        <f t="shared" si="8"/>
        <v>0</v>
      </c>
      <c r="L42" s="44">
        <f t="shared" si="9"/>
        <v>0</v>
      </c>
      <c r="M42" s="20"/>
      <c r="N42" s="44">
        <f t="shared" si="10"/>
        <v>0</v>
      </c>
      <c r="O42" s="44">
        <f t="shared" si="11"/>
        <v>0</v>
      </c>
      <c r="P42" s="44">
        <f t="shared" si="12"/>
        <v>0</v>
      </c>
      <c r="Q42" s="44">
        <f t="shared" si="13"/>
        <v>0</v>
      </c>
      <c r="R42" s="44">
        <f t="shared" si="14"/>
        <v>0</v>
      </c>
      <c r="S42" s="44">
        <f t="shared" si="15"/>
        <v>0</v>
      </c>
      <c r="W42" s="20"/>
      <c r="X42" s="6">
        <f t="shared" si="16"/>
        <v>0</v>
      </c>
      <c r="Y42" s="77">
        <f t="shared" si="17"/>
        <v>0</v>
      </c>
      <c r="Z42" s="44">
        <f t="shared" si="18"/>
        <v>0</v>
      </c>
      <c r="AA42" s="44">
        <f t="shared" si="19"/>
        <v>0</v>
      </c>
      <c r="AB42" s="44">
        <f t="shared" si="20"/>
        <v>0</v>
      </c>
      <c r="AC42" s="44">
        <f t="shared" si="21"/>
        <v>0</v>
      </c>
      <c r="AD42" s="44">
        <f t="shared" si="22"/>
        <v>0</v>
      </c>
      <c r="AE42" s="44">
        <f t="shared" si="23"/>
        <v>0</v>
      </c>
      <c r="AF42" s="20"/>
      <c r="AG42" s="44">
        <f t="shared" si="24"/>
        <v>0</v>
      </c>
      <c r="AH42" s="44">
        <f t="shared" si="25"/>
        <v>0</v>
      </c>
      <c r="AI42" s="44">
        <f t="shared" si="26"/>
        <v>0</v>
      </c>
      <c r="AJ42" s="44">
        <f t="shared" si="27"/>
        <v>0</v>
      </c>
      <c r="AK42" s="44">
        <f t="shared" si="28"/>
        <v>0</v>
      </c>
      <c r="AL42" s="44">
        <f t="shared" si="29"/>
        <v>0</v>
      </c>
      <c r="AM42" s="20"/>
    </row>
    <row r="43" spans="4:39" x14ac:dyDescent="0.25">
      <c r="D43" s="20"/>
      <c r="E43" s="6">
        <f t="shared" si="2"/>
        <v>0</v>
      </c>
      <c r="F43" s="77">
        <f t="shared" si="3"/>
        <v>0</v>
      </c>
      <c r="G43" s="44">
        <f t="shared" si="4"/>
        <v>0</v>
      </c>
      <c r="H43" s="44">
        <f t="shared" si="5"/>
        <v>0</v>
      </c>
      <c r="I43" s="44">
        <f t="shared" si="6"/>
        <v>0</v>
      </c>
      <c r="J43" s="44">
        <f t="shared" si="7"/>
        <v>0</v>
      </c>
      <c r="K43" s="44">
        <f t="shared" si="8"/>
        <v>0</v>
      </c>
      <c r="L43" s="44">
        <f t="shared" si="9"/>
        <v>0</v>
      </c>
      <c r="M43" s="20"/>
      <c r="N43" s="44">
        <f t="shared" si="10"/>
        <v>0</v>
      </c>
      <c r="O43" s="44">
        <f t="shared" si="11"/>
        <v>0</v>
      </c>
      <c r="P43" s="44">
        <f t="shared" si="12"/>
        <v>0</v>
      </c>
      <c r="Q43" s="44">
        <f t="shared" si="13"/>
        <v>0</v>
      </c>
      <c r="R43" s="44">
        <f t="shared" si="14"/>
        <v>0</v>
      </c>
      <c r="S43" s="44">
        <f t="shared" si="15"/>
        <v>0</v>
      </c>
      <c r="W43" s="20"/>
      <c r="X43" s="6">
        <f t="shared" si="16"/>
        <v>0</v>
      </c>
      <c r="Y43" s="77">
        <f t="shared" si="17"/>
        <v>0</v>
      </c>
      <c r="Z43" s="44">
        <f t="shared" si="18"/>
        <v>0</v>
      </c>
      <c r="AA43" s="44">
        <f t="shared" si="19"/>
        <v>0</v>
      </c>
      <c r="AB43" s="44">
        <f t="shared" si="20"/>
        <v>0</v>
      </c>
      <c r="AC43" s="44">
        <f t="shared" si="21"/>
        <v>0</v>
      </c>
      <c r="AD43" s="44">
        <f t="shared" si="22"/>
        <v>0</v>
      </c>
      <c r="AE43" s="44">
        <f t="shared" si="23"/>
        <v>0</v>
      </c>
      <c r="AF43" s="20"/>
      <c r="AG43" s="44">
        <f t="shared" si="24"/>
        <v>0</v>
      </c>
      <c r="AH43" s="44">
        <f t="shared" si="25"/>
        <v>0</v>
      </c>
      <c r="AI43" s="44">
        <f t="shared" si="26"/>
        <v>0</v>
      </c>
      <c r="AJ43" s="44">
        <f t="shared" si="27"/>
        <v>0</v>
      </c>
      <c r="AK43" s="44">
        <f t="shared" si="28"/>
        <v>0</v>
      </c>
      <c r="AL43" s="44">
        <f t="shared" si="29"/>
        <v>0</v>
      </c>
      <c r="AM43" s="20"/>
    </row>
    <row r="44" spans="4:39" x14ac:dyDescent="0.25">
      <c r="D44" s="20"/>
      <c r="E44" s="6">
        <f t="shared" si="2"/>
        <v>0</v>
      </c>
      <c r="F44" s="77">
        <f t="shared" si="3"/>
        <v>0</v>
      </c>
      <c r="G44" s="44">
        <f t="shared" si="4"/>
        <v>0</v>
      </c>
      <c r="H44" s="44">
        <f t="shared" si="5"/>
        <v>0</v>
      </c>
      <c r="I44" s="44">
        <f t="shared" si="6"/>
        <v>0</v>
      </c>
      <c r="J44" s="44">
        <f t="shared" si="7"/>
        <v>0</v>
      </c>
      <c r="K44" s="44">
        <f t="shared" si="8"/>
        <v>0</v>
      </c>
      <c r="L44" s="44">
        <f t="shared" si="9"/>
        <v>0</v>
      </c>
      <c r="M44" s="20"/>
      <c r="N44" s="44">
        <f t="shared" si="10"/>
        <v>0</v>
      </c>
      <c r="O44" s="44">
        <f t="shared" si="11"/>
        <v>0</v>
      </c>
      <c r="P44" s="44">
        <f t="shared" si="12"/>
        <v>0</v>
      </c>
      <c r="Q44" s="44">
        <f t="shared" si="13"/>
        <v>0</v>
      </c>
      <c r="R44" s="44">
        <f t="shared" si="14"/>
        <v>0</v>
      </c>
      <c r="S44" s="44">
        <f t="shared" si="15"/>
        <v>0</v>
      </c>
      <c r="W44" s="20"/>
      <c r="X44" s="6">
        <f t="shared" si="16"/>
        <v>0</v>
      </c>
      <c r="Y44" s="77">
        <f t="shared" si="17"/>
        <v>0</v>
      </c>
      <c r="Z44" s="44">
        <f t="shared" si="18"/>
        <v>0</v>
      </c>
      <c r="AA44" s="44">
        <f t="shared" si="19"/>
        <v>0</v>
      </c>
      <c r="AB44" s="44">
        <f t="shared" si="20"/>
        <v>0</v>
      </c>
      <c r="AC44" s="44">
        <f t="shared" si="21"/>
        <v>0</v>
      </c>
      <c r="AD44" s="44">
        <f t="shared" si="22"/>
        <v>0</v>
      </c>
      <c r="AE44" s="44">
        <f t="shared" si="23"/>
        <v>0</v>
      </c>
      <c r="AF44" s="20"/>
      <c r="AG44" s="44">
        <f t="shared" si="24"/>
        <v>0</v>
      </c>
      <c r="AH44" s="44">
        <f t="shared" si="25"/>
        <v>0</v>
      </c>
      <c r="AI44" s="44">
        <f t="shared" si="26"/>
        <v>0</v>
      </c>
      <c r="AJ44" s="44">
        <f t="shared" si="27"/>
        <v>0</v>
      </c>
      <c r="AK44" s="44">
        <f t="shared" si="28"/>
        <v>0</v>
      </c>
      <c r="AL44" s="44">
        <f t="shared" si="29"/>
        <v>0</v>
      </c>
      <c r="AM44" s="20"/>
    </row>
    <row r="45" spans="4:39" x14ac:dyDescent="0.25">
      <c r="D45" s="20"/>
      <c r="E45" s="6">
        <f t="shared" si="2"/>
        <v>0</v>
      </c>
      <c r="F45" s="77">
        <f t="shared" si="3"/>
        <v>0</v>
      </c>
      <c r="G45" s="44">
        <f t="shared" si="4"/>
        <v>0</v>
      </c>
      <c r="H45" s="44">
        <f t="shared" si="5"/>
        <v>0</v>
      </c>
      <c r="I45" s="44">
        <f t="shared" si="6"/>
        <v>0</v>
      </c>
      <c r="J45" s="44">
        <f t="shared" si="7"/>
        <v>0</v>
      </c>
      <c r="K45" s="44">
        <f t="shared" si="8"/>
        <v>0</v>
      </c>
      <c r="L45" s="44">
        <f t="shared" si="9"/>
        <v>0</v>
      </c>
      <c r="M45" s="20"/>
      <c r="N45" s="44">
        <f t="shared" si="10"/>
        <v>0</v>
      </c>
      <c r="O45" s="44">
        <f t="shared" si="11"/>
        <v>0</v>
      </c>
      <c r="P45" s="44">
        <f t="shared" si="12"/>
        <v>0</v>
      </c>
      <c r="Q45" s="44">
        <f t="shared" si="13"/>
        <v>0</v>
      </c>
      <c r="R45" s="44">
        <f t="shared" si="14"/>
        <v>0</v>
      </c>
      <c r="S45" s="44">
        <f t="shared" si="15"/>
        <v>0</v>
      </c>
      <c r="W45" s="20"/>
      <c r="X45" s="6">
        <f t="shared" si="16"/>
        <v>0</v>
      </c>
      <c r="Y45" s="77">
        <f t="shared" si="17"/>
        <v>0</v>
      </c>
      <c r="Z45" s="44">
        <f t="shared" si="18"/>
        <v>0</v>
      </c>
      <c r="AA45" s="44">
        <f t="shared" si="19"/>
        <v>0</v>
      </c>
      <c r="AB45" s="44">
        <f t="shared" si="20"/>
        <v>0</v>
      </c>
      <c r="AC45" s="44">
        <f t="shared" si="21"/>
        <v>0</v>
      </c>
      <c r="AD45" s="44">
        <f t="shared" si="22"/>
        <v>0</v>
      </c>
      <c r="AE45" s="44">
        <f t="shared" si="23"/>
        <v>0</v>
      </c>
      <c r="AF45" s="20"/>
      <c r="AG45" s="44">
        <f t="shared" si="24"/>
        <v>0</v>
      </c>
      <c r="AH45" s="44">
        <f t="shared" si="25"/>
        <v>0</v>
      </c>
      <c r="AI45" s="44">
        <f t="shared" si="26"/>
        <v>0</v>
      </c>
      <c r="AJ45" s="44">
        <f t="shared" si="27"/>
        <v>0</v>
      </c>
      <c r="AK45" s="44">
        <f t="shared" si="28"/>
        <v>0</v>
      </c>
      <c r="AL45" s="44">
        <f t="shared" si="29"/>
        <v>0</v>
      </c>
      <c r="AM45" s="20"/>
    </row>
    <row r="46" spans="4:39" x14ac:dyDescent="0.25">
      <c r="D46" s="20"/>
      <c r="E46" s="6">
        <f t="shared" si="2"/>
        <v>0</v>
      </c>
      <c r="F46" s="77">
        <f t="shared" si="3"/>
        <v>0</v>
      </c>
      <c r="G46" s="44">
        <f t="shared" si="4"/>
        <v>0</v>
      </c>
      <c r="H46" s="44">
        <f t="shared" si="5"/>
        <v>0</v>
      </c>
      <c r="I46" s="44">
        <f t="shared" si="6"/>
        <v>0</v>
      </c>
      <c r="J46" s="44">
        <f t="shared" si="7"/>
        <v>0</v>
      </c>
      <c r="K46" s="44">
        <f t="shared" si="8"/>
        <v>0</v>
      </c>
      <c r="L46" s="44">
        <f t="shared" si="9"/>
        <v>0</v>
      </c>
      <c r="M46" s="20"/>
      <c r="N46" s="44">
        <f t="shared" si="10"/>
        <v>0</v>
      </c>
      <c r="O46" s="44">
        <f t="shared" si="11"/>
        <v>0</v>
      </c>
      <c r="P46" s="44">
        <f t="shared" si="12"/>
        <v>0</v>
      </c>
      <c r="Q46" s="44">
        <f t="shared" si="13"/>
        <v>0</v>
      </c>
      <c r="R46" s="44">
        <f t="shared" si="14"/>
        <v>0</v>
      </c>
      <c r="S46" s="44">
        <f t="shared" si="15"/>
        <v>0</v>
      </c>
      <c r="W46" s="20"/>
      <c r="X46" s="6">
        <f t="shared" si="16"/>
        <v>0</v>
      </c>
      <c r="Y46" s="77">
        <f t="shared" si="17"/>
        <v>0</v>
      </c>
      <c r="Z46" s="44">
        <f t="shared" si="18"/>
        <v>0</v>
      </c>
      <c r="AA46" s="44">
        <f t="shared" si="19"/>
        <v>0</v>
      </c>
      <c r="AB46" s="44">
        <f t="shared" si="20"/>
        <v>0</v>
      </c>
      <c r="AC46" s="44">
        <f t="shared" si="21"/>
        <v>0</v>
      </c>
      <c r="AD46" s="44">
        <f t="shared" si="22"/>
        <v>0</v>
      </c>
      <c r="AE46" s="44">
        <f t="shared" si="23"/>
        <v>0</v>
      </c>
      <c r="AF46" s="20"/>
      <c r="AG46" s="44">
        <f t="shared" si="24"/>
        <v>0</v>
      </c>
      <c r="AH46" s="44">
        <f t="shared" si="25"/>
        <v>0</v>
      </c>
      <c r="AI46" s="44">
        <f t="shared" si="26"/>
        <v>0</v>
      </c>
      <c r="AJ46" s="44">
        <f t="shared" si="27"/>
        <v>0</v>
      </c>
      <c r="AK46" s="44">
        <f t="shared" si="28"/>
        <v>0</v>
      </c>
      <c r="AL46" s="44">
        <f t="shared" si="29"/>
        <v>0</v>
      </c>
      <c r="AM46" s="20"/>
    </row>
    <row r="47" spans="4:39" x14ac:dyDescent="0.25">
      <c r="D47" s="20"/>
      <c r="E47" s="6">
        <f t="shared" si="2"/>
        <v>0</v>
      </c>
      <c r="F47" s="77">
        <f t="shared" si="3"/>
        <v>0</v>
      </c>
      <c r="G47" s="44">
        <f t="shared" si="4"/>
        <v>0</v>
      </c>
      <c r="H47" s="44">
        <f t="shared" si="5"/>
        <v>0</v>
      </c>
      <c r="I47" s="44">
        <f t="shared" si="6"/>
        <v>0</v>
      </c>
      <c r="J47" s="44">
        <f t="shared" si="7"/>
        <v>0</v>
      </c>
      <c r="K47" s="44">
        <f t="shared" si="8"/>
        <v>0</v>
      </c>
      <c r="L47" s="44">
        <f t="shared" si="9"/>
        <v>0</v>
      </c>
      <c r="M47" s="20"/>
      <c r="N47" s="44">
        <f t="shared" si="10"/>
        <v>0</v>
      </c>
      <c r="O47" s="44">
        <f t="shared" si="11"/>
        <v>0</v>
      </c>
      <c r="P47" s="44">
        <f t="shared" si="12"/>
        <v>0</v>
      </c>
      <c r="Q47" s="44">
        <f t="shared" si="13"/>
        <v>0</v>
      </c>
      <c r="R47" s="44">
        <f t="shared" si="14"/>
        <v>0</v>
      </c>
      <c r="S47" s="44">
        <f t="shared" si="15"/>
        <v>0</v>
      </c>
      <c r="W47" s="20"/>
      <c r="X47" s="6">
        <f t="shared" si="16"/>
        <v>0</v>
      </c>
      <c r="Y47" s="77">
        <f t="shared" si="17"/>
        <v>0</v>
      </c>
      <c r="Z47" s="44">
        <f t="shared" si="18"/>
        <v>0</v>
      </c>
      <c r="AA47" s="44">
        <f t="shared" si="19"/>
        <v>0</v>
      </c>
      <c r="AB47" s="44">
        <f t="shared" si="20"/>
        <v>0</v>
      </c>
      <c r="AC47" s="44">
        <f t="shared" si="21"/>
        <v>0</v>
      </c>
      <c r="AD47" s="44">
        <f t="shared" si="22"/>
        <v>0</v>
      </c>
      <c r="AE47" s="44">
        <f t="shared" si="23"/>
        <v>0</v>
      </c>
      <c r="AF47" s="20"/>
      <c r="AG47" s="44">
        <f t="shared" si="24"/>
        <v>0</v>
      </c>
      <c r="AH47" s="44">
        <f t="shared" si="25"/>
        <v>0</v>
      </c>
      <c r="AI47" s="44">
        <f t="shared" si="26"/>
        <v>0</v>
      </c>
      <c r="AJ47" s="44">
        <f t="shared" si="27"/>
        <v>0</v>
      </c>
      <c r="AK47" s="44">
        <f t="shared" si="28"/>
        <v>0</v>
      </c>
      <c r="AL47" s="44">
        <f t="shared" si="29"/>
        <v>0</v>
      </c>
      <c r="AM47" s="20"/>
    </row>
    <row r="48" spans="4:39" x14ac:dyDescent="0.25">
      <c r="D48" s="20"/>
      <c r="E48" s="6">
        <f t="shared" si="2"/>
        <v>0</v>
      </c>
      <c r="F48" s="77">
        <f t="shared" si="3"/>
        <v>0</v>
      </c>
      <c r="G48" s="44">
        <f t="shared" si="4"/>
        <v>0</v>
      </c>
      <c r="H48" s="44">
        <f t="shared" si="5"/>
        <v>0</v>
      </c>
      <c r="I48" s="44">
        <f t="shared" si="6"/>
        <v>0</v>
      </c>
      <c r="J48" s="44">
        <f t="shared" si="7"/>
        <v>0</v>
      </c>
      <c r="K48" s="44">
        <f t="shared" si="8"/>
        <v>0</v>
      </c>
      <c r="L48" s="44">
        <f t="shared" si="9"/>
        <v>0</v>
      </c>
      <c r="M48" s="20"/>
      <c r="N48" s="44">
        <f t="shared" si="10"/>
        <v>0</v>
      </c>
      <c r="O48" s="44">
        <f t="shared" si="11"/>
        <v>0</v>
      </c>
      <c r="P48" s="44">
        <f t="shared" si="12"/>
        <v>0</v>
      </c>
      <c r="Q48" s="44">
        <f t="shared" si="13"/>
        <v>0</v>
      </c>
      <c r="R48" s="44">
        <f t="shared" si="14"/>
        <v>0</v>
      </c>
      <c r="S48" s="44">
        <f t="shared" si="15"/>
        <v>0</v>
      </c>
      <c r="W48" s="20"/>
      <c r="X48" s="6">
        <f t="shared" si="16"/>
        <v>0</v>
      </c>
      <c r="Y48" s="77">
        <f t="shared" si="17"/>
        <v>0</v>
      </c>
      <c r="Z48" s="44">
        <f t="shared" si="18"/>
        <v>0</v>
      </c>
      <c r="AA48" s="44">
        <f t="shared" si="19"/>
        <v>0</v>
      </c>
      <c r="AB48" s="44">
        <f t="shared" si="20"/>
        <v>0</v>
      </c>
      <c r="AC48" s="44">
        <f t="shared" si="21"/>
        <v>0</v>
      </c>
      <c r="AD48" s="44">
        <f t="shared" si="22"/>
        <v>0</v>
      </c>
      <c r="AE48" s="44">
        <f t="shared" si="23"/>
        <v>0</v>
      </c>
      <c r="AF48" s="20"/>
      <c r="AG48" s="44">
        <f t="shared" si="24"/>
        <v>0</v>
      </c>
      <c r="AH48" s="44">
        <f t="shared" si="25"/>
        <v>0</v>
      </c>
      <c r="AI48" s="44">
        <f t="shared" si="26"/>
        <v>0</v>
      </c>
      <c r="AJ48" s="44">
        <f t="shared" si="27"/>
        <v>0</v>
      </c>
      <c r="AK48" s="44">
        <f t="shared" si="28"/>
        <v>0</v>
      </c>
      <c r="AL48" s="44">
        <f t="shared" si="29"/>
        <v>0</v>
      </c>
      <c r="AM48" s="20"/>
    </row>
    <row r="49" spans="4:39" x14ac:dyDescent="0.25">
      <c r="D49" s="20"/>
      <c r="E49" s="6">
        <f t="shared" si="2"/>
        <v>0</v>
      </c>
      <c r="F49" s="77">
        <f t="shared" si="3"/>
        <v>0</v>
      </c>
      <c r="G49" s="44">
        <f t="shared" si="4"/>
        <v>0</v>
      </c>
      <c r="H49" s="44">
        <f t="shared" si="5"/>
        <v>0</v>
      </c>
      <c r="I49" s="44">
        <f t="shared" si="6"/>
        <v>0</v>
      </c>
      <c r="J49" s="44">
        <f t="shared" si="7"/>
        <v>0</v>
      </c>
      <c r="K49" s="44">
        <f t="shared" si="8"/>
        <v>0</v>
      </c>
      <c r="L49" s="44">
        <f t="shared" si="9"/>
        <v>0</v>
      </c>
      <c r="M49" s="20"/>
      <c r="N49" s="44">
        <f t="shared" si="10"/>
        <v>0</v>
      </c>
      <c r="O49" s="44">
        <f t="shared" si="11"/>
        <v>0</v>
      </c>
      <c r="P49" s="44">
        <f t="shared" si="12"/>
        <v>0</v>
      </c>
      <c r="Q49" s="44">
        <f t="shared" si="13"/>
        <v>0</v>
      </c>
      <c r="R49" s="44">
        <f t="shared" si="14"/>
        <v>0</v>
      </c>
      <c r="S49" s="44">
        <f t="shared" si="15"/>
        <v>0</v>
      </c>
      <c r="W49" s="20"/>
      <c r="X49" s="6">
        <f t="shared" si="16"/>
        <v>0</v>
      </c>
      <c r="Y49" s="77">
        <f t="shared" si="17"/>
        <v>0</v>
      </c>
      <c r="Z49" s="44">
        <f t="shared" si="18"/>
        <v>0</v>
      </c>
      <c r="AA49" s="44">
        <f t="shared" si="19"/>
        <v>0</v>
      </c>
      <c r="AB49" s="44">
        <f t="shared" si="20"/>
        <v>0</v>
      </c>
      <c r="AC49" s="44">
        <f t="shared" si="21"/>
        <v>0</v>
      </c>
      <c r="AD49" s="44">
        <f t="shared" si="22"/>
        <v>0</v>
      </c>
      <c r="AE49" s="44">
        <f t="shared" si="23"/>
        <v>0</v>
      </c>
      <c r="AF49" s="20"/>
      <c r="AG49" s="44">
        <f t="shared" si="24"/>
        <v>0</v>
      </c>
      <c r="AH49" s="44">
        <f t="shared" si="25"/>
        <v>0</v>
      </c>
      <c r="AI49" s="44">
        <f t="shared" si="26"/>
        <v>0</v>
      </c>
      <c r="AJ49" s="44">
        <f t="shared" si="27"/>
        <v>0</v>
      </c>
      <c r="AK49" s="44">
        <f t="shared" si="28"/>
        <v>0</v>
      </c>
      <c r="AL49" s="44">
        <f t="shared" si="29"/>
        <v>0</v>
      </c>
      <c r="AM49" s="20"/>
    </row>
    <row r="50" spans="4:39" x14ac:dyDescent="0.25">
      <c r="D50" s="20"/>
      <c r="E50" s="6">
        <f t="shared" si="2"/>
        <v>0</v>
      </c>
      <c r="F50" s="77">
        <f t="shared" si="3"/>
        <v>0</v>
      </c>
      <c r="G50" s="44">
        <f t="shared" si="4"/>
        <v>0</v>
      </c>
      <c r="H50" s="44">
        <f t="shared" si="5"/>
        <v>0</v>
      </c>
      <c r="I50" s="44">
        <f t="shared" si="6"/>
        <v>0</v>
      </c>
      <c r="J50" s="44">
        <f t="shared" si="7"/>
        <v>0</v>
      </c>
      <c r="K50" s="44">
        <f t="shared" si="8"/>
        <v>0</v>
      </c>
      <c r="L50" s="44">
        <f t="shared" si="9"/>
        <v>0</v>
      </c>
      <c r="M50" s="20"/>
      <c r="N50" s="44">
        <f t="shared" si="10"/>
        <v>0</v>
      </c>
      <c r="O50" s="44">
        <f t="shared" si="11"/>
        <v>0</v>
      </c>
      <c r="P50" s="44">
        <f t="shared" si="12"/>
        <v>0</v>
      </c>
      <c r="Q50" s="44">
        <f t="shared" si="13"/>
        <v>0</v>
      </c>
      <c r="R50" s="44">
        <f t="shared" si="14"/>
        <v>0</v>
      </c>
      <c r="S50" s="44">
        <f t="shared" si="15"/>
        <v>0</v>
      </c>
      <c r="W50" s="20"/>
      <c r="X50" s="6">
        <f t="shared" si="16"/>
        <v>0</v>
      </c>
      <c r="Y50" s="77">
        <f t="shared" si="17"/>
        <v>0</v>
      </c>
      <c r="Z50" s="44">
        <f t="shared" si="18"/>
        <v>0</v>
      </c>
      <c r="AA50" s="44">
        <f t="shared" si="19"/>
        <v>0</v>
      </c>
      <c r="AB50" s="44">
        <f t="shared" si="20"/>
        <v>0</v>
      </c>
      <c r="AC50" s="44">
        <f t="shared" si="21"/>
        <v>0</v>
      </c>
      <c r="AD50" s="44">
        <f t="shared" si="22"/>
        <v>0</v>
      </c>
      <c r="AE50" s="44">
        <f t="shared" si="23"/>
        <v>0</v>
      </c>
      <c r="AF50" s="20"/>
      <c r="AG50" s="44">
        <f t="shared" si="24"/>
        <v>0</v>
      </c>
      <c r="AH50" s="44">
        <f t="shared" si="25"/>
        <v>0</v>
      </c>
      <c r="AI50" s="44">
        <f t="shared" si="26"/>
        <v>0</v>
      </c>
      <c r="AJ50" s="44">
        <f t="shared" si="27"/>
        <v>0</v>
      </c>
      <c r="AK50" s="44">
        <f t="shared" si="28"/>
        <v>0</v>
      </c>
      <c r="AL50" s="44">
        <f t="shared" si="29"/>
        <v>0</v>
      </c>
      <c r="AM50" s="20"/>
    </row>
    <row r="51" spans="4:39" x14ac:dyDescent="0.25">
      <c r="D51" s="20"/>
      <c r="E51" s="6">
        <f t="shared" si="2"/>
        <v>0</v>
      </c>
      <c r="F51" s="77">
        <f t="shared" si="3"/>
        <v>0</v>
      </c>
      <c r="G51" s="44">
        <f t="shared" si="4"/>
        <v>0</v>
      </c>
      <c r="H51" s="44">
        <f t="shared" si="5"/>
        <v>0</v>
      </c>
      <c r="I51" s="44">
        <f t="shared" si="6"/>
        <v>0</v>
      </c>
      <c r="J51" s="44">
        <f t="shared" si="7"/>
        <v>0</v>
      </c>
      <c r="K51" s="44">
        <f t="shared" si="8"/>
        <v>0</v>
      </c>
      <c r="L51" s="44">
        <f t="shared" si="9"/>
        <v>0</v>
      </c>
      <c r="M51" s="20"/>
      <c r="N51" s="44">
        <f t="shared" si="10"/>
        <v>0</v>
      </c>
      <c r="O51" s="44">
        <f t="shared" si="11"/>
        <v>0</v>
      </c>
      <c r="P51" s="44">
        <f t="shared" si="12"/>
        <v>0</v>
      </c>
      <c r="Q51" s="44">
        <f t="shared" si="13"/>
        <v>0</v>
      </c>
      <c r="R51" s="44">
        <f t="shared" si="14"/>
        <v>0</v>
      </c>
      <c r="S51" s="44">
        <f t="shared" si="15"/>
        <v>0</v>
      </c>
      <c r="W51" s="20"/>
      <c r="X51" s="6">
        <f t="shared" si="16"/>
        <v>0</v>
      </c>
      <c r="Y51" s="77">
        <f t="shared" si="17"/>
        <v>0</v>
      </c>
      <c r="Z51" s="44">
        <f t="shared" si="18"/>
        <v>0</v>
      </c>
      <c r="AA51" s="44">
        <f t="shared" si="19"/>
        <v>0</v>
      </c>
      <c r="AB51" s="44">
        <f t="shared" si="20"/>
        <v>0</v>
      </c>
      <c r="AC51" s="44">
        <f t="shared" si="21"/>
        <v>0</v>
      </c>
      <c r="AD51" s="44">
        <f t="shared" si="22"/>
        <v>0</v>
      </c>
      <c r="AE51" s="44">
        <f t="shared" si="23"/>
        <v>0</v>
      </c>
      <c r="AF51" s="20"/>
      <c r="AG51" s="44">
        <f t="shared" si="24"/>
        <v>0</v>
      </c>
      <c r="AH51" s="44">
        <f t="shared" si="25"/>
        <v>0</v>
      </c>
      <c r="AI51" s="44">
        <f t="shared" si="26"/>
        <v>0</v>
      </c>
      <c r="AJ51" s="44">
        <f t="shared" si="27"/>
        <v>0</v>
      </c>
      <c r="AK51" s="44">
        <f t="shared" si="28"/>
        <v>0</v>
      </c>
      <c r="AL51" s="44">
        <f t="shared" si="29"/>
        <v>0</v>
      </c>
      <c r="AM51" s="20"/>
    </row>
    <row r="52" spans="4:39" x14ac:dyDescent="0.25">
      <c r="D52" s="20"/>
      <c r="E52" s="6">
        <f t="shared" si="2"/>
        <v>0</v>
      </c>
      <c r="F52" s="77">
        <f t="shared" si="3"/>
        <v>0</v>
      </c>
      <c r="G52" s="44">
        <f t="shared" si="4"/>
        <v>0</v>
      </c>
      <c r="H52" s="44">
        <f t="shared" si="5"/>
        <v>0</v>
      </c>
      <c r="I52" s="44">
        <f t="shared" si="6"/>
        <v>0</v>
      </c>
      <c r="J52" s="44">
        <f t="shared" si="7"/>
        <v>0</v>
      </c>
      <c r="K52" s="44">
        <f t="shared" si="8"/>
        <v>0</v>
      </c>
      <c r="L52" s="44">
        <f t="shared" si="9"/>
        <v>0</v>
      </c>
      <c r="M52" s="20"/>
      <c r="N52" s="44">
        <f t="shared" si="10"/>
        <v>0</v>
      </c>
      <c r="O52" s="44">
        <f t="shared" si="11"/>
        <v>0</v>
      </c>
      <c r="P52" s="44">
        <f t="shared" si="12"/>
        <v>0</v>
      </c>
      <c r="Q52" s="44">
        <f t="shared" si="13"/>
        <v>0</v>
      </c>
      <c r="R52" s="44">
        <f t="shared" si="14"/>
        <v>0</v>
      </c>
      <c r="S52" s="44">
        <f t="shared" si="15"/>
        <v>0</v>
      </c>
      <c r="W52" s="20"/>
      <c r="X52" s="6">
        <f t="shared" si="16"/>
        <v>0</v>
      </c>
      <c r="Y52" s="77">
        <f t="shared" si="17"/>
        <v>0</v>
      </c>
      <c r="Z52" s="44">
        <f t="shared" si="18"/>
        <v>0</v>
      </c>
      <c r="AA52" s="44">
        <f t="shared" si="19"/>
        <v>0</v>
      </c>
      <c r="AB52" s="44">
        <f t="shared" si="20"/>
        <v>0</v>
      </c>
      <c r="AC52" s="44">
        <f t="shared" si="21"/>
        <v>0</v>
      </c>
      <c r="AD52" s="44">
        <f t="shared" si="22"/>
        <v>0</v>
      </c>
      <c r="AE52" s="44">
        <f t="shared" si="23"/>
        <v>0</v>
      </c>
      <c r="AF52" s="20"/>
      <c r="AG52" s="44">
        <f t="shared" si="24"/>
        <v>0</v>
      </c>
      <c r="AH52" s="44">
        <f t="shared" si="25"/>
        <v>0</v>
      </c>
      <c r="AI52" s="44">
        <f t="shared" si="26"/>
        <v>0</v>
      </c>
      <c r="AJ52" s="44">
        <f t="shared" si="27"/>
        <v>0</v>
      </c>
      <c r="AK52" s="44">
        <f t="shared" si="28"/>
        <v>0</v>
      </c>
      <c r="AL52" s="44">
        <f t="shared" si="29"/>
        <v>0</v>
      </c>
      <c r="AM52" s="20"/>
    </row>
    <row r="53" spans="4:39" x14ac:dyDescent="0.25">
      <c r="D53" s="20"/>
      <c r="E53" s="6">
        <f t="shared" si="2"/>
        <v>0</v>
      </c>
      <c r="F53" s="77">
        <f t="shared" si="3"/>
        <v>0</v>
      </c>
      <c r="G53" s="44">
        <f t="shared" si="4"/>
        <v>0</v>
      </c>
      <c r="H53" s="44">
        <f t="shared" si="5"/>
        <v>0</v>
      </c>
      <c r="I53" s="44">
        <f t="shared" si="6"/>
        <v>0</v>
      </c>
      <c r="J53" s="44">
        <f t="shared" si="7"/>
        <v>0</v>
      </c>
      <c r="K53" s="44">
        <f t="shared" si="8"/>
        <v>0</v>
      </c>
      <c r="L53" s="44">
        <f t="shared" si="9"/>
        <v>0</v>
      </c>
      <c r="M53" s="20"/>
      <c r="N53" s="44">
        <f t="shared" si="10"/>
        <v>0</v>
      </c>
      <c r="O53" s="44">
        <f t="shared" si="11"/>
        <v>0</v>
      </c>
      <c r="P53" s="44">
        <f t="shared" si="12"/>
        <v>0</v>
      </c>
      <c r="Q53" s="44">
        <f t="shared" si="13"/>
        <v>0</v>
      </c>
      <c r="R53" s="44">
        <f t="shared" si="14"/>
        <v>0</v>
      </c>
      <c r="S53" s="44">
        <f t="shared" si="15"/>
        <v>0</v>
      </c>
      <c r="W53" s="20"/>
      <c r="X53" s="6">
        <f t="shared" si="16"/>
        <v>0</v>
      </c>
      <c r="Y53" s="77">
        <f t="shared" si="17"/>
        <v>0</v>
      </c>
      <c r="Z53" s="44">
        <f t="shared" si="18"/>
        <v>0</v>
      </c>
      <c r="AA53" s="44">
        <f t="shared" si="19"/>
        <v>0</v>
      </c>
      <c r="AB53" s="44">
        <f t="shared" si="20"/>
        <v>0</v>
      </c>
      <c r="AC53" s="44">
        <f t="shared" si="21"/>
        <v>0</v>
      </c>
      <c r="AD53" s="44">
        <f t="shared" si="22"/>
        <v>0</v>
      </c>
      <c r="AE53" s="44">
        <f t="shared" si="23"/>
        <v>0</v>
      </c>
      <c r="AF53" s="20"/>
      <c r="AG53" s="44">
        <f t="shared" si="24"/>
        <v>0</v>
      </c>
      <c r="AH53" s="44">
        <f t="shared" si="25"/>
        <v>0</v>
      </c>
      <c r="AI53" s="44">
        <f t="shared" si="26"/>
        <v>0</v>
      </c>
      <c r="AJ53" s="44">
        <f t="shared" si="27"/>
        <v>0</v>
      </c>
      <c r="AK53" s="44">
        <f t="shared" si="28"/>
        <v>0</v>
      </c>
      <c r="AL53" s="44">
        <f t="shared" si="29"/>
        <v>0</v>
      </c>
      <c r="AM53" s="20"/>
    </row>
    <row r="54" spans="4:39" x14ac:dyDescent="0.25">
      <c r="D54" s="20"/>
      <c r="E54" s="6">
        <f t="shared" si="2"/>
        <v>0</v>
      </c>
      <c r="F54" s="77">
        <f t="shared" si="3"/>
        <v>0</v>
      </c>
      <c r="G54" s="44">
        <f t="shared" si="4"/>
        <v>0</v>
      </c>
      <c r="H54" s="44">
        <f t="shared" si="5"/>
        <v>0</v>
      </c>
      <c r="I54" s="44">
        <f t="shared" si="6"/>
        <v>0</v>
      </c>
      <c r="J54" s="44">
        <f t="shared" si="7"/>
        <v>0</v>
      </c>
      <c r="K54" s="44">
        <f t="shared" si="8"/>
        <v>0</v>
      </c>
      <c r="L54" s="44">
        <f t="shared" si="9"/>
        <v>0</v>
      </c>
      <c r="M54" s="20"/>
      <c r="N54" s="44">
        <f t="shared" si="10"/>
        <v>0</v>
      </c>
      <c r="O54" s="44">
        <f t="shared" si="11"/>
        <v>0</v>
      </c>
      <c r="P54" s="44">
        <f t="shared" si="12"/>
        <v>0</v>
      </c>
      <c r="Q54" s="44">
        <f t="shared" si="13"/>
        <v>0</v>
      </c>
      <c r="R54" s="44">
        <f t="shared" si="14"/>
        <v>0</v>
      </c>
      <c r="S54" s="44">
        <f t="shared" si="15"/>
        <v>0</v>
      </c>
      <c r="W54" s="20"/>
      <c r="X54" s="6">
        <f t="shared" si="16"/>
        <v>0</v>
      </c>
      <c r="Y54" s="77">
        <f t="shared" si="17"/>
        <v>0</v>
      </c>
      <c r="Z54" s="44">
        <f t="shared" si="18"/>
        <v>0</v>
      </c>
      <c r="AA54" s="44">
        <f t="shared" si="19"/>
        <v>0</v>
      </c>
      <c r="AB54" s="44">
        <f t="shared" si="20"/>
        <v>0</v>
      </c>
      <c r="AC54" s="44">
        <f t="shared" si="21"/>
        <v>0</v>
      </c>
      <c r="AD54" s="44">
        <f t="shared" si="22"/>
        <v>0</v>
      </c>
      <c r="AE54" s="44">
        <f t="shared" si="23"/>
        <v>0</v>
      </c>
      <c r="AF54" s="20"/>
      <c r="AG54" s="44">
        <f t="shared" si="24"/>
        <v>0</v>
      </c>
      <c r="AH54" s="44">
        <f t="shared" si="25"/>
        <v>0</v>
      </c>
      <c r="AI54" s="44">
        <f t="shared" si="26"/>
        <v>0</v>
      </c>
      <c r="AJ54" s="44">
        <f t="shared" si="27"/>
        <v>0</v>
      </c>
      <c r="AK54" s="44">
        <f t="shared" si="28"/>
        <v>0</v>
      </c>
      <c r="AL54" s="44">
        <f t="shared" si="29"/>
        <v>0</v>
      </c>
      <c r="AM54" s="20"/>
    </row>
    <row r="55" spans="4:39" x14ac:dyDescent="0.25">
      <c r="D55" s="20"/>
      <c r="E55" s="6">
        <f t="shared" si="2"/>
        <v>0</v>
      </c>
      <c r="F55" s="77">
        <f t="shared" si="3"/>
        <v>0</v>
      </c>
      <c r="G55" s="44">
        <f t="shared" si="4"/>
        <v>0</v>
      </c>
      <c r="H55" s="44">
        <f t="shared" si="5"/>
        <v>0</v>
      </c>
      <c r="I55" s="44">
        <f t="shared" si="6"/>
        <v>0</v>
      </c>
      <c r="J55" s="44">
        <f t="shared" si="7"/>
        <v>0</v>
      </c>
      <c r="K55" s="44">
        <f t="shared" si="8"/>
        <v>0</v>
      </c>
      <c r="L55" s="44">
        <f t="shared" si="9"/>
        <v>0</v>
      </c>
      <c r="M55" s="20"/>
      <c r="N55" s="44">
        <f t="shared" si="10"/>
        <v>0</v>
      </c>
      <c r="O55" s="44">
        <f t="shared" si="11"/>
        <v>0</v>
      </c>
      <c r="P55" s="44">
        <f t="shared" si="12"/>
        <v>0</v>
      </c>
      <c r="Q55" s="44">
        <f t="shared" si="13"/>
        <v>0</v>
      </c>
      <c r="R55" s="44">
        <f t="shared" si="14"/>
        <v>0</v>
      </c>
      <c r="S55" s="44">
        <f t="shared" si="15"/>
        <v>0</v>
      </c>
      <c r="W55" s="20"/>
      <c r="X55" s="6">
        <f t="shared" si="16"/>
        <v>0</v>
      </c>
      <c r="Y55" s="77">
        <f t="shared" si="17"/>
        <v>0</v>
      </c>
      <c r="Z55" s="44">
        <f t="shared" si="18"/>
        <v>0</v>
      </c>
      <c r="AA55" s="44">
        <f t="shared" si="19"/>
        <v>0</v>
      </c>
      <c r="AB55" s="44">
        <f t="shared" si="20"/>
        <v>0</v>
      </c>
      <c r="AC55" s="44">
        <f t="shared" si="21"/>
        <v>0</v>
      </c>
      <c r="AD55" s="44">
        <f t="shared" si="22"/>
        <v>0</v>
      </c>
      <c r="AE55" s="44">
        <f t="shared" si="23"/>
        <v>0</v>
      </c>
      <c r="AF55" s="20"/>
      <c r="AG55" s="44">
        <f t="shared" si="24"/>
        <v>0</v>
      </c>
      <c r="AH55" s="44">
        <f t="shared" si="25"/>
        <v>0</v>
      </c>
      <c r="AI55" s="44">
        <f t="shared" si="26"/>
        <v>0</v>
      </c>
      <c r="AJ55" s="44">
        <f t="shared" si="27"/>
        <v>0</v>
      </c>
      <c r="AK55" s="44">
        <f t="shared" si="28"/>
        <v>0</v>
      </c>
      <c r="AL55" s="44">
        <f t="shared" si="29"/>
        <v>0</v>
      </c>
      <c r="AM55" s="20"/>
    </row>
    <row r="56" spans="4:39" x14ac:dyDescent="0.25">
      <c r="E56" s="6"/>
      <c r="F56" s="77"/>
      <c r="G56" s="44"/>
      <c r="H56" s="44"/>
      <c r="I56" s="44"/>
      <c r="J56" s="44"/>
      <c r="K56" s="44"/>
      <c r="L56" s="44"/>
      <c r="N56" s="44"/>
      <c r="O56" s="44"/>
      <c r="P56" s="44"/>
      <c r="Q56" s="44"/>
      <c r="R56" s="44"/>
      <c r="S56" s="44"/>
      <c r="X56" s="6"/>
      <c r="Y56" s="77"/>
      <c r="Z56" s="44"/>
      <c r="AA56" s="44"/>
      <c r="AB56" s="44"/>
      <c r="AC56" s="44"/>
      <c r="AD56" s="44"/>
      <c r="AE56" s="44"/>
      <c r="AG56" s="44"/>
      <c r="AH56" s="44"/>
      <c r="AI56" s="44"/>
      <c r="AJ56" s="44"/>
      <c r="AK56" s="44"/>
      <c r="AL56" s="44"/>
    </row>
    <row r="57" spans="4:39" x14ac:dyDescent="0.25">
      <c r="E57" s="6"/>
      <c r="F57" s="77"/>
      <c r="G57" s="44"/>
      <c r="H57" s="44"/>
      <c r="I57" s="44"/>
      <c r="J57" s="44"/>
      <c r="K57" s="44"/>
      <c r="L57" s="44"/>
      <c r="N57" s="44"/>
      <c r="O57" s="44"/>
      <c r="P57" s="44"/>
      <c r="Q57" s="44"/>
      <c r="R57" s="44"/>
      <c r="S57" s="44"/>
      <c r="X57" s="6"/>
      <c r="Y57" s="77"/>
      <c r="Z57" s="44"/>
      <c r="AA57" s="44"/>
      <c r="AB57" s="44"/>
      <c r="AC57" s="44"/>
      <c r="AD57" s="44"/>
      <c r="AE57" s="44"/>
      <c r="AG57" s="44"/>
      <c r="AH57" s="44"/>
      <c r="AI57" s="44"/>
      <c r="AJ57" s="44"/>
      <c r="AK57" s="44"/>
      <c r="AL57" s="44"/>
    </row>
    <row r="58" spans="4:39" x14ac:dyDescent="0.25">
      <c r="E58" s="6"/>
      <c r="F58" s="77"/>
      <c r="G58" s="44"/>
      <c r="H58" s="44"/>
      <c r="I58" s="44"/>
      <c r="J58" s="44"/>
      <c r="K58" s="44"/>
      <c r="L58" s="44"/>
      <c r="N58" s="44"/>
      <c r="O58" s="44"/>
      <c r="P58" s="44"/>
      <c r="Q58" s="44"/>
      <c r="R58" s="44"/>
      <c r="S58" s="44"/>
      <c r="X58" s="6"/>
      <c r="Y58" s="77"/>
      <c r="Z58" s="44"/>
      <c r="AA58" s="44"/>
      <c r="AB58" s="44"/>
      <c r="AC58" s="44"/>
      <c r="AD58" s="44"/>
      <c r="AE58" s="44"/>
      <c r="AG58" s="44"/>
      <c r="AH58" s="44"/>
      <c r="AI58" s="44"/>
      <c r="AJ58" s="44"/>
      <c r="AK58" s="44"/>
      <c r="AL58" s="44"/>
    </row>
    <row r="59" spans="4:39" x14ac:dyDescent="0.25">
      <c r="E59" s="6"/>
      <c r="F59" s="77"/>
      <c r="G59" s="44"/>
      <c r="H59" s="44"/>
      <c r="I59" s="44"/>
      <c r="J59" s="44"/>
      <c r="K59" s="44"/>
      <c r="L59" s="44"/>
      <c r="N59" s="44"/>
      <c r="O59" s="44"/>
      <c r="P59" s="44"/>
      <c r="Q59" s="44"/>
      <c r="R59" s="44"/>
      <c r="S59" s="44"/>
      <c r="X59" s="6"/>
      <c r="Y59" s="77"/>
      <c r="Z59" s="44"/>
      <c r="AA59" s="44"/>
      <c r="AB59" s="44"/>
      <c r="AC59" s="44"/>
      <c r="AD59" s="44"/>
      <c r="AE59" s="44"/>
      <c r="AG59" s="44"/>
      <c r="AH59" s="44"/>
      <c r="AI59" s="44"/>
      <c r="AJ59" s="44"/>
      <c r="AK59" s="44"/>
      <c r="AL59" s="44"/>
    </row>
    <row r="60" spans="4:39" x14ac:dyDescent="0.25">
      <c r="E60" s="6"/>
      <c r="F60" s="77"/>
      <c r="G60" s="44"/>
      <c r="H60" s="44"/>
      <c r="I60" s="44"/>
      <c r="J60" s="44"/>
      <c r="K60" s="44"/>
      <c r="L60" s="44"/>
      <c r="N60" s="44"/>
      <c r="O60" s="44"/>
      <c r="P60" s="44"/>
      <c r="Q60" s="44"/>
      <c r="R60" s="44"/>
      <c r="S60" s="44"/>
      <c r="X60" s="6"/>
      <c r="Y60" s="77"/>
      <c r="Z60" s="44"/>
      <c r="AA60" s="44"/>
      <c r="AB60" s="44"/>
      <c r="AC60" s="44"/>
      <c r="AD60" s="44"/>
      <c r="AE60" s="44"/>
      <c r="AG60" s="44"/>
      <c r="AH60" s="44"/>
      <c r="AI60" s="44"/>
      <c r="AJ60" s="44"/>
      <c r="AK60" s="44"/>
      <c r="AL60" s="44"/>
    </row>
    <row r="61" spans="4:39" x14ac:dyDescent="0.25">
      <c r="E61" s="6"/>
      <c r="F61" s="77"/>
      <c r="G61" s="44"/>
      <c r="H61" s="44"/>
      <c r="I61" s="44"/>
      <c r="J61" s="44"/>
      <c r="K61" s="44"/>
      <c r="L61" s="44"/>
      <c r="N61" s="44"/>
      <c r="O61" s="44"/>
      <c r="P61" s="44"/>
      <c r="Q61" s="44"/>
      <c r="R61" s="44"/>
      <c r="S61" s="44"/>
      <c r="X61" s="6"/>
      <c r="Y61" s="77"/>
      <c r="Z61" s="44"/>
      <c r="AA61" s="44"/>
      <c r="AB61" s="44"/>
      <c r="AC61" s="44"/>
      <c r="AD61" s="44"/>
      <c r="AE61" s="44"/>
      <c r="AG61" s="44"/>
      <c r="AH61" s="44"/>
      <c r="AI61" s="44"/>
      <c r="AJ61" s="44"/>
      <c r="AK61" s="44"/>
      <c r="AL61" s="44"/>
    </row>
    <row r="62" spans="4:39" x14ac:dyDescent="0.25">
      <c r="E62" s="6"/>
      <c r="F62" s="77"/>
      <c r="G62" s="44"/>
      <c r="H62" s="44"/>
      <c r="I62" s="44"/>
      <c r="J62" s="44"/>
      <c r="K62" s="44"/>
      <c r="L62" s="44"/>
      <c r="N62" s="44"/>
      <c r="O62" s="44"/>
      <c r="P62" s="44"/>
      <c r="Q62" s="44"/>
      <c r="R62" s="44"/>
      <c r="S62" s="44"/>
      <c r="X62" s="6"/>
      <c r="Y62" s="77"/>
      <c r="Z62" s="44"/>
      <c r="AA62" s="44"/>
      <c r="AB62" s="44"/>
      <c r="AC62" s="44"/>
      <c r="AD62" s="44"/>
      <c r="AE62" s="44"/>
      <c r="AG62" s="44"/>
      <c r="AH62" s="44"/>
      <c r="AI62" s="44"/>
      <c r="AJ62" s="44"/>
      <c r="AK62" s="44"/>
      <c r="AL62" s="44"/>
    </row>
    <row r="63" spans="4:39" x14ac:dyDescent="0.25">
      <c r="E63" s="6"/>
      <c r="F63" s="77"/>
      <c r="G63" s="44"/>
      <c r="H63" s="44"/>
      <c r="I63" s="44"/>
      <c r="J63" s="44"/>
      <c r="K63" s="44"/>
      <c r="L63" s="44"/>
      <c r="N63" s="44"/>
      <c r="O63" s="44"/>
      <c r="P63" s="44"/>
      <c r="Q63" s="44"/>
      <c r="R63" s="44"/>
      <c r="S63" s="44"/>
      <c r="X63" s="6"/>
      <c r="Y63" s="77"/>
      <c r="Z63" s="44"/>
      <c r="AA63" s="44"/>
      <c r="AB63" s="44"/>
      <c r="AC63" s="44"/>
      <c r="AD63" s="44"/>
      <c r="AE63" s="44"/>
      <c r="AG63" s="44"/>
      <c r="AH63" s="44"/>
      <c r="AI63" s="44"/>
      <c r="AJ63" s="44"/>
      <c r="AK63" s="44"/>
      <c r="AL63" s="44"/>
    </row>
    <row r="64" spans="4:39" x14ac:dyDescent="0.25">
      <c r="E64" s="6"/>
      <c r="F64" s="77"/>
      <c r="G64" s="44"/>
      <c r="H64" s="44"/>
      <c r="I64" s="44"/>
      <c r="J64" s="44"/>
      <c r="K64" s="44"/>
      <c r="L64" s="44"/>
      <c r="N64" s="44"/>
      <c r="O64" s="44"/>
      <c r="P64" s="44"/>
      <c r="Q64" s="44"/>
      <c r="R64" s="44"/>
      <c r="S64" s="44"/>
      <c r="X64" s="6"/>
      <c r="Y64" s="77"/>
      <c r="Z64" s="44"/>
      <c r="AA64" s="44"/>
      <c r="AB64" s="44"/>
      <c r="AC64" s="44"/>
      <c r="AD64" s="44"/>
      <c r="AE64" s="44"/>
      <c r="AG64" s="44"/>
      <c r="AH64" s="44"/>
      <c r="AI64" s="44"/>
      <c r="AJ64" s="44"/>
      <c r="AK64" s="44"/>
      <c r="AL64" s="44"/>
    </row>
    <row r="65" spans="5:38" x14ac:dyDescent="0.25">
      <c r="E65" s="6"/>
      <c r="F65" s="77"/>
      <c r="G65" s="44"/>
      <c r="H65" s="44"/>
      <c r="I65" s="44"/>
      <c r="J65" s="44"/>
      <c r="K65" s="44"/>
      <c r="L65" s="44"/>
      <c r="N65" s="44"/>
      <c r="O65" s="44"/>
      <c r="P65" s="44"/>
      <c r="Q65" s="44"/>
      <c r="R65" s="44"/>
      <c r="S65" s="44"/>
      <c r="X65" s="6"/>
      <c r="Y65" s="77"/>
      <c r="Z65" s="44"/>
      <c r="AA65" s="44"/>
      <c r="AB65" s="44"/>
      <c r="AC65" s="44"/>
      <c r="AD65" s="44"/>
      <c r="AE65" s="44"/>
      <c r="AG65" s="44"/>
      <c r="AH65" s="44"/>
      <c r="AI65" s="44"/>
      <c r="AJ65" s="44"/>
      <c r="AK65" s="44"/>
      <c r="AL65" s="44"/>
    </row>
    <row r="66" spans="5:38" x14ac:dyDescent="0.25">
      <c r="E66" s="6"/>
      <c r="F66" s="77"/>
      <c r="G66" s="44"/>
      <c r="H66" s="44"/>
      <c r="I66" s="44"/>
      <c r="J66" s="44"/>
      <c r="K66" s="44"/>
      <c r="L66" s="44"/>
      <c r="N66" s="44"/>
      <c r="O66" s="44"/>
      <c r="P66" s="44"/>
      <c r="Q66" s="44"/>
      <c r="R66" s="44"/>
      <c r="S66" s="44"/>
      <c r="X66" s="6"/>
      <c r="Y66" s="77"/>
      <c r="Z66" s="44"/>
      <c r="AA66" s="44"/>
      <c r="AB66" s="44"/>
      <c r="AC66" s="44"/>
      <c r="AD66" s="44"/>
      <c r="AE66" s="44"/>
      <c r="AG66" s="44"/>
      <c r="AH66" s="44"/>
      <c r="AI66" s="44"/>
      <c r="AJ66" s="44"/>
      <c r="AK66" s="44"/>
      <c r="AL66" s="44"/>
    </row>
    <row r="67" spans="5:38" x14ac:dyDescent="0.25">
      <c r="E67" s="6"/>
      <c r="F67" s="77"/>
      <c r="G67" s="44"/>
      <c r="H67" s="44"/>
      <c r="I67" s="44"/>
      <c r="J67" s="44"/>
      <c r="K67" s="44"/>
      <c r="L67" s="44"/>
      <c r="N67" s="44"/>
      <c r="O67" s="44"/>
      <c r="P67" s="44"/>
      <c r="Q67" s="44"/>
      <c r="R67" s="44"/>
      <c r="S67" s="44"/>
      <c r="X67" s="6"/>
      <c r="Y67" s="77"/>
      <c r="Z67" s="44"/>
      <c r="AA67" s="44"/>
      <c r="AB67" s="44"/>
      <c r="AC67" s="44"/>
      <c r="AD67" s="44"/>
      <c r="AE67" s="44"/>
      <c r="AG67" s="44"/>
      <c r="AH67" s="44"/>
      <c r="AI67" s="44"/>
      <c r="AJ67" s="44"/>
      <c r="AK67" s="44"/>
      <c r="AL67" s="44"/>
    </row>
    <row r="68" spans="5:38" x14ac:dyDescent="0.25">
      <c r="E68" s="6"/>
      <c r="F68" s="77"/>
      <c r="G68" s="44"/>
      <c r="H68" s="44"/>
      <c r="I68" s="44"/>
      <c r="J68" s="44"/>
      <c r="K68" s="44"/>
      <c r="L68" s="44"/>
      <c r="N68" s="44"/>
      <c r="O68" s="44"/>
      <c r="P68" s="44"/>
      <c r="Q68" s="44"/>
      <c r="R68" s="44"/>
      <c r="S68" s="44"/>
      <c r="X68" s="6"/>
      <c r="Y68" s="77"/>
      <c r="Z68" s="44"/>
      <c r="AA68" s="44"/>
      <c r="AB68" s="44"/>
      <c r="AC68" s="44"/>
      <c r="AD68" s="44"/>
      <c r="AE68" s="44"/>
      <c r="AG68" s="44"/>
      <c r="AH68" s="44"/>
      <c r="AI68" s="44"/>
      <c r="AJ68" s="44"/>
      <c r="AK68" s="44"/>
      <c r="AL68" s="44"/>
    </row>
    <row r="69" spans="5:38" x14ac:dyDescent="0.25">
      <c r="E69" s="6"/>
      <c r="F69" s="77"/>
      <c r="G69" s="44"/>
      <c r="H69" s="44"/>
      <c r="I69" s="44"/>
      <c r="J69" s="44"/>
      <c r="K69" s="44"/>
      <c r="L69" s="44"/>
      <c r="N69" s="44"/>
      <c r="O69" s="44"/>
      <c r="P69" s="44"/>
      <c r="Q69" s="44"/>
      <c r="R69" s="44"/>
      <c r="S69" s="44"/>
      <c r="X69" s="6"/>
      <c r="Y69" s="77"/>
      <c r="Z69" s="44"/>
      <c r="AA69" s="44"/>
      <c r="AB69" s="44"/>
      <c r="AC69" s="44"/>
      <c r="AD69" s="44"/>
      <c r="AE69" s="44"/>
      <c r="AG69" s="44"/>
      <c r="AH69" s="44"/>
      <c r="AI69" s="44"/>
      <c r="AJ69" s="44"/>
      <c r="AK69" s="44"/>
      <c r="AL69" s="44"/>
    </row>
    <row r="70" spans="5:38" x14ac:dyDescent="0.25">
      <c r="E70" s="6"/>
      <c r="F70" s="77"/>
      <c r="G70" s="44"/>
      <c r="H70" s="44"/>
      <c r="I70" s="44"/>
      <c r="J70" s="44"/>
      <c r="K70" s="44"/>
      <c r="L70" s="44"/>
      <c r="N70" s="44"/>
      <c r="O70" s="44"/>
      <c r="P70" s="44"/>
      <c r="Q70" s="44"/>
      <c r="R70" s="44"/>
      <c r="S70" s="44"/>
      <c r="X70" s="6"/>
      <c r="Y70" s="77"/>
      <c r="Z70" s="44"/>
      <c r="AA70" s="44"/>
      <c r="AB70" s="44"/>
      <c r="AC70" s="44"/>
      <c r="AD70" s="44"/>
      <c r="AE70" s="44"/>
      <c r="AG70" s="44"/>
      <c r="AH70" s="44"/>
      <c r="AI70" s="44"/>
      <c r="AJ70" s="44"/>
      <c r="AK70" s="44"/>
      <c r="AL70" s="44"/>
    </row>
    <row r="71" spans="5:38" x14ac:dyDescent="0.25">
      <c r="E71" s="6"/>
      <c r="F71" s="77"/>
      <c r="G71" s="44"/>
      <c r="H71" s="44"/>
      <c r="I71" s="44"/>
      <c r="J71" s="44"/>
      <c r="K71" s="44"/>
      <c r="L71" s="44"/>
      <c r="N71" s="44"/>
      <c r="O71" s="44"/>
      <c r="P71" s="44"/>
      <c r="Q71" s="44"/>
      <c r="R71" s="44"/>
      <c r="S71" s="44"/>
      <c r="X71" s="6"/>
      <c r="Y71" s="77"/>
      <c r="Z71" s="44"/>
      <c r="AA71" s="44"/>
      <c r="AB71" s="44"/>
      <c r="AC71" s="44"/>
      <c r="AD71" s="44"/>
      <c r="AE71" s="44"/>
      <c r="AG71" s="44"/>
      <c r="AH71" s="44"/>
      <c r="AI71" s="44"/>
      <c r="AJ71" s="44"/>
      <c r="AK71" s="44"/>
      <c r="AL71" s="44"/>
    </row>
    <row r="72" spans="5:38" x14ac:dyDescent="0.25">
      <c r="E72" s="6"/>
      <c r="F72" s="77"/>
      <c r="G72" s="44"/>
      <c r="H72" s="44"/>
      <c r="I72" s="44"/>
      <c r="J72" s="44"/>
      <c r="K72" s="44"/>
      <c r="L72" s="44"/>
      <c r="N72" s="44"/>
      <c r="O72" s="44"/>
      <c r="P72" s="44"/>
      <c r="Q72" s="44"/>
      <c r="R72" s="44"/>
      <c r="S72" s="44"/>
      <c r="X72" s="6"/>
      <c r="Y72" s="77"/>
      <c r="Z72" s="44"/>
      <c r="AA72" s="44"/>
      <c r="AB72" s="44"/>
      <c r="AC72" s="44"/>
      <c r="AD72" s="44"/>
      <c r="AE72" s="44"/>
      <c r="AG72" s="44"/>
      <c r="AH72" s="44"/>
      <c r="AI72" s="44"/>
      <c r="AJ72" s="44"/>
      <c r="AK72" s="44"/>
      <c r="AL72" s="44"/>
    </row>
    <row r="73" spans="5:38" x14ac:dyDescent="0.25">
      <c r="E73" s="6"/>
      <c r="F73" s="77"/>
      <c r="G73" s="44"/>
      <c r="H73" s="44"/>
      <c r="I73" s="44"/>
      <c r="J73" s="44"/>
      <c r="K73" s="44"/>
      <c r="L73" s="44"/>
      <c r="N73" s="44"/>
      <c r="O73" s="44"/>
      <c r="P73" s="44"/>
      <c r="Q73" s="44"/>
      <c r="R73" s="44"/>
      <c r="S73" s="44"/>
      <c r="X73" s="6"/>
      <c r="Y73" s="77"/>
      <c r="Z73" s="44"/>
      <c r="AA73" s="44"/>
      <c r="AB73" s="44"/>
      <c r="AC73" s="44"/>
      <c r="AD73" s="44"/>
      <c r="AE73" s="44"/>
      <c r="AG73" s="44"/>
      <c r="AH73" s="44"/>
      <c r="AI73" s="44"/>
      <c r="AJ73" s="44"/>
      <c r="AK73" s="44"/>
      <c r="AL73" s="44"/>
    </row>
    <row r="74" spans="5:38" x14ac:dyDescent="0.25">
      <c r="E74" s="6"/>
      <c r="F74" s="77"/>
      <c r="G74" s="44"/>
      <c r="H74" s="44"/>
      <c r="I74" s="44"/>
      <c r="J74" s="44"/>
      <c r="K74" s="44"/>
      <c r="L74" s="44"/>
      <c r="N74" s="44"/>
      <c r="O74" s="44"/>
      <c r="P74" s="44"/>
      <c r="Q74" s="44"/>
      <c r="R74" s="44"/>
      <c r="S74" s="44"/>
      <c r="X74" s="6"/>
      <c r="Y74" s="77"/>
      <c r="Z74" s="44"/>
      <c r="AA74" s="44"/>
      <c r="AB74" s="44"/>
      <c r="AC74" s="44"/>
      <c r="AD74" s="44"/>
      <c r="AE74" s="44"/>
      <c r="AG74" s="44"/>
      <c r="AH74" s="44"/>
      <c r="AI74" s="44"/>
      <c r="AJ74" s="44"/>
      <c r="AK74" s="44"/>
      <c r="AL74" s="44"/>
    </row>
    <row r="75" spans="5:38" x14ac:dyDescent="0.25">
      <c r="E75" s="6"/>
      <c r="F75" s="77"/>
      <c r="G75" s="44"/>
      <c r="H75" s="44"/>
      <c r="I75" s="44"/>
      <c r="J75" s="44"/>
      <c r="K75" s="44"/>
      <c r="L75" s="44"/>
      <c r="N75" s="44"/>
      <c r="O75" s="44"/>
      <c r="P75" s="44"/>
      <c r="Q75" s="44"/>
      <c r="R75" s="44"/>
      <c r="S75" s="44"/>
      <c r="X75" s="6"/>
      <c r="Y75" s="77"/>
      <c r="Z75" s="44"/>
      <c r="AA75" s="44"/>
      <c r="AB75" s="44"/>
      <c r="AC75" s="44"/>
      <c r="AD75" s="44"/>
      <c r="AE75" s="44"/>
      <c r="AG75" s="44"/>
      <c r="AH75" s="44"/>
      <c r="AI75" s="44"/>
      <c r="AJ75" s="44"/>
      <c r="AK75" s="44"/>
      <c r="AL75" s="44"/>
    </row>
    <row r="76" spans="5:38" x14ac:dyDescent="0.25">
      <c r="E76" s="6"/>
      <c r="F76" s="77"/>
      <c r="G76" s="44"/>
      <c r="H76" s="44"/>
      <c r="I76" s="44"/>
      <c r="J76" s="44"/>
      <c r="K76" s="44"/>
      <c r="L76" s="44"/>
      <c r="N76" s="44"/>
      <c r="O76" s="44"/>
      <c r="P76" s="44"/>
      <c r="Q76" s="44"/>
      <c r="R76" s="44"/>
      <c r="S76" s="44"/>
      <c r="X76" s="6"/>
      <c r="Y76" s="77"/>
      <c r="Z76" s="44"/>
      <c r="AA76" s="44"/>
      <c r="AB76" s="44"/>
      <c r="AC76" s="44"/>
      <c r="AD76" s="44"/>
      <c r="AE76" s="44"/>
      <c r="AG76" s="44"/>
      <c r="AH76" s="44"/>
      <c r="AI76" s="44"/>
      <c r="AJ76" s="44"/>
      <c r="AK76" s="44"/>
      <c r="AL76" s="44"/>
    </row>
    <row r="77" spans="5:38" x14ac:dyDescent="0.25">
      <c r="E77" s="6"/>
      <c r="F77" s="77"/>
      <c r="G77" s="44"/>
      <c r="H77" s="44"/>
      <c r="I77" s="44"/>
      <c r="J77" s="44"/>
      <c r="K77" s="44"/>
      <c r="L77" s="44"/>
      <c r="N77" s="44"/>
      <c r="O77" s="44"/>
      <c r="P77" s="44"/>
      <c r="Q77" s="44"/>
      <c r="R77" s="44"/>
      <c r="S77" s="44"/>
      <c r="X77" s="6"/>
      <c r="Y77" s="77"/>
      <c r="Z77" s="44"/>
      <c r="AA77" s="44"/>
      <c r="AB77" s="44"/>
      <c r="AC77" s="44"/>
      <c r="AD77" s="44"/>
      <c r="AE77" s="44"/>
      <c r="AG77" s="44"/>
      <c r="AH77" s="44"/>
      <c r="AI77" s="44"/>
      <c r="AJ77" s="44"/>
      <c r="AK77" s="44"/>
      <c r="AL77" s="44"/>
    </row>
    <row r="78" spans="5:38" x14ac:dyDescent="0.25">
      <c r="E78" s="6"/>
      <c r="F78" s="77"/>
      <c r="G78" s="44"/>
      <c r="H78" s="44"/>
      <c r="I78" s="44"/>
      <c r="J78" s="44"/>
      <c r="K78" s="44"/>
      <c r="L78" s="44"/>
      <c r="N78" s="44"/>
      <c r="O78" s="44"/>
      <c r="P78" s="44"/>
      <c r="Q78" s="44"/>
      <c r="R78" s="44"/>
      <c r="S78" s="44"/>
      <c r="X78" s="6"/>
      <c r="Y78" s="77"/>
      <c r="Z78" s="44"/>
      <c r="AA78" s="44"/>
      <c r="AB78" s="44"/>
      <c r="AC78" s="44"/>
      <c r="AD78" s="44"/>
      <c r="AE78" s="44"/>
      <c r="AG78" s="44"/>
      <c r="AH78" s="44"/>
      <c r="AI78" s="44"/>
      <c r="AJ78" s="44"/>
      <c r="AK78" s="44"/>
      <c r="AL78" s="44"/>
    </row>
    <row r="79" spans="5:38" x14ac:dyDescent="0.25">
      <c r="E79" s="6"/>
      <c r="F79" s="77"/>
      <c r="G79" s="44"/>
      <c r="H79" s="44"/>
      <c r="I79" s="44"/>
      <c r="J79" s="44"/>
      <c r="K79" s="44"/>
      <c r="L79" s="44"/>
      <c r="N79" s="44"/>
      <c r="O79" s="44"/>
      <c r="P79" s="44"/>
      <c r="Q79" s="44"/>
      <c r="R79" s="44"/>
      <c r="S79" s="44"/>
      <c r="X79" s="6"/>
      <c r="Y79" s="77"/>
      <c r="Z79" s="44"/>
      <c r="AA79" s="44"/>
      <c r="AB79" s="44"/>
      <c r="AC79" s="44"/>
      <c r="AD79" s="44"/>
      <c r="AE79" s="44"/>
      <c r="AG79" s="44"/>
      <c r="AH79" s="44"/>
      <c r="AI79" s="44"/>
      <c r="AJ79" s="44"/>
      <c r="AK79" s="44"/>
      <c r="AL79" s="44"/>
    </row>
    <row r="80" spans="5:38" x14ac:dyDescent="0.25">
      <c r="E80" s="6"/>
      <c r="F80" s="77"/>
      <c r="G80" s="44"/>
      <c r="H80" s="44"/>
      <c r="I80" s="44"/>
      <c r="J80" s="44"/>
      <c r="K80" s="44"/>
      <c r="L80" s="44"/>
      <c r="N80" s="44"/>
      <c r="O80" s="44"/>
      <c r="P80" s="44"/>
      <c r="Q80" s="44"/>
      <c r="R80" s="44"/>
      <c r="S80" s="44"/>
      <c r="X80" s="6"/>
      <c r="Y80" s="77"/>
      <c r="Z80" s="44"/>
      <c r="AA80" s="44"/>
      <c r="AB80" s="44"/>
      <c r="AC80" s="44"/>
      <c r="AD80" s="44"/>
      <c r="AE80" s="44"/>
      <c r="AG80" s="44"/>
      <c r="AH80" s="44"/>
      <c r="AI80" s="44"/>
      <c r="AJ80" s="44"/>
      <c r="AK80" s="44"/>
      <c r="AL80" s="44"/>
    </row>
    <row r="81" spans="5:38" x14ac:dyDescent="0.25">
      <c r="E81" s="6"/>
      <c r="F81" s="77"/>
      <c r="G81" s="44"/>
      <c r="H81" s="44"/>
      <c r="I81" s="44"/>
      <c r="J81" s="44"/>
      <c r="K81" s="44"/>
      <c r="L81" s="44"/>
      <c r="N81" s="44"/>
      <c r="O81" s="44"/>
      <c r="P81" s="44"/>
      <c r="Q81" s="44"/>
      <c r="R81" s="44"/>
      <c r="S81" s="44"/>
      <c r="X81" s="6"/>
      <c r="Y81" s="77"/>
      <c r="Z81" s="44"/>
      <c r="AA81" s="44"/>
      <c r="AB81" s="44"/>
      <c r="AC81" s="44"/>
      <c r="AD81" s="44"/>
      <c r="AE81" s="44"/>
      <c r="AG81" s="44"/>
      <c r="AH81" s="44"/>
      <c r="AI81" s="44"/>
      <c r="AJ81" s="44"/>
      <c r="AK81" s="44"/>
      <c r="AL81" s="44"/>
    </row>
    <row r="82" spans="5:38" x14ac:dyDescent="0.25">
      <c r="E82" s="6"/>
      <c r="F82" s="77"/>
      <c r="G82" s="44"/>
      <c r="H82" s="44"/>
      <c r="I82" s="44"/>
      <c r="J82" s="44"/>
      <c r="K82" s="44"/>
      <c r="L82" s="44"/>
      <c r="N82" s="44"/>
      <c r="O82" s="44"/>
      <c r="P82" s="44"/>
      <c r="Q82" s="44"/>
      <c r="R82" s="44"/>
      <c r="S82" s="44"/>
      <c r="X82" s="6"/>
      <c r="Y82" s="77"/>
      <c r="Z82" s="44"/>
      <c r="AA82" s="44"/>
      <c r="AB82" s="44"/>
      <c r="AC82" s="44"/>
      <c r="AD82" s="44"/>
      <c r="AE82" s="44"/>
      <c r="AG82" s="44"/>
      <c r="AH82" s="44"/>
      <c r="AI82" s="44"/>
      <c r="AJ82" s="44"/>
      <c r="AK82" s="44"/>
      <c r="AL82" s="44"/>
    </row>
    <row r="83" spans="5:38" x14ac:dyDescent="0.25">
      <c r="E83" s="6"/>
      <c r="F83" s="77"/>
      <c r="G83" s="44"/>
      <c r="H83" s="44"/>
      <c r="I83" s="44"/>
      <c r="J83" s="44"/>
      <c r="K83" s="44"/>
      <c r="L83" s="44"/>
      <c r="N83" s="44"/>
      <c r="O83" s="44"/>
      <c r="P83" s="44"/>
      <c r="Q83" s="44"/>
      <c r="R83" s="44"/>
      <c r="S83" s="44"/>
      <c r="X83" s="6"/>
      <c r="Y83" s="77"/>
      <c r="Z83" s="44"/>
      <c r="AA83" s="44"/>
      <c r="AB83" s="44"/>
      <c r="AC83" s="44"/>
      <c r="AD83" s="44"/>
      <c r="AE83" s="44"/>
      <c r="AG83" s="44"/>
      <c r="AH83" s="44"/>
      <c r="AI83" s="44"/>
      <c r="AJ83" s="44"/>
      <c r="AK83" s="44"/>
      <c r="AL83" s="44"/>
    </row>
    <row r="84" spans="5:38" x14ac:dyDescent="0.25">
      <c r="E84" s="6"/>
      <c r="F84" s="77"/>
      <c r="G84" s="44"/>
      <c r="H84" s="44"/>
      <c r="I84" s="44"/>
      <c r="J84" s="44"/>
      <c r="K84" s="44"/>
      <c r="L84" s="44"/>
      <c r="N84" s="44"/>
      <c r="O84" s="44"/>
      <c r="P84" s="44"/>
      <c r="Q84" s="44"/>
      <c r="R84" s="44"/>
      <c r="S84" s="44"/>
      <c r="X84" s="6"/>
      <c r="Y84" s="77"/>
      <c r="Z84" s="44"/>
      <c r="AA84" s="44"/>
      <c r="AB84" s="44"/>
      <c r="AC84" s="44"/>
      <c r="AD84" s="44"/>
      <c r="AE84" s="44"/>
      <c r="AG84" s="44"/>
      <c r="AH84" s="44"/>
      <c r="AI84" s="44"/>
      <c r="AJ84" s="44"/>
      <c r="AK84" s="44"/>
      <c r="AL84" s="44"/>
    </row>
    <row r="85" spans="5:38" x14ac:dyDescent="0.25">
      <c r="E85" s="6"/>
      <c r="F85" s="77"/>
      <c r="G85" s="44"/>
      <c r="H85" s="44"/>
      <c r="I85" s="44"/>
      <c r="J85" s="44"/>
      <c r="K85" s="44"/>
      <c r="L85" s="44"/>
      <c r="N85" s="44"/>
      <c r="O85" s="44"/>
      <c r="P85" s="44"/>
      <c r="Q85" s="44"/>
      <c r="R85" s="44"/>
      <c r="S85" s="44"/>
      <c r="X85" s="6"/>
      <c r="Y85" s="77"/>
      <c r="Z85" s="44"/>
      <c r="AA85" s="44"/>
      <c r="AB85" s="44"/>
      <c r="AC85" s="44"/>
      <c r="AD85" s="44"/>
      <c r="AE85" s="44"/>
      <c r="AG85" s="44"/>
      <c r="AH85" s="44"/>
      <c r="AI85" s="44"/>
      <c r="AJ85" s="44"/>
      <c r="AK85" s="44"/>
      <c r="AL85" s="44"/>
    </row>
    <row r="86" spans="5:38" x14ac:dyDescent="0.25">
      <c r="E86" s="6"/>
      <c r="F86" s="77"/>
      <c r="G86" s="44"/>
      <c r="H86" s="44"/>
      <c r="I86" s="44"/>
      <c r="J86" s="44"/>
      <c r="K86" s="44"/>
      <c r="L86" s="44"/>
      <c r="N86" s="44"/>
      <c r="O86" s="44"/>
      <c r="P86" s="44"/>
      <c r="Q86" s="44"/>
      <c r="R86" s="44"/>
      <c r="S86" s="44"/>
      <c r="X86" s="6"/>
      <c r="Y86" s="77"/>
      <c r="Z86" s="44"/>
      <c r="AA86" s="44"/>
      <c r="AB86" s="44"/>
      <c r="AC86" s="44"/>
      <c r="AD86" s="44"/>
      <c r="AE86" s="44"/>
      <c r="AG86" s="44"/>
      <c r="AH86" s="44"/>
      <c r="AI86" s="44"/>
      <c r="AJ86" s="44"/>
      <c r="AK86" s="44"/>
      <c r="AL86" s="44"/>
    </row>
    <row r="87" spans="5:38" x14ac:dyDescent="0.25">
      <c r="E87" s="6"/>
      <c r="F87" s="77"/>
      <c r="G87" s="44"/>
      <c r="H87" s="44"/>
      <c r="I87" s="44"/>
      <c r="J87" s="44"/>
      <c r="K87" s="44"/>
      <c r="L87" s="44"/>
      <c r="N87" s="44"/>
      <c r="O87" s="44"/>
      <c r="P87" s="44"/>
      <c r="Q87" s="44"/>
      <c r="R87" s="44"/>
      <c r="S87" s="44"/>
      <c r="X87" s="6"/>
      <c r="Y87" s="77"/>
      <c r="Z87" s="44"/>
      <c r="AA87" s="44"/>
      <c r="AB87" s="44"/>
      <c r="AC87" s="44"/>
      <c r="AD87" s="44"/>
      <c r="AE87" s="44"/>
      <c r="AG87" s="44"/>
      <c r="AH87" s="44"/>
      <c r="AI87" s="44"/>
      <c r="AJ87" s="44"/>
      <c r="AK87" s="44"/>
      <c r="AL87" s="44"/>
    </row>
    <row r="88" spans="5:38" x14ac:dyDescent="0.25">
      <c r="E88" s="6"/>
      <c r="F88" s="77"/>
      <c r="G88" s="44"/>
      <c r="H88" s="44"/>
      <c r="I88" s="44"/>
      <c r="J88" s="44"/>
      <c r="K88" s="44"/>
      <c r="L88" s="44"/>
      <c r="N88" s="44"/>
      <c r="O88" s="44"/>
      <c r="P88" s="44"/>
      <c r="Q88" s="44"/>
      <c r="R88" s="44"/>
      <c r="S88" s="44"/>
      <c r="X88" s="6"/>
      <c r="Y88" s="77"/>
      <c r="Z88" s="44"/>
      <c r="AA88" s="44"/>
      <c r="AB88" s="44"/>
      <c r="AC88" s="44"/>
      <c r="AD88" s="44"/>
      <c r="AE88" s="44"/>
      <c r="AG88" s="44"/>
      <c r="AH88" s="44"/>
      <c r="AI88" s="44"/>
      <c r="AJ88" s="44"/>
      <c r="AK88" s="44"/>
      <c r="AL88" s="44"/>
    </row>
    <row r="89" spans="5:38" x14ac:dyDescent="0.25">
      <c r="E89" s="6"/>
      <c r="F89" s="77"/>
      <c r="G89" s="44"/>
      <c r="H89" s="44"/>
      <c r="I89" s="44"/>
      <c r="J89" s="44"/>
      <c r="K89" s="44"/>
      <c r="L89" s="44"/>
      <c r="N89" s="44"/>
      <c r="O89" s="44"/>
      <c r="P89" s="44"/>
      <c r="Q89" s="44"/>
      <c r="R89" s="44"/>
      <c r="S89" s="44"/>
      <c r="X89" s="6"/>
      <c r="Y89" s="77"/>
      <c r="Z89" s="44"/>
      <c r="AA89" s="44"/>
      <c r="AB89" s="44"/>
      <c r="AC89" s="44"/>
      <c r="AD89" s="44"/>
      <c r="AE89" s="44"/>
      <c r="AG89" s="44"/>
      <c r="AH89" s="44"/>
      <c r="AI89" s="44"/>
      <c r="AJ89" s="44"/>
      <c r="AK89" s="44"/>
      <c r="AL89" s="44"/>
    </row>
    <row r="90" spans="5:38" x14ac:dyDescent="0.25">
      <c r="E90" s="6"/>
      <c r="F90" s="77"/>
      <c r="G90" s="44"/>
      <c r="H90" s="44"/>
      <c r="I90" s="44"/>
      <c r="J90" s="44"/>
      <c r="K90" s="44"/>
      <c r="L90" s="44"/>
      <c r="N90" s="44"/>
      <c r="O90" s="44"/>
      <c r="P90" s="44"/>
      <c r="Q90" s="44"/>
      <c r="R90" s="44"/>
      <c r="S90" s="44"/>
      <c r="X90" s="6"/>
      <c r="Y90" s="77"/>
      <c r="Z90" s="44"/>
      <c r="AA90" s="44"/>
      <c r="AB90" s="44"/>
      <c r="AC90" s="44"/>
      <c r="AD90" s="44"/>
      <c r="AE90" s="44"/>
      <c r="AG90" s="44"/>
      <c r="AH90" s="44"/>
      <c r="AI90" s="44"/>
      <c r="AJ90" s="44"/>
      <c r="AK90" s="44"/>
      <c r="AL90" s="44"/>
    </row>
    <row r="91" spans="5:38" x14ac:dyDescent="0.25">
      <c r="E91" s="6"/>
      <c r="F91" s="77"/>
      <c r="G91" s="44"/>
      <c r="H91" s="44"/>
      <c r="I91" s="44"/>
      <c r="J91" s="44"/>
      <c r="K91" s="44"/>
      <c r="L91" s="44"/>
      <c r="N91" s="44"/>
      <c r="O91" s="44"/>
      <c r="P91" s="44"/>
      <c r="Q91" s="44"/>
      <c r="R91" s="44"/>
      <c r="S91" s="44"/>
      <c r="X91" s="6"/>
      <c r="Y91" s="77"/>
      <c r="Z91" s="44"/>
      <c r="AA91" s="44"/>
      <c r="AB91" s="44"/>
      <c r="AC91" s="44"/>
      <c r="AD91" s="44"/>
      <c r="AE91" s="44"/>
      <c r="AG91" s="44"/>
      <c r="AH91" s="44"/>
      <c r="AI91" s="44"/>
      <c r="AJ91" s="44"/>
      <c r="AK91" s="44"/>
      <c r="AL91" s="44"/>
    </row>
    <row r="92" spans="5:38" x14ac:dyDescent="0.25">
      <c r="E92" s="6"/>
      <c r="F92" s="77"/>
      <c r="G92" s="44"/>
      <c r="H92" s="44"/>
      <c r="I92" s="44"/>
      <c r="J92" s="44"/>
      <c r="K92" s="44"/>
      <c r="L92" s="44"/>
      <c r="N92" s="44"/>
      <c r="O92" s="44"/>
      <c r="P92" s="44"/>
      <c r="Q92" s="44"/>
      <c r="R92" s="44"/>
      <c r="S92" s="44"/>
      <c r="X92" s="6"/>
      <c r="Y92" s="77"/>
      <c r="Z92" s="44"/>
      <c r="AA92" s="44"/>
      <c r="AB92" s="44"/>
      <c r="AC92" s="44"/>
      <c r="AD92" s="44"/>
      <c r="AE92" s="44"/>
      <c r="AG92" s="44"/>
      <c r="AH92" s="44"/>
      <c r="AI92" s="44"/>
      <c r="AJ92" s="44"/>
      <c r="AK92" s="44"/>
      <c r="AL92" s="44"/>
    </row>
    <row r="93" spans="5:38" x14ac:dyDescent="0.25">
      <c r="E93" s="6"/>
      <c r="F93" s="77"/>
      <c r="G93" s="44"/>
      <c r="H93" s="44"/>
      <c r="I93" s="44"/>
      <c r="J93" s="44"/>
      <c r="K93" s="44"/>
      <c r="L93" s="44"/>
      <c r="N93" s="44"/>
      <c r="O93" s="44"/>
      <c r="P93" s="44"/>
      <c r="Q93" s="44"/>
      <c r="R93" s="44"/>
      <c r="S93" s="44"/>
      <c r="X93" s="6"/>
      <c r="Y93" s="77"/>
      <c r="Z93" s="44"/>
      <c r="AA93" s="44"/>
      <c r="AB93" s="44"/>
      <c r="AC93" s="44"/>
      <c r="AD93" s="44"/>
      <c r="AE93" s="44"/>
      <c r="AG93" s="44"/>
      <c r="AH93" s="44"/>
      <c r="AI93" s="44"/>
      <c r="AJ93" s="44"/>
      <c r="AK93" s="44"/>
      <c r="AL93" s="44"/>
    </row>
    <row r="94" spans="5:38" x14ac:dyDescent="0.25">
      <c r="E94" s="6"/>
      <c r="F94" s="77"/>
      <c r="G94" s="44"/>
      <c r="H94" s="44"/>
      <c r="I94" s="44"/>
      <c r="J94" s="44"/>
      <c r="K94" s="44"/>
      <c r="L94" s="44"/>
      <c r="N94" s="44"/>
      <c r="O94" s="44"/>
      <c r="P94" s="44"/>
      <c r="Q94" s="44"/>
      <c r="R94" s="44"/>
      <c r="S94" s="44"/>
      <c r="X94" s="6"/>
      <c r="Y94" s="77"/>
      <c r="Z94" s="44"/>
      <c r="AA94" s="44"/>
      <c r="AB94" s="44"/>
      <c r="AC94" s="44"/>
      <c r="AD94" s="44"/>
      <c r="AE94" s="44"/>
      <c r="AG94" s="44"/>
      <c r="AH94" s="44"/>
      <c r="AI94" s="44"/>
      <c r="AJ94" s="44"/>
      <c r="AK94" s="44"/>
      <c r="AL94" s="44"/>
    </row>
    <row r="95" spans="5:38" x14ac:dyDescent="0.25">
      <c r="E95" s="6"/>
      <c r="F95" s="77"/>
      <c r="G95" s="44"/>
      <c r="H95" s="44"/>
      <c r="I95" s="44"/>
      <c r="J95" s="44"/>
      <c r="K95" s="44"/>
      <c r="L95" s="44"/>
      <c r="N95" s="44"/>
      <c r="O95" s="44"/>
      <c r="P95" s="44"/>
      <c r="Q95" s="44"/>
      <c r="R95" s="44"/>
      <c r="S95" s="44"/>
      <c r="X95" s="6"/>
      <c r="Y95" s="77"/>
      <c r="Z95" s="44"/>
      <c r="AA95" s="44"/>
      <c r="AB95" s="44"/>
      <c r="AC95" s="44"/>
      <c r="AD95" s="44"/>
      <c r="AE95" s="44"/>
      <c r="AG95" s="44"/>
      <c r="AH95" s="44"/>
      <c r="AI95" s="44"/>
      <c r="AJ95" s="44"/>
      <c r="AK95" s="44"/>
      <c r="AL95" s="44"/>
    </row>
    <row r="96" spans="5:38" x14ac:dyDescent="0.25">
      <c r="E96" s="6"/>
      <c r="F96" s="77"/>
      <c r="G96" s="44"/>
      <c r="H96" s="44"/>
      <c r="I96" s="44"/>
      <c r="J96" s="44"/>
      <c r="K96" s="44"/>
      <c r="L96" s="44"/>
      <c r="N96" s="44"/>
      <c r="O96" s="44"/>
      <c r="P96" s="44"/>
      <c r="Q96" s="44"/>
      <c r="R96" s="44"/>
      <c r="S96" s="44"/>
      <c r="X96" s="6"/>
      <c r="Y96" s="77"/>
      <c r="Z96" s="44"/>
      <c r="AA96" s="44"/>
      <c r="AB96" s="44"/>
      <c r="AC96" s="44"/>
      <c r="AD96" s="44"/>
      <c r="AE96" s="44"/>
      <c r="AG96" s="44"/>
      <c r="AH96" s="44"/>
      <c r="AI96" s="44"/>
      <c r="AJ96" s="44"/>
      <c r="AK96" s="44"/>
      <c r="AL96" s="44"/>
    </row>
    <row r="97" spans="5:38" x14ac:dyDescent="0.25">
      <c r="E97" s="6"/>
      <c r="F97" s="77"/>
      <c r="G97" s="44"/>
      <c r="H97" s="44"/>
      <c r="I97" s="44"/>
      <c r="J97" s="44"/>
      <c r="K97" s="44"/>
      <c r="L97" s="44"/>
      <c r="N97" s="44"/>
      <c r="O97" s="44"/>
      <c r="P97" s="44"/>
      <c r="Q97" s="44"/>
      <c r="R97" s="44"/>
      <c r="S97" s="44"/>
      <c r="X97" s="6"/>
      <c r="Y97" s="77"/>
      <c r="Z97" s="44"/>
      <c r="AA97" s="44"/>
      <c r="AB97" s="44"/>
      <c r="AC97" s="44"/>
      <c r="AD97" s="44"/>
      <c r="AE97" s="44"/>
      <c r="AG97" s="44"/>
      <c r="AH97" s="44"/>
      <c r="AI97" s="44"/>
      <c r="AJ97" s="44"/>
      <c r="AK97" s="44"/>
      <c r="AL97" s="44"/>
    </row>
    <row r="98" spans="5:38" x14ac:dyDescent="0.25">
      <c r="E98" s="6"/>
      <c r="F98" s="77"/>
      <c r="G98" s="44"/>
      <c r="H98" s="44"/>
      <c r="I98" s="44"/>
      <c r="J98" s="44"/>
      <c r="K98" s="44"/>
      <c r="L98" s="44"/>
      <c r="N98" s="44"/>
      <c r="O98" s="44"/>
      <c r="P98" s="44"/>
      <c r="Q98" s="44"/>
      <c r="R98" s="44"/>
      <c r="S98" s="44"/>
      <c r="X98" s="6"/>
      <c r="Y98" s="77"/>
      <c r="Z98" s="44"/>
      <c r="AA98" s="44"/>
      <c r="AB98" s="44"/>
      <c r="AC98" s="44"/>
      <c r="AD98" s="44"/>
      <c r="AE98" s="44"/>
      <c r="AG98" s="44"/>
      <c r="AH98" s="44"/>
      <c r="AI98" s="44"/>
      <c r="AJ98" s="44"/>
      <c r="AK98" s="44"/>
      <c r="AL98" s="44"/>
    </row>
    <row r="99" spans="5:38" x14ac:dyDescent="0.25">
      <c r="E99" s="6"/>
      <c r="F99" s="77"/>
      <c r="G99" s="44"/>
      <c r="H99" s="44"/>
      <c r="I99" s="44"/>
      <c r="J99" s="44"/>
      <c r="K99" s="44"/>
      <c r="L99" s="44"/>
      <c r="N99" s="44"/>
      <c r="O99" s="44"/>
      <c r="P99" s="44"/>
      <c r="Q99" s="44"/>
      <c r="R99" s="44"/>
      <c r="S99" s="44"/>
      <c r="X99" s="6"/>
      <c r="Y99" s="77"/>
      <c r="Z99" s="44"/>
      <c r="AA99" s="44"/>
      <c r="AB99" s="44"/>
      <c r="AC99" s="44"/>
      <c r="AD99" s="44"/>
      <c r="AE99" s="44"/>
      <c r="AG99" s="44"/>
      <c r="AH99" s="44"/>
      <c r="AI99" s="44"/>
      <c r="AJ99" s="44"/>
      <c r="AK99" s="44"/>
      <c r="AL99" s="44"/>
    </row>
    <row r="100" spans="5:38" x14ac:dyDescent="0.25">
      <c r="E100" s="6"/>
      <c r="F100" s="77"/>
      <c r="G100" s="44"/>
      <c r="H100" s="44"/>
      <c r="I100" s="44"/>
      <c r="J100" s="44"/>
      <c r="K100" s="44"/>
      <c r="L100" s="44"/>
      <c r="N100" s="44"/>
      <c r="O100" s="44"/>
      <c r="P100" s="44"/>
      <c r="Q100" s="44"/>
      <c r="R100" s="44"/>
      <c r="S100" s="44"/>
      <c r="X100" s="6"/>
      <c r="Y100" s="77"/>
      <c r="Z100" s="44"/>
      <c r="AA100" s="44"/>
      <c r="AB100" s="44"/>
      <c r="AC100" s="44"/>
      <c r="AD100" s="44"/>
      <c r="AE100" s="44"/>
      <c r="AG100" s="44"/>
      <c r="AH100" s="44"/>
      <c r="AI100" s="44"/>
      <c r="AJ100" s="44"/>
      <c r="AK100" s="44"/>
      <c r="AL100" s="44"/>
    </row>
    <row r="101" spans="5:38" x14ac:dyDescent="0.25">
      <c r="E101" s="6"/>
      <c r="F101" s="77"/>
      <c r="G101" s="44"/>
      <c r="H101" s="44"/>
      <c r="I101" s="44"/>
      <c r="J101" s="44"/>
      <c r="K101" s="44"/>
      <c r="L101" s="44"/>
      <c r="N101" s="44"/>
      <c r="O101" s="44"/>
      <c r="P101" s="44"/>
      <c r="Q101" s="44"/>
      <c r="R101" s="44"/>
      <c r="S101" s="44"/>
      <c r="X101" s="6"/>
      <c r="Y101" s="77"/>
      <c r="Z101" s="44"/>
      <c r="AA101" s="44"/>
      <c r="AB101" s="44"/>
      <c r="AC101" s="44"/>
      <c r="AD101" s="44"/>
      <c r="AE101" s="44"/>
      <c r="AG101" s="44"/>
      <c r="AH101" s="44"/>
      <c r="AI101" s="44"/>
      <c r="AJ101" s="44"/>
      <c r="AK101" s="44"/>
      <c r="AL101" s="44"/>
    </row>
    <row r="102" spans="5:38" x14ac:dyDescent="0.25">
      <c r="E102" s="6"/>
      <c r="F102" s="77"/>
      <c r="G102" s="44"/>
      <c r="H102" s="44"/>
      <c r="I102" s="44"/>
      <c r="J102" s="44"/>
      <c r="K102" s="44"/>
      <c r="L102" s="44"/>
      <c r="N102" s="44"/>
      <c r="O102" s="44"/>
      <c r="P102" s="44"/>
      <c r="Q102" s="44"/>
      <c r="R102" s="44"/>
      <c r="S102" s="44"/>
      <c r="X102" s="6"/>
      <c r="Y102" s="77"/>
      <c r="Z102" s="44"/>
      <c r="AA102" s="44"/>
      <c r="AB102" s="44"/>
      <c r="AC102" s="44"/>
      <c r="AD102" s="44"/>
      <c r="AE102" s="44"/>
      <c r="AG102" s="44"/>
      <c r="AH102" s="44"/>
      <c r="AI102" s="44"/>
      <c r="AJ102" s="44"/>
      <c r="AK102" s="44"/>
      <c r="AL102" s="44"/>
    </row>
    <row r="103" spans="5:38" x14ac:dyDescent="0.25">
      <c r="E103" s="6"/>
      <c r="F103" s="77"/>
      <c r="G103" s="44"/>
      <c r="H103" s="44"/>
      <c r="I103" s="44"/>
      <c r="J103" s="44"/>
      <c r="K103" s="44"/>
      <c r="L103" s="44"/>
      <c r="N103" s="44"/>
      <c r="O103" s="44"/>
      <c r="P103" s="44"/>
      <c r="Q103" s="44"/>
      <c r="R103" s="44"/>
      <c r="S103" s="44"/>
      <c r="X103" s="6"/>
      <c r="Y103" s="77"/>
      <c r="Z103" s="44"/>
      <c r="AA103" s="44"/>
      <c r="AB103" s="44"/>
      <c r="AC103" s="44"/>
      <c r="AD103" s="44"/>
      <c r="AE103" s="44"/>
      <c r="AG103" s="44"/>
      <c r="AH103" s="44"/>
      <c r="AI103" s="44"/>
      <c r="AJ103" s="44"/>
      <c r="AK103" s="44"/>
      <c r="AL103" s="44"/>
    </row>
    <row r="104" spans="5:38" x14ac:dyDescent="0.25">
      <c r="E104" s="6"/>
      <c r="F104" s="77"/>
      <c r="G104" s="44"/>
      <c r="H104" s="44"/>
      <c r="I104" s="44"/>
      <c r="J104" s="44"/>
      <c r="K104" s="44"/>
      <c r="L104" s="44"/>
      <c r="N104" s="44"/>
      <c r="O104" s="44"/>
      <c r="P104" s="44"/>
      <c r="Q104" s="44"/>
      <c r="R104" s="44"/>
      <c r="S104" s="44"/>
      <c r="X104" s="6"/>
      <c r="Y104" s="77"/>
      <c r="Z104" s="44"/>
      <c r="AA104" s="44"/>
      <c r="AB104" s="44"/>
      <c r="AC104" s="44"/>
      <c r="AD104" s="44"/>
      <c r="AE104" s="44"/>
      <c r="AG104" s="44"/>
      <c r="AH104" s="44"/>
      <c r="AI104" s="44"/>
      <c r="AJ104" s="44"/>
      <c r="AK104" s="44"/>
      <c r="AL104" s="44"/>
    </row>
    <row r="105" spans="5:38" x14ac:dyDescent="0.25">
      <c r="E105" s="6"/>
      <c r="F105" s="77"/>
      <c r="G105" s="44"/>
      <c r="H105" s="44"/>
      <c r="I105" s="44"/>
      <c r="J105" s="44"/>
      <c r="K105" s="44"/>
      <c r="L105" s="44"/>
      <c r="N105" s="44"/>
      <c r="O105" s="44"/>
      <c r="P105" s="44"/>
      <c r="Q105" s="44"/>
      <c r="R105" s="44"/>
      <c r="S105" s="44"/>
      <c r="X105" s="6"/>
      <c r="Y105" s="77"/>
      <c r="Z105" s="44"/>
      <c r="AA105" s="44"/>
      <c r="AB105" s="44"/>
      <c r="AC105" s="44"/>
      <c r="AD105" s="44"/>
      <c r="AE105" s="44"/>
      <c r="AG105" s="44"/>
      <c r="AH105" s="44"/>
      <c r="AI105" s="44"/>
      <c r="AJ105" s="44"/>
      <c r="AK105" s="44"/>
      <c r="AL105" s="44"/>
    </row>
    <row r="106" spans="5:38" x14ac:dyDescent="0.25">
      <c r="E106" s="6"/>
      <c r="F106" s="77"/>
      <c r="G106" s="44"/>
      <c r="H106" s="44"/>
      <c r="I106" s="44"/>
      <c r="J106" s="44"/>
      <c r="K106" s="44"/>
      <c r="L106" s="44"/>
      <c r="N106" s="44"/>
      <c r="O106" s="44"/>
      <c r="P106" s="44"/>
      <c r="Q106" s="44"/>
      <c r="R106" s="44"/>
      <c r="S106" s="44"/>
      <c r="X106" s="6"/>
      <c r="Y106" s="77"/>
      <c r="Z106" s="44"/>
      <c r="AA106" s="44"/>
      <c r="AB106" s="44"/>
      <c r="AC106" s="44"/>
      <c r="AD106" s="44"/>
      <c r="AE106" s="44"/>
      <c r="AG106" s="44"/>
      <c r="AH106" s="44"/>
      <c r="AI106" s="44"/>
      <c r="AJ106" s="44"/>
      <c r="AK106" s="44"/>
      <c r="AL106" s="44"/>
    </row>
    <row r="107" spans="5:38" x14ac:dyDescent="0.25">
      <c r="E107" s="6"/>
      <c r="F107" s="77"/>
      <c r="G107" s="44"/>
      <c r="H107" s="44"/>
      <c r="I107" s="44"/>
      <c r="J107" s="44"/>
      <c r="K107" s="44"/>
      <c r="L107" s="44"/>
      <c r="N107" s="44"/>
      <c r="O107" s="44"/>
      <c r="P107" s="44"/>
      <c r="Q107" s="44"/>
      <c r="R107" s="44"/>
      <c r="S107" s="44"/>
      <c r="X107" s="6"/>
      <c r="Y107" s="77"/>
      <c r="Z107" s="44"/>
      <c r="AA107" s="44"/>
      <c r="AB107" s="44"/>
      <c r="AC107" s="44"/>
      <c r="AD107" s="44"/>
      <c r="AE107" s="44"/>
      <c r="AG107" s="44"/>
      <c r="AH107" s="44"/>
      <c r="AI107" s="44"/>
      <c r="AJ107" s="44"/>
      <c r="AK107" s="44"/>
      <c r="AL107" s="44"/>
    </row>
    <row r="108" spans="5:38" x14ac:dyDescent="0.25">
      <c r="E108" s="6"/>
      <c r="F108" s="77"/>
      <c r="G108" s="44"/>
      <c r="H108" s="44"/>
      <c r="I108" s="44"/>
      <c r="J108" s="44"/>
      <c r="K108" s="44"/>
      <c r="L108" s="44"/>
      <c r="N108" s="44"/>
      <c r="O108" s="44"/>
      <c r="P108" s="44"/>
      <c r="Q108" s="44"/>
      <c r="R108" s="44"/>
      <c r="S108" s="44"/>
      <c r="X108" s="6"/>
      <c r="Y108" s="77"/>
      <c r="Z108" s="44"/>
      <c r="AA108" s="44"/>
      <c r="AB108" s="44"/>
      <c r="AC108" s="44"/>
      <c r="AD108" s="44"/>
      <c r="AE108" s="44"/>
      <c r="AG108" s="44"/>
      <c r="AH108" s="44"/>
      <c r="AI108" s="44"/>
      <c r="AJ108" s="44"/>
      <c r="AK108" s="44"/>
      <c r="AL108" s="44"/>
    </row>
    <row r="109" spans="5:38" x14ac:dyDescent="0.25">
      <c r="E109" s="6"/>
      <c r="F109" s="77"/>
      <c r="G109" s="44"/>
      <c r="H109" s="44"/>
      <c r="I109" s="44"/>
      <c r="J109" s="44"/>
      <c r="K109" s="44"/>
      <c r="L109" s="44"/>
      <c r="N109" s="44"/>
      <c r="O109" s="44"/>
      <c r="P109" s="44"/>
      <c r="Q109" s="44"/>
      <c r="R109" s="44"/>
      <c r="S109" s="44"/>
      <c r="X109" s="6"/>
      <c r="Y109" s="77"/>
      <c r="Z109" s="44"/>
      <c r="AA109" s="44"/>
      <c r="AB109" s="44"/>
      <c r="AC109" s="44"/>
      <c r="AD109" s="44"/>
      <c r="AE109" s="44"/>
      <c r="AG109" s="44"/>
      <c r="AH109" s="44"/>
      <c r="AI109" s="44"/>
      <c r="AJ109" s="44"/>
      <c r="AK109" s="44"/>
      <c r="AL109" s="44"/>
    </row>
    <row r="110" spans="5:38" x14ac:dyDescent="0.25">
      <c r="E110" s="6"/>
      <c r="F110" s="77"/>
      <c r="G110" s="44"/>
      <c r="H110" s="44"/>
      <c r="I110" s="44"/>
      <c r="J110" s="44"/>
      <c r="K110" s="44"/>
      <c r="L110" s="44"/>
      <c r="N110" s="44"/>
      <c r="O110" s="44"/>
      <c r="P110" s="44"/>
      <c r="Q110" s="44"/>
      <c r="R110" s="44"/>
      <c r="S110" s="44"/>
      <c r="X110" s="6"/>
      <c r="Y110" s="77"/>
      <c r="Z110" s="44"/>
      <c r="AA110" s="44"/>
      <c r="AB110" s="44"/>
      <c r="AC110" s="44"/>
      <c r="AD110" s="44"/>
      <c r="AE110" s="44"/>
      <c r="AG110" s="44"/>
      <c r="AH110" s="44"/>
      <c r="AI110" s="44"/>
      <c r="AJ110" s="44"/>
      <c r="AK110" s="44"/>
      <c r="AL110" s="44"/>
    </row>
    <row r="111" spans="5:38" x14ac:dyDescent="0.25">
      <c r="E111" s="6"/>
      <c r="F111" s="77"/>
      <c r="G111" s="44"/>
      <c r="H111" s="44"/>
      <c r="I111" s="44"/>
      <c r="J111" s="44"/>
      <c r="K111" s="44"/>
      <c r="L111" s="44"/>
      <c r="N111" s="44"/>
      <c r="O111" s="44"/>
      <c r="P111" s="44"/>
      <c r="Q111" s="44"/>
      <c r="R111" s="44"/>
      <c r="S111" s="44"/>
      <c r="X111" s="6"/>
      <c r="Y111" s="77"/>
      <c r="Z111" s="44"/>
      <c r="AA111" s="44"/>
      <c r="AB111" s="44"/>
      <c r="AC111" s="44"/>
      <c r="AD111" s="44"/>
      <c r="AE111" s="44"/>
      <c r="AG111" s="44"/>
      <c r="AH111" s="44"/>
      <c r="AI111" s="44"/>
      <c r="AJ111" s="44"/>
      <c r="AK111" s="44"/>
      <c r="AL111" s="44"/>
    </row>
    <row r="112" spans="5:38" x14ac:dyDescent="0.25">
      <c r="E112" s="6"/>
      <c r="F112" s="77"/>
      <c r="G112" s="44"/>
      <c r="H112" s="44"/>
      <c r="I112" s="44"/>
      <c r="J112" s="44"/>
      <c r="K112" s="44"/>
      <c r="L112" s="44"/>
      <c r="N112" s="44"/>
      <c r="O112" s="44"/>
      <c r="P112" s="44"/>
      <c r="Q112" s="44"/>
      <c r="R112" s="44"/>
      <c r="S112" s="44"/>
      <c r="X112" s="6"/>
      <c r="Y112" s="77"/>
      <c r="Z112" s="44"/>
      <c r="AA112" s="44"/>
      <c r="AB112" s="44"/>
      <c r="AC112" s="44"/>
      <c r="AD112" s="44"/>
      <c r="AE112" s="44"/>
      <c r="AG112" s="44"/>
      <c r="AH112" s="44"/>
      <c r="AI112" s="44"/>
      <c r="AJ112" s="44"/>
      <c r="AK112" s="44"/>
      <c r="AL112" s="44"/>
    </row>
    <row r="113" spans="5:38" x14ac:dyDescent="0.25">
      <c r="E113" s="6"/>
      <c r="F113" s="77"/>
      <c r="G113" s="44"/>
      <c r="H113" s="44"/>
      <c r="I113" s="44"/>
      <c r="J113" s="44"/>
      <c r="K113" s="44"/>
      <c r="L113" s="44"/>
      <c r="N113" s="44"/>
      <c r="O113" s="44"/>
      <c r="P113" s="44"/>
      <c r="Q113" s="44"/>
      <c r="R113" s="44"/>
      <c r="S113" s="44"/>
      <c r="X113" s="6"/>
      <c r="Y113" s="77"/>
      <c r="Z113" s="44"/>
      <c r="AA113" s="44"/>
      <c r="AB113" s="44"/>
      <c r="AC113" s="44"/>
      <c r="AD113" s="44"/>
      <c r="AE113" s="44"/>
      <c r="AG113" s="44"/>
      <c r="AH113" s="44"/>
      <c r="AI113" s="44"/>
      <c r="AJ113" s="44"/>
      <c r="AK113" s="44"/>
      <c r="AL113" s="44"/>
    </row>
    <row r="114" spans="5:38" x14ac:dyDescent="0.25">
      <c r="E114" s="6"/>
      <c r="F114" s="77"/>
      <c r="G114" s="44"/>
      <c r="H114" s="44"/>
      <c r="I114" s="44"/>
      <c r="J114" s="44"/>
      <c r="K114" s="44"/>
      <c r="L114" s="44"/>
      <c r="N114" s="44"/>
      <c r="O114" s="44"/>
      <c r="P114" s="44"/>
      <c r="Q114" s="44"/>
      <c r="R114" s="44"/>
      <c r="S114" s="44"/>
      <c r="X114" s="6"/>
      <c r="Y114" s="77"/>
      <c r="Z114" s="44"/>
      <c r="AA114" s="44"/>
      <c r="AB114" s="44"/>
      <c r="AC114" s="44"/>
      <c r="AD114" s="44"/>
      <c r="AE114" s="44"/>
      <c r="AG114" s="44"/>
      <c r="AH114" s="44"/>
      <c r="AI114" s="44"/>
      <c r="AJ114" s="44"/>
      <c r="AK114" s="44"/>
      <c r="AL114" s="44"/>
    </row>
    <row r="115" spans="5:38" x14ac:dyDescent="0.25">
      <c r="E115" s="6"/>
      <c r="F115" s="77"/>
      <c r="G115" s="44"/>
      <c r="H115" s="44"/>
      <c r="I115" s="44"/>
      <c r="J115" s="44"/>
      <c r="K115" s="44"/>
      <c r="L115" s="44"/>
      <c r="N115" s="44"/>
      <c r="O115" s="44"/>
      <c r="P115" s="44"/>
      <c r="Q115" s="44"/>
      <c r="R115" s="44"/>
      <c r="S115" s="44"/>
      <c r="X115" s="6"/>
      <c r="Y115" s="77"/>
      <c r="Z115" s="44"/>
      <c r="AA115" s="44"/>
      <c r="AB115" s="44"/>
      <c r="AC115" s="44"/>
      <c r="AD115" s="44"/>
      <c r="AE115" s="44"/>
      <c r="AG115" s="44"/>
      <c r="AH115" s="44"/>
      <c r="AI115" s="44"/>
      <c r="AJ115" s="44"/>
      <c r="AK115" s="44"/>
      <c r="AL115" s="44"/>
    </row>
    <row r="116" spans="5:38" x14ac:dyDescent="0.25">
      <c r="E116" s="6"/>
      <c r="F116" s="77"/>
      <c r="G116" s="44"/>
      <c r="H116" s="44"/>
      <c r="I116" s="44"/>
      <c r="J116" s="44"/>
      <c r="K116" s="44"/>
      <c r="L116" s="44"/>
      <c r="N116" s="44"/>
      <c r="O116" s="44"/>
      <c r="P116" s="44"/>
      <c r="Q116" s="44"/>
      <c r="R116" s="44"/>
      <c r="S116" s="44"/>
      <c r="X116" s="6"/>
      <c r="Y116" s="77"/>
      <c r="Z116" s="44"/>
      <c r="AA116" s="44"/>
      <c r="AB116" s="44"/>
      <c r="AC116" s="44"/>
      <c r="AD116" s="44"/>
      <c r="AE116" s="44"/>
      <c r="AG116" s="44"/>
      <c r="AH116" s="44"/>
      <c r="AI116" s="44"/>
      <c r="AJ116" s="44"/>
      <c r="AK116" s="44"/>
      <c r="AL116" s="44"/>
    </row>
    <row r="117" spans="5:38" x14ac:dyDescent="0.25">
      <c r="E117" s="6"/>
      <c r="F117" s="77"/>
      <c r="G117" s="44"/>
      <c r="H117" s="44"/>
      <c r="I117" s="44"/>
      <c r="J117" s="44"/>
      <c r="K117" s="44"/>
      <c r="L117" s="44"/>
      <c r="N117" s="44"/>
      <c r="O117" s="44"/>
      <c r="P117" s="44"/>
      <c r="Q117" s="44"/>
      <c r="R117" s="44"/>
      <c r="S117" s="44"/>
      <c r="X117" s="6"/>
      <c r="Y117" s="77"/>
      <c r="Z117" s="44"/>
      <c r="AA117" s="44"/>
      <c r="AB117" s="44"/>
      <c r="AC117" s="44"/>
      <c r="AD117" s="44"/>
      <c r="AE117" s="44"/>
      <c r="AG117" s="44"/>
      <c r="AH117" s="44"/>
      <c r="AI117" s="44"/>
      <c r="AJ117" s="44"/>
      <c r="AK117" s="44"/>
      <c r="AL117" s="44"/>
    </row>
    <row r="118" spans="5:38" x14ac:dyDescent="0.25">
      <c r="E118" s="6"/>
      <c r="F118" s="77"/>
      <c r="G118" s="44"/>
      <c r="H118" s="44"/>
      <c r="I118" s="44"/>
      <c r="J118" s="44"/>
      <c r="K118" s="44"/>
      <c r="L118" s="44"/>
      <c r="N118" s="44"/>
      <c r="O118" s="44"/>
      <c r="P118" s="44"/>
      <c r="Q118" s="44"/>
      <c r="R118" s="44"/>
      <c r="S118" s="44"/>
      <c r="X118" s="6"/>
      <c r="Y118" s="77"/>
      <c r="Z118" s="44"/>
      <c r="AA118" s="44"/>
      <c r="AB118" s="44"/>
      <c r="AC118" s="44"/>
      <c r="AD118" s="44"/>
      <c r="AE118" s="44"/>
      <c r="AG118" s="44"/>
      <c r="AH118" s="44"/>
      <c r="AI118" s="44"/>
      <c r="AJ118" s="44"/>
      <c r="AK118" s="44"/>
      <c r="AL118" s="44"/>
    </row>
    <row r="119" spans="5:38" x14ac:dyDescent="0.25">
      <c r="E119" s="6"/>
      <c r="F119" s="77"/>
      <c r="G119" s="44"/>
      <c r="H119" s="44"/>
      <c r="I119" s="44"/>
      <c r="J119" s="44"/>
      <c r="K119" s="44"/>
      <c r="L119" s="44"/>
      <c r="N119" s="44"/>
      <c r="O119" s="44"/>
      <c r="P119" s="44"/>
      <c r="Q119" s="44"/>
      <c r="R119" s="44"/>
      <c r="S119" s="44"/>
      <c r="X119" s="6"/>
      <c r="Y119" s="77"/>
      <c r="Z119" s="44"/>
      <c r="AA119" s="44"/>
      <c r="AB119" s="44"/>
      <c r="AC119" s="44"/>
      <c r="AD119" s="44"/>
      <c r="AE119" s="44"/>
      <c r="AG119" s="44"/>
      <c r="AH119" s="44"/>
      <c r="AI119" s="44"/>
      <c r="AJ119" s="44"/>
      <c r="AK119" s="44"/>
      <c r="AL119" s="44"/>
    </row>
    <row r="120" spans="5:38" x14ac:dyDescent="0.25">
      <c r="E120" s="6"/>
      <c r="F120" s="77"/>
      <c r="G120" s="44"/>
      <c r="H120" s="44"/>
      <c r="I120" s="44"/>
      <c r="J120" s="44"/>
      <c r="K120" s="44"/>
      <c r="L120" s="44"/>
      <c r="N120" s="44"/>
      <c r="O120" s="44"/>
      <c r="P120" s="44"/>
      <c r="Q120" s="44"/>
      <c r="R120" s="44"/>
      <c r="S120" s="44"/>
      <c r="X120" s="6"/>
      <c r="Y120" s="77"/>
      <c r="Z120" s="44"/>
      <c r="AA120" s="44"/>
      <c r="AB120" s="44"/>
      <c r="AC120" s="44"/>
      <c r="AD120" s="44"/>
      <c r="AE120" s="44"/>
      <c r="AG120" s="44"/>
      <c r="AH120" s="44"/>
      <c r="AI120" s="44"/>
      <c r="AJ120" s="44"/>
      <c r="AK120" s="44"/>
      <c r="AL120" s="44"/>
    </row>
    <row r="121" spans="5:38" x14ac:dyDescent="0.25">
      <c r="E121" s="6"/>
      <c r="F121" s="77"/>
      <c r="G121" s="44"/>
      <c r="H121" s="44"/>
      <c r="I121" s="44"/>
      <c r="J121" s="44"/>
      <c r="K121" s="44"/>
      <c r="L121" s="44"/>
      <c r="N121" s="44"/>
      <c r="O121" s="44"/>
      <c r="P121" s="44"/>
      <c r="Q121" s="44"/>
      <c r="R121" s="44"/>
      <c r="S121" s="44"/>
      <c r="X121" s="6"/>
      <c r="Y121" s="77"/>
      <c r="Z121" s="44"/>
      <c r="AA121" s="44"/>
      <c r="AB121" s="44"/>
      <c r="AC121" s="44"/>
      <c r="AD121" s="44"/>
      <c r="AE121" s="44"/>
      <c r="AG121" s="44"/>
      <c r="AH121" s="44"/>
      <c r="AI121" s="44"/>
      <c r="AJ121" s="44"/>
      <c r="AK121" s="44"/>
      <c r="AL121" s="44"/>
    </row>
    <row r="122" spans="5:38" x14ac:dyDescent="0.25">
      <c r="E122" s="6"/>
      <c r="F122" s="77"/>
      <c r="G122" s="44"/>
      <c r="H122" s="44"/>
      <c r="I122" s="44"/>
      <c r="J122" s="44"/>
      <c r="K122" s="44"/>
      <c r="L122" s="44"/>
      <c r="N122" s="44"/>
      <c r="O122" s="44"/>
      <c r="P122" s="44"/>
      <c r="Q122" s="44"/>
      <c r="R122" s="44"/>
      <c r="S122" s="44"/>
      <c r="X122" s="6"/>
      <c r="Y122" s="77"/>
      <c r="Z122" s="44"/>
      <c r="AA122" s="44"/>
      <c r="AB122" s="44"/>
      <c r="AC122" s="44"/>
      <c r="AD122" s="44"/>
      <c r="AE122" s="44"/>
      <c r="AG122" s="44"/>
      <c r="AH122" s="44"/>
      <c r="AI122" s="44"/>
      <c r="AJ122" s="44"/>
      <c r="AK122" s="44"/>
      <c r="AL122" s="44"/>
    </row>
    <row r="123" spans="5:38" x14ac:dyDescent="0.25">
      <c r="E123" s="6"/>
      <c r="F123" s="77"/>
      <c r="G123" s="44"/>
      <c r="H123" s="44"/>
      <c r="I123" s="44"/>
      <c r="J123" s="44"/>
      <c r="K123" s="44"/>
      <c r="L123" s="44"/>
      <c r="N123" s="44"/>
      <c r="O123" s="44"/>
      <c r="P123" s="44"/>
      <c r="Q123" s="44"/>
      <c r="R123" s="44"/>
      <c r="S123" s="44"/>
      <c r="X123" s="6"/>
      <c r="Y123" s="77"/>
      <c r="Z123" s="44"/>
      <c r="AA123" s="44"/>
      <c r="AB123" s="44"/>
      <c r="AC123" s="44"/>
      <c r="AD123" s="44"/>
      <c r="AE123" s="44"/>
      <c r="AG123" s="44"/>
      <c r="AH123" s="44"/>
      <c r="AI123" s="44"/>
      <c r="AJ123" s="44"/>
      <c r="AK123" s="44"/>
      <c r="AL123" s="44"/>
    </row>
    <row r="124" spans="5:38" x14ac:dyDescent="0.25">
      <c r="E124" s="6"/>
      <c r="F124" s="77"/>
      <c r="G124" s="44"/>
      <c r="H124" s="44"/>
      <c r="I124" s="44"/>
      <c r="J124" s="44"/>
      <c r="K124" s="44"/>
      <c r="L124" s="44"/>
      <c r="N124" s="44"/>
      <c r="O124" s="44"/>
      <c r="P124" s="44"/>
      <c r="Q124" s="44"/>
      <c r="R124" s="44"/>
      <c r="S124" s="44"/>
      <c r="X124" s="6"/>
      <c r="Y124" s="77"/>
      <c r="Z124" s="44"/>
      <c r="AA124" s="44"/>
      <c r="AB124" s="44"/>
      <c r="AC124" s="44"/>
      <c r="AD124" s="44"/>
      <c r="AE124" s="44"/>
      <c r="AG124" s="44"/>
      <c r="AH124" s="44"/>
      <c r="AI124" s="44"/>
      <c r="AJ124" s="44"/>
      <c r="AK124" s="44"/>
      <c r="AL124" s="44"/>
    </row>
    <row r="125" spans="5:38" x14ac:dyDescent="0.25">
      <c r="E125" s="6"/>
      <c r="F125" s="77"/>
      <c r="G125" s="44"/>
      <c r="H125" s="44"/>
      <c r="I125" s="44"/>
      <c r="J125" s="44"/>
      <c r="K125" s="44"/>
      <c r="L125" s="44"/>
      <c r="N125" s="44"/>
      <c r="O125" s="44"/>
      <c r="P125" s="44"/>
      <c r="Q125" s="44"/>
      <c r="R125" s="44"/>
      <c r="S125" s="44"/>
      <c r="X125" s="6"/>
      <c r="Y125" s="77"/>
      <c r="Z125" s="44"/>
      <c r="AA125" s="44"/>
      <c r="AB125" s="44"/>
      <c r="AC125" s="44"/>
      <c r="AD125" s="44"/>
      <c r="AE125" s="44"/>
      <c r="AG125" s="44"/>
      <c r="AH125" s="44"/>
      <c r="AI125" s="44"/>
      <c r="AJ125" s="44"/>
      <c r="AK125" s="44"/>
      <c r="AL125" s="44"/>
    </row>
    <row r="126" spans="5:38" x14ac:dyDescent="0.25">
      <c r="E126" s="6"/>
      <c r="F126" s="77"/>
      <c r="G126" s="44"/>
      <c r="H126" s="44"/>
      <c r="I126" s="44"/>
      <c r="J126" s="44"/>
      <c r="K126" s="44"/>
      <c r="L126" s="44"/>
      <c r="N126" s="44"/>
      <c r="O126" s="44"/>
      <c r="P126" s="44"/>
      <c r="Q126" s="44"/>
      <c r="R126" s="44"/>
      <c r="S126" s="44"/>
      <c r="X126" s="6"/>
      <c r="Y126" s="77"/>
      <c r="Z126" s="44"/>
      <c r="AA126" s="44"/>
      <c r="AB126" s="44"/>
      <c r="AC126" s="44"/>
      <c r="AD126" s="44"/>
      <c r="AE126" s="44"/>
      <c r="AG126" s="44"/>
      <c r="AH126" s="44"/>
      <c r="AI126" s="44"/>
      <c r="AJ126" s="44"/>
      <c r="AK126" s="44"/>
      <c r="AL126" s="44"/>
    </row>
    <row r="127" spans="5:38" x14ac:dyDescent="0.25">
      <c r="E127" s="6"/>
      <c r="F127" s="77"/>
      <c r="G127" s="44"/>
      <c r="H127" s="44"/>
      <c r="I127" s="44"/>
      <c r="J127" s="44"/>
      <c r="K127" s="44"/>
      <c r="L127" s="44"/>
      <c r="N127" s="44"/>
      <c r="O127" s="44"/>
      <c r="P127" s="44"/>
      <c r="Q127" s="44"/>
      <c r="R127" s="44"/>
      <c r="S127" s="44"/>
      <c r="X127" s="6"/>
      <c r="Y127" s="77"/>
      <c r="Z127" s="44"/>
      <c r="AA127" s="44"/>
      <c r="AB127" s="44"/>
      <c r="AC127" s="44"/>
      <c r="AD127" s="44"/>
      <c r="AE127" s="44"/>
      <c r="AG127" s="44"/>
      <c r="AH127" s="44"/>
      <c r="AI127" s="44"/>
      <c r="AJ127" s="44"/>
      <c r="AK127" s="44"/>
      <c r="AL127" s="44"/>
    </row>
    <row r="128" spans="5:38" x14ac:dyDescent="0.25">
      <c r="E128" s="6"/>
      <c r="F128" s="77"/>
      <c r="G128" s="44"/>
      <c r="H128" s="44"/>
      <c r="I128" s="44"/>
      <c r="J128" s="44"/>
      <c r="K128" s="44"/>
      <c r="L128" s="44"/>
      <c r="N128" s="44"/>
      <c r="O128" s="44"/>
      <c r="P128" s="44"/>
      <c r="Q128" s="44"/>
      <c r="R128" s="44"/>
      <c r="S128" s="44"/>
      <c r="X128" s="6"/>
      <c r="Y128" s="77"/>
      <c r="Z128" s="44"/>
      <c r="AA128" s="44"/>
      <c r="AB128" s="44"/>
      <c r="AC128" s="44"/>
      <c r="AD128" s="44"/>
      <c r="AE128" s="44"/>
      <c r="AG128" s="44"/>
      <c r="AH128" s="44"/>
      <c r="AI128" s="44"/>
      <c r="AJ128" s="44"/>
      <c r="AK128" s="44"/>
      <c r="AL128" s="44"/>
    </row>
    <row r="129" spans="5:38" x14ac:dyDescent="0.25">
      <c r="E129" s="6"/>
      <c r="F129" s="77"/>
      <c r="G129" s="44"/>
      <c r="H129" s="44"/>
      <c r="I129" s="44"/>
      <c r="J129" s="44"/>
      <c r="K129" s="44"/>
      <c r="L129" s="44"/>
      <c r="N129" s="44"/>
      <c r="O129" s="44"/>
      <c r="P129" s="44"/>
      <c r="Q129" s="44"/>
      <c r="R129" s="44"/>
      <c r="S129" s="44"/>
      <c r="X129" s="6"/>
      <c r="Y129" s="77"/>
      <c r="Z129" s="44"/>
      <c r="AA129" s="44"/>
      <c r="AB129" s="44"/>
      <c r="AC129" s="44"/>
      <c r="AD129" s="44"/>
      <c r="AE129" s="44"/>
      <c r="AG129" s="44"/>
      <c r="AH129" s="44"/>
      <c r="AI129" s="44"/>
      <c r="AJ129" s="44"/>
      <c r="AK129" s="44"/>
      <c r="AL129" s="44"/>
    </row>
    <row r="130" spans="5:38" x14ac:dyDescent="0.25">
      <c r="E130" s="6"/>
      <c r="F130" s="77"/>
      <c r="G130" s="44"/>
      <c r="H130" s="44"/>
      <c r="I130" s="44"/>
      <c r="J130" s="44"/>
      <c r="K130" s="44"/>
      <c r="L130" s="44"/>
      <c r="N130" s="44"/>
      <c r="O130" s="44"/>
      <c r="P130" s="44"/>
      <c r="Q130" s="44"/>
      <c r="R130" s="44"/>
      <c r="S130" s="44"/>
      <c r="X130" s="6"/>
      <c r="Y130" s="77"/>
      <c r="Z130" s="44"/>
      <c r="AA130" s="44"/>
      <c r="AB130" s="44"/>
      <c r="AC130" s="44"/>
      <c r="AD130" s="44"/>
      <c r="AE130" s="44"/>
      <c r="AG130" s="44"/>
      <c r="AH130" s="44"/>
      <c r="AI130" s="44"/>
      <c r="AJ130" s="44"/>
      <c r="AK130" s="44"/>
      <c r="AL130" s="44"/>
    </row>
    <row r="131" spans="5:38" x14ac:dyDescent="0.25">
      <c r="E131" s="6"/>
      <c r="F131" s="77"/>
      <c r="G131" s="44"/>
      <c r="H131" s="44"/>
      <c r="I131" s="44"/>
      <c r="J131" s="44"/>
      <c r="K131" s="44"/>
      <c r="L131" s="44"/>
      <c r="N131" s="44"/>
      <c r="O131" s="44"/>
      <c r="P131" s="44"/>
      <c r="Q131" s="44"/>
      <c r="R131" s="44"/>
      <c r="S131" s="44"/>
      <c r="X131" s="6"/>
      <c r="Y131" s="77"/>
      <c r="Z131" s="44"/>
      <c r="AA131" s="44"/>
      <c r="AB131" s="44"/>
      <c r="AC131" s="44"/>
      <c r="AD131" s="44"/>
      <c r="AE131" s="44"/>
      <c r="AG131" s="44"/>
      <c r="AH131" s="44"/>
      <c r="AI131" s="44"/>
      <c r="AJ131" s="44"/>
      <c r="AK131" s="44"/>
      <c r="AL131" s="44"/>
    </row>
    <row r="132" spans="5:38" x14ac:dyDescent="0.25">
      <c r="E132" s="6"/>
      <c r="F132" s="77"/>
      <c r="G132" s="44"/>
      <c r="H132" s="44"/>
      <c r="I132" s="44"/>
      <c r="J132" s="44"/>
      <c r="K132" s="44"/>
      <c r="L132" s="44"/>
      <c r="N132" s="44"/>
      <c r="O132" s="44"/>
      <c r="P132" s="44"/>
      <c r="Q132" s="44"/>
      <c r="R132" s="44"/>
      <c r="S132" s="44"/>
      <c r="X132" s="6"/>
      <c r="Y132" s="77"/>
      <c r="Z132" s="44"/>
      <c r="AA132" s="44"/>
      <c r="AB132" s="44"/>
      <c r="AC132" s="44"/>
      <c r="AD132" s="44"/>
      <c r="AE132" s="44"/>
      <c r="AG132" s="44"/>
      <c r="AH132" s="44"/>
      <c r="AI132" s="44"/>
      <c r="AJ132" s="44"/>
      <c r="AK132" s="44"/>
      <c r="AL132" s="44"/>
    </row>
    <row r="133" spans="5:38" x14ac:dyDescent="0.25">
      <c r="E133" s="6"/>
      <c r="F133" s="77"/>
      <c r="G133" s="44"/>
      <c r="H133" s="44"/>
      <c r="I133" s="44"/>
      <c r="J133" s="44"/>
      <c r="K133" s="44"/>
      <c r="L133" s="44"/>
      <c r="N133" s="44"/>
      <c r="O133" s="44"/>
      <c r="P133" s="44"/>
      <c r="Q133" s="44"/>
      <c r="R133" s="44"/>
      <c r="S133" s="44"/>
      <c r="X133" s="6"/>
      <c r="Y133" s="77"/>
      <c r="Z133" s="44"/>
      <c r="AA133" s="44"/>
      <c r="AB133" s="44"/>
      <c r="AC133" s="44"/>
      <c r="AD133" s="44"/>
      <c r="AE133" s="44"/>
      <c r="AG133" s="44"/>
      <c r="AH133" s="44"/>
      <c r="AI133" s="44"/>
      <c r="AJ133" s="44"/>
      <c r="AK133" s="44"/>
      <c r="AL133" s="44"/>
    </row>
    <row r="134" spans="5:38" x14ac:dyDescent="0.25">
      <c r="E134" s="6"/>
      <c r="F134" s="77"/>
      <c r="G134" s="44"/>
      <c r="H134" s="44"/>
      <c r="I134" s="44"/>
      <c r="J134" s="44"/>
      <c r="K134" s="44"/>
      <c r="L134" s="44"/>
      <c r="N134" s="44"/>
      <c r="O134" s="44"/>
      <c r="P134" s="44"/>
      <c r="Q134" s="44"/>
      <c r="R134" s="44"/>
      <c r="S134" s="44"/>
      <c r="X134" s="6"/>
      <c r="Y134" s="77"/>
      <c r="Z134" s="44"/>
      <c r="AA134" s="44"/>
      <c r="AB134" s="44"/>
      <c r="AC134" s="44"/>
      <c r="AD134" s="44"/>
      <c r="AE134" s="44"/>
      <c r="AG134" s="44"/>
      <c r="AH134" s="44"/>
      <c r="AI134" s="44"/>
      <c r="AJ134" s="44"/>
      <c r="AK134" s="44"/>
      <c r="AL134" s="44"/>
    </row>
    <row r="135" spans="5:38" x14ac:dyDescent="0.25">
      <c r="E135" s="6"/>
      <c r="F135" s="77"/>
      <c r="G135" s="44"/>
      <c r="H135" s="44"/>
      <c r="I135" s="44"/>
      <c r="J135" s="44"/>
      <c r="K135" s="44"/>
      <c r="L135" s="44"/>
      <c r="N135" s="44"/>
      <c r="O135" s="44"/>
      <c r="P135" s="44"/>
      <c r="Q135" s="44"/>
      <c r="R135" s="44"/>
      <c r="S135" s="44"/>
      <c r="X135" s="6"/>
      <c r="Y135" s="77"/>
      <c r="Z135" s="44"/>
      <c r="AA135" s="44"/>
      <c r="AB135" s="44"/>
      <c r="AC135" s="44"/>
      <c r="AD135" s="44"/>
      <c r="AE135" s="44"/>
      <c r="AG135" s="44"/>
      <c r="AH135" s="44"/>
      <c r="AI135" s="44"/>
      <c r="AJ135" s="44"/>
      <c r="AK135" s="44"/>
      <c r="AL135" s="44"/>
    </row>
    <row r="136" spans="5:38" x14ac:dyDescent="0.25">
      <c r="E136" s="6"/>
      <c r="F136" s="77"/>
      <c r="G136" s="44"/>
      <c r="H136" s="44"/>
      <c r="I136" s="44"/>
      <c r="J136" s="44"/>
      <c r="K136" s="44"/>
      <c r="L136" s="44"/>
      <c r="N136" s="44"/>
      <c r="O136" s="44"/>
      <c r="P136" s="44"/>
      <c r="Q136" s="44"/>
      <c r="R136" s="44"/>
      <c r="S136" s="44"/>
      <c r="X136" s="6"/>
      <c r="Y136" s="77"/>
      <c r="Z136" s="44"/>
      <c r="AA136" s="44"/>
      <c r="AB136" s="44"/>
      <c r="AC136" s="44"/>
      <c r="AD136" s="44"/>
      <c r="AE136" s="44"/>
      <c r="AG136" s="44"/>
      <c r="AH136" s="44"/>
      <c r="AI136" s="44"/>
      <c r="AJ136" s="44"/>
      <c r="AK136" s="44"/>
      <c r="AL136" s="44"/>
    </row>
    <row r="137" spans="5:38" x14ac:dyDescent="0.25">
      <c r="E137" s="6"/>
      <c r="F137" s="77"/>
      <c r="G137" s="44"/>
      <c r="H137" s="44"/>
      <c r="I137" s="44"/>
      <c r="J137" s="44"/>
      <c r="K137" s="44"/>
      <c r="L137" s="44"/>
      <c r="N137" s="44"/>
      <c r="O137" s="44"/>
      <c r="P137" s="44"/>
      <c r="Q137" s="44"/>
      <c r="R137" s="44"/>
      <c r="S137" s="44"/>
      <c r="X137" s="6"/>
      <c r="Y137" s="77"/>
      <c r="Z137" s="44"/>
      <c r="AA137" s="44"/>
      <c r="AB137" s="44"/>
      <c r="AC137" s="44"/>
      <c r="AD137" s="44"/>
      <c r="AE137" s="44"/>
      <c r="AG137" s="44"/>
      <c r="AH137" s="44"/>
      <c r="AI137" s="44"/>
      <c r="AJ137" s="44"/>
      <c r="AK137" s="44"/>
      <c r="AL137" s="44"/>
    </row>
    <row r="138" spans="5:38" x14ac:dyDescent="0.25">
      <c r="E138" s="6"/>
      <c r="F138" s="77"/>
      <c r="G138" s="44"/>
      <c r="H138" s="44"/>
      <c r="I138" s="44"/>
      <c r="J138" s="44"/>
      <c r="K138" s="44"/>
      <c r="L138" s="44"/>
      <c r="N138" s="44"/>
      <c r="O138" s="44"/>
      <c r="P138" s="44"/>
      <c r="Q138" s="44"/>
      <c r="R138" s="44"/>
      <c r="S138" s="44"/>
      <c r="X138" s="6"/>
      <c r="Y138" s="77"/>
      <c r="Z138" s="44"/>
      <c r="AA138" s="44"/>
      <c r="AB138" s="44"/>
      <c r="AC138" s="44"/>
      <c r="AD138" s="44"/>
      <c r="AE138" s="44"/>
      <c r="AG138" s="44"/>
      <c r="AH138" s="44"/>
      <c r="AI138" s="44"/>
      <c r="AJ138" s="44"/>
      <c r="AK138" s="44"/>
      <c r="AL138" s="44"/>
    </row>
    <row r="139" spans="5:38" x14ac:dyDescent="0.25">
      <c r="E139" s="6"/>
      <c r="F139" s="77"/>
      <c r="G139" s="44"/>
      <c r="H139" s="44"/>
      <c r="I139" s="44"/>
      <c r="J139" s="44"/>
      <c r="K139" s="44"/>
      <c r="L139" s="44"/>
      <c r="N139" s="44"/>
      <c r="O139" s="44"/>
      <c r="P139" s="44"/>
      <c r="Q139" s="44"/>
      <c r="R139" s="44"/>
      <c r="S139" s="44"/>
      <c r="X139" s="6"/>
      <c r="Y139" s="77"/>
      <c r="Z139" s="44"/>
      <c r="AA139" s="44"/>
      <c r="AB139" s="44"/>
      <c r="AC139" s="44"/>
      <c r="AD139" s="44"/>
      <c r="AE139" s="44"/>
      <c r="AG139" s="44"/>
      <c r="AH139" s="44"/>
      <c r="AI139" s="44"/>
      <c r="AJ139" s="44"/>
      <c r="AK139" s="44"/>
      <c r="AL139" s="44"/>
    </row>
    <row r="140" spans="5:38" x14ac:dyDescent="0.25">
      <c r="E140" s="6"/>
      <c r="F140" s="77"/>
      <c r="G140" s="44"/>
      <c r="H140" s="44"/>
      <c r="I140" s="44"/>
      <c r="J140" s="44"/>
      <c r="K140" s="44"/>
      <c r="L140" s="44"/>
      <c r="N140" s="44"/>
      <c r="O140" s="44"/>
      <c r="P140" s="44"/>
      <c r="Q140" s="44"/>
      <c r="R140" s="44"/>
      <c r="S140" s="44"/>
      <c r="X140" s="6"/>
      <c r="Y140" s="77"/>
      <c r="Z140" s="44"/>
      <c r="AA140" s="44"/>
      <c r="AB140" s="44"/>
      <c r="AC140" s="44"/>
      <c r="AD140" s="44"/>
      <c r="AE140" s="44"/>
      <c r="AG140" s="44"/>
      <c r="AH140" s="44"/>
      <c r="AI140" s="44"/>
      <c r="AJ140" s="44"/>
      <c r="AK140" s="44"/>
      <c r="AL140" s="44"/>
    </row>
    <row r="141" spans="5:38" x14ac:dyDescent="0.25">
      <c r="E141" s="6"/>
      <c r="F141" s="77"/>
      <c r="G141" s="44"/>
      <c r="H141" s="44"/>
      <c r="I141" s="44"/>
      <c r="J141" s="44"/>
      <c r="K141" s="44"/>
      <c r="L141" s="44"/>
      <c r="N141" s="44"/>
      <c r="O141" s="44"/>
      <c r="P141" s="44"/>
      <c r="Q141" s="44"/>
      <c r="R141" s="44"/>
      <c r="S141" s="44"/>
      <c r="X141" s="6"/>
      <c r="Y141" s="77"/>
      <c r="Z141" s="44"/>
      <c r="AA141" s="44"/>
      <c r="AB141" s="44"/>
      <c r="AC141" s="44"/>
      <c r="AD141" s="44"/>
      <c r="AE141" s="44"/>
      <c r="AG141" s="44"/>
      <c r="AH141" s="44"/>
      <c r="AI141" s="44"/>
      <c r="AJ141" s="44"/>
      <c r="AK141" s="44"/>
      <c r="AL141" s="44"/>
    </row>
    <row r="142" spans="5:38" x14ac:dyDescent="0.25">
      <c r="E142" s="6"/>
      <c r="F142" s="77"/>
      <c r="G142" s="44"/>
      <c r="H142" s="44"/>
      <c r="I142" s="44"/>
      <c r="J142" s="44"/>
      <c r="K142" s="44"/>
      <c r="L142" s="44"/>
      <c r="N142" s="44"/>
      <c r="O142" s="44"/>
      <c r="P142" s="44"/>
      <c r="Q142" s="44"/>
      <c r="R142" s="44"/>
      <c r="S142" s="44"/>
      <c r="X142" s="6"/>
      <c r="Y142" s="77"/>
      <c r="Z142" s="44"/>
      <c r="AA142" s="44"/>
      <c r="AB142" s="44"/>
      <c r="AC142" s="44"/>
      <c r="AD142" s="44"/>
      <c r="AE142" s="44"/>
      <c r="AG142" s="44"/>
      <c r="AH142" s="44"/>
      <c r="AI142" s="44"/>
      <c r="AJ142" s="44"/>
      <c r="AK142" s="44"/>
      <c r="AL142" s="44"/>
    </row>
    <row r="143" spans="5:38" x14ac:dyDescent="0.25">
      <c r="E143" s="6"/>
      <c r="F143" s="77"/>
      <c r="G143" s="44"/>
      <c r="H143" s="44"/>
      <c r="I143" s="44"/>
      <c r="J143" s="44"/>
      <c r="K143" s="44"/>
      <c r="L143" s="44"/>
      <c r="N143" s="44"/>
      <c r="O143" s="44"/>
      <c r="P143" s="44"/>
      <c r="Q143" s="44"/>
      <c r="R143" s="44"/>
      <c r="S143" s="44"/>
      <c r="X143" s="6"/>
      <c r="Y143" s="77"/>
      <c r="Z143" s="44"/>
      <c r="AA143" s="44"/>
      <c r="AB143" s="44"/>
      <c r="AC143" s="44"/>
      <c r="AD143" s="44"/>
      <c r="AE143" s="44"/>
      <c r="AG143" s="44"/>
      <c r="AH143" s="44"/>
      <c r="AI143" s="44"/>
      <c r="AJ143" s="44"/>
      <c r="AK143" s="44"/>
      <c r="AL143" s="44"/>
    </row>
    <row r="144" spans="5:38" x14ac:dyDescent="0.25">
      <c r="E144" s="6"/>
      <c r="F144" s="77"/>
      <c r="G144" s="44"/>
      <c r="H144" s="44"/>
      <c r="I144" s="44"/>
      <c r="J144" s="44"/>
      <c r="K144" s="44"/>
      <c r="L144" s="44"/>
      <c r="N144" s="44"/>
      <c r="O144" s="44"/>
      <c r="P144" s="44"/>
      <c r="Q144" s="44"/>
      <c r="R144" s="44"/>
      <c r="S144" s="44"/>
      <c r="X144" s="6"/>
      <c r="Y144" s="77"/>
      <c r="Z144" s="44"/>
      <c r="AA144" s="44"/>
      <c r="AB144" s="44"/>
      <c r="AC144" s="44"/>
      <c r="AD144" s="44"/>
      <c r="AE144" s="44"/>
      <c r="AG144" s="44"/>
      <c r="AH144" s="44"/>
      <c r="AI144" s="44"/>
      <c r="AJ144" s="44"/>
      <c r="AK144" s="44"/>
      <c r="AL144" s="44"/>
    </row>
    <row r="145" spans="5:38" x14ac:dyDescent="0.25">
      <c r="E145" s="6"/>
      <c r="F145" s="77"/>
      <c r="G145" s="44"/>
      <c r="H145" s="44"/>
      <c r="I145" s="44"/>
      <c r="J145" s="44"/>
      <c r="K145" s="44"/>
      <c r="L145" s="44"/>
      <c r="N145" s="44"/>
      <c r="O145" s="44"/>
      <c r="P145" s="44"/>
      <c r="Q145" s="44"/>
      <c r="R145" s="44"/>
      <c r="S145" s="44"/>
      <c r="X145" s="6"/>
      <c r="Y145" s="77"/>
      <c r="Z145" s="44"/>
      <c r="AA145" s="44"/>
      <c r="AB145" s="44"/>
      <c r="AC145" s="44"/>
      <c r="AD145" s="44"/>
      <c r="AE145" s="44"/>
      <c r="AG145" s="44"/>
      <c r="AH145" s="44"/>
      <c r="AI145" s="44"/>
      <c r="AJ145" s="44"/>
      <c r="AK145" s="44"/>
      <c r="AL145" s="44"/>
    </row>
    <row r="146" spans="5:38" x14ac:dyDescent="0.25">
      <c r="E146" s="6"/>
      <c r="F146" s="77"/>
      <c r="G146" s="44"/>
      <c r="H146" s="44"/>
      <c r="I146" s="44"/>
      <c r="J146" s="44"/>
      <c r="K146" s="44"/>
      <c r="L146" s="44"/>
      <c r="N146" s="44"/>
      <c r="O146" s="44"/>
      <c r="P146" s="44"/>
      <c r="Q146" s="44"/>
      <c r="R146" s="44"/>
      <c r="S146" s="44"/>
      <c r="X146" s="6"/>
      <c r="Y146" s="77"/>
      <c r="Z146" s="44"/>
      <c r="AA146" s="44"/>
      <c r="AB146" s="44"/>
      <c r="AC146" s="44"/>
      <c r="AD146" s="44"/>
      <c r="AE146" s="44"/>
      <c r="AG146" s="44"/>
      <c r="AH146" s="44"/>
      <c r="AI146" s="44"/>
      <c r="AJ146" s="44"/>
      <c r="AK146" s="44"/>
      <c r="AL146" s="44"/>
    </row>
    <row r="147" spans="5:38" x14ac:dyDescent="0.25">
      <c r="E147" s="6"/>
      <c r="F147" s="77"/>
      <c r="G147" s="44"/>
      <c r="H147" s="44"/>
      <c r="I147" s="44"/>
      <c r="J147" s="44"/>
      <c r="K147" s="44"/>
      <c r="L147" s="44"/>
      <c r="N147" s="44"/>
      <c r="O147" s="44"/>
      <c r="P147" s="44"/>
      <c r="Q147" s="44"/>
      <c r="R147" s="44"/>
      <c r="S147" s="44"/>
      <c r="X147" s="6"/>
      <c r="Y147" s="77"/>
      <c r="Z147" s="44"/>
      <c r="AA147" s="44"/>
      <c r="AB147" s="44"/>
      <c r="AC147" s="44"/>
      <c r="AD147" s="44"/>
      <c r="AE147" s="44"/>
      <c r="AG147" s="44"/>
      <c r="AH147" s="44"/>
      <c r="AI147" s="44"/>
      <c r="AJ147" s="44"/>
      <c r="AK147" s="44"/>
      <c r="AL147" s="44"/>
    </row>
    <row r="148" spans="5:38" x14ac:dyDescent="0.25">
      <c r="E148" s="6"/>
      <c r="F148" s="77"/>
      <c r="G148" s="44"/>
      <c r="H148" s="44"/>
      <c r="I148" s="44"/>
      <c r="J148" s="44"/>
      <c r="K148" s="44"/>
      <c r="L148" s="44"/>
      <c r="N148" s="44"/>
      <c r="O148" s="44"/>
      <c r="P148" s="44"/>
      <c r="Q148" s="44"/>
      <c r="R148" s="44"/>
      <c r="S148" s="44"/>
      <c r="X148" s="6"/>
      <c r="Y148" s="77"/>
      <c r="Z148" s="44"/>
      <c r="AA148" s="44"/>
      <c r="AB148" s="44"/>
      <c r="AC148" s="44"/>
      <c r="AD148" s="44"/>
      <c r="AE148" s="44"/>
      <c r="AG148" s="44"/>
      <c r="AH148" s="44"/>
      <c r="AI148" s="44"/>
      <c r="AJ148" s="44"/>
      <c r="AK148" s="44"/>
      <c r="AL148" s="44"/>
    </row>
    <row r="149" spans="5:38" x14ac:dyDescent="0.25">
      <c r="E149" s="6"/>
      <c r="F149" s="77"/>
      <c r="G149" s="44"/>
      <c r="H149" s="44"/>
      <c r="I149" s="44"/>
      <c r="J149" s="44"/>
      <c r="K149" s="44"/>
      <c r="L149" s="44"/>
      <c r="N149" s="44"/>
      <c r="O149" s="44"/>
      <c r="P149" s="44"/>
      <c r="Q149" s="44"/>
      <c r="R149" s="44"/>
      <c r="S149" s="44"/>
      <c r="X149" s="6"/>
      <c r="Y149" s="77"/>
      <c r="Z149" s="44"/>
      <c r="AA149" s="44"/>
      <c r="AB149" s="44"/>
      <c r="AC149" s="44"/>
      <c r="AD149" s="44"/>
      <c r="AE149" s="44"/>
      <c r="AG149" s="44"/>
      <c r="AH149" s="44"/>
      <c r="AI149" s="44"/>
      <c r="AJ149" s="44"/>
      <c r="AK149" s="44"/>
      <c r="AL149" s="44"/>
    </row>
    <row r="150" spans="5:38" x14ac:dyDescent="0.25">
      <c r="E150" s="6"/>
      <c r="F150" s="77"/>
      <c r="G150" s="44"/>
      <c r="H150" s="44"/>
      <c r="I150" s="44"/>
      <c r="J150" s="44"/>
      <c r="K150" s="44"/>
      <c r="L150" s="44"/>
      <c r="N150" s="44"/>
      <c r="O150" s="44"/>
      <c r="P150" s="44"/>
      <c r="Q150" s="44"/>
      <c r="R150" s="44"/>
      <c r="S150" s="44"/>
      <c r="X150" s="6"/>
      <c r="Y150" s="77"/>
      <c r="Z150" s="44"/>
      <c r="AA150" s="44"/>
      <c r="AB150" s="44"/>
      <c r="AC150" s="44"/>
      <c r="AD150" s="44"/>
      <c r="AE150" s="44"/>
      <c r="AG150" s="44"/>
      <c r="AH150" s="44"/>
      <c r="AI150" s="44"/>
      <c r="AJ150" s="44"/>
      <c r="AK150" s="44"/>
      <c r="AL150" s="44"/>
    </row>
    <row r="151" spans="5:38" x14ac:dyDescent="0.25">
      <c r="E151" s="6"/>
      <c r="F151" s="77"/>
      <c r="G151" s="44"/>
      <c r="H151" s="44"/>
      <c r="I151" s="44"/>
      <c r="J151" s="44"/>
      <c r="K151" s="44"/>
      <c r="L151" s="44"/>
      <c r="N151" s="44"/>
      <c r="O151" s="44"/>
      <c r="P151" s="44"/>
      <c r="Q151" s="44"/>
      <c r="R151" s="44"/>
      <c r="S151" s="44"/>
      <c r="X151" s="6"/>
      <c r="Y151" s="77"/>
      <c r="Z151" s="44"/>
      <c r="AA151" s="44"/>
      <c r="AB151" s="44"/>
      <c r="AC151" s="44"/>
      <c r="AD151" s="44"/>
      <c r="AE151" s="44"/>
      <c r="AG151" s="44"/>
      <c r="AH151" s="44"/>
      <c r="AI151" s="44"/>
      <c r="AJ151" s="44"/>
      <c r="AK151" s="44"/>
      <c r="AL151" s="44"/>
    </row>
    <row r="152" spans="5:38" x14ac:dyDescent="0.25">
      <c r="E152" s="6"/>
      <c r="F152" s="77"/>
      <c r="G152" s="44"/>
      <c r="H152" s="44"/>
      <c r="I152" s="44"/>
      <c r="J152" s="44"/>
      <c r="K152" s="44"/>
      <c r="L152" s="44"/>
      <c r="N152" s="44"/>
      <c r="O152" s="44"/>
      <c r="P152" s="44"/>
      <c r="Q152" s="44"/>
      <c r="R152" s="44"/>
      <c r="S152" s="44"/>
      <c r="X152" s="6"/>
      <c r="Y152" s="77"/>
      <c r="Z152" s="44"/>
      <c r="AA152" s="44"/>
      <c r="AB152" s="44"/>
      <c r="AC152" s="44"/>
      <c r="AD152" s="44"/>
      <c r="AE152" s="44"/>
      <c r="AG152" s="44"/>
      <c r="AH152" s="44"/>
      <c r="AI152" s="44"/>
      <c r="AJ152" s="44"/>
      <c r="AK152" s="44"/>
      <c r="AL152" s="44"/>
    </row>
    <row r="153" spans="5:38" x14ac:dyDescent="0.25">
      <c r="E153" s="6"/>
      <c r="F153" s="77"/>
      <c r="G153" s="44"/>
      <c r="H153" s="44"/>
      <c r="I153" s="44"/>
      <c r="J153" s="44"/>
      <c r="K153" s="44"/>
      <c r="L153" s="44"/>
      <c r="N153" s="44"/>
      <c r="O153" s="44"/>
      <c r="P153" s="44"/>
      <c r="Q153" s="44"/>
      <c r="R153" s="44"/>
      <c r="S153" s="44"/>
      <c r="X153" s="6"/>
      <c r="Y153" s="77"/>
      <c r="Z153" s="44"/>
      <c r="AA153" s="44"/>
      <c r="AB153" s="44"/>
      <c r="AC153" s="44"/>
      <c r="AD153" s="44"/>
      <c r="AE153" s="44"/>
      <c r="AG153" s="44"/>
      <c r="AH153" s="44"/>
      <c r="AI153" s="44"/>
      <c r="AJ153" s="44"/>
      <c r="AK153" s="44"/>
      <c r="AL153" s="44"/>
    </row>
    <row r="154" spans="5:38" x14ac:dyDescent="0.25">
      <c r="E154" s="6"/>
      <c r="F154" s="77"/>
      <c r="G154" s="44"/>
      <c r="H154" s="44"/>
      <c r="I154" s="44"/>
      <c r="J154" s="44"/>
      <c r="K154" s="44"/>
      <c r="L154" s="44"/>
      <c r="N154" s="44"/>
      <c r="O154" s="44"/>
      <c r="P154" s="44"/>
      <c r="Q154" s="44"/>
      <c r="R154" s="44"/>
      <c r="S154" s="44"/>
      <c r="X154" s="6"/>
      <c r="Y154" s="77"/>
      <c r="Z154" s="44"/>
      <c r="AA154" s="44"/>
      <c r="AB154" s="44"/>
      <c r="AC154" s="44"/>
      <c r="AD154" s="44"/>
      <c r="AE154" s="44"/>
      <c r="AG154" s="44"/>
      <c r="AH154" s="44"/>
      <c r="AI154" s="44"/>
      <c r="AJ154" s="44"/>
      <c r="AK154" s="44"/>
      <c r="AL154" s="44"/>
    </row>
    <row r="155" spans="5:38" x14ac:dyDescent="0.25">
      <c r="E155" s="6"/>
      <c r="F155" s="77"/>
      <c r="G155" s="44"/>
      <c r="H155" s="44"/>
      <c r="I155" s="44"/>
      <c r="J155" s="44"/>
      <c r="K155" s="44"/>
      <c r="L155" s="44"/>
      <c r="N155" s="44"/>
      <c r="O155" s="44"/>
      <c r="P155" s="44"/>
      <c r="Q155" s="44"/>
      <c r="R155" s="44"/>
      <c r="S155" s="44"/>
      <c r="X155" s="6"/>
      <c r="Y155" s="77"/>
      <c r="Z155" s="44"/>
      <c r="AA155" s="44"/>
      <c r="AB155" s="44"/>
      <c r="AC155" s="44"/>
      <c r="AD155" s="44"/>
      <c r="AE155" s="44"/>
      <c r="AG155" s="44"/>
      <c r="AH155" s="44"/>
      <c r="AI155" s="44"/>
      <c r="AJ155" s="44"/>
      <c r="AK155" s="44"/>
      <c r="AL155" s="44"/>
    </row>
    <row r="156" spans="5:38" x14ac:dyDescent="0.25">
      <c r="E156" s="6"/>
      <c r="F156" s="77"/>
      <c r="G156" s="44"/>
      <c r="H156" s="44"/>
      <c r="I156" s="44"/>
      <c r="J156" s="44"/>
      <c r="K156" s="44"/>
      <c r="L156" s="44"/>
      <c r="N156" s="44"/>
      <c r="O156" s="44"/>
      <c r="P156" s="44"/>
      <c r="Q156" s="44"/>
      <c r="R156" s="44"/>
      <c r="S156" s="44"/>
      <c r="X156" s="6"/>
      <c r="Y156" s="77"/>
      <c r="Z156" s="44"/>
      <c r="AA156" s="44"/>
      <c r="AB156" s="44"/>
      <c r="AC156" s="44"/>
      <c r="AD156" s="44"/>
      <c r="AE156" s="44"/>
      <c r="AG156" s="44"/>
      <c r="AH156" s="44"/>
      <c r="AI156" s="44"/>
      <c r="AJ156" s="44"/>
      <c r="AK156" s="44"/>
      <c r="AL156" s="44"/>
    </row>
    <row r="157" spans="5:38" x14ac:dyDescent="0.25">
      <c r="E157" s="6"/>
      <c r="F157" s="77"/>
      <c r="G157" s="44"/>
      <c r="H157" s="44"/>
      <c r="I157" s="44"/>
      <c r="J157" s="44"/>
      <c r="K157" s="44"/>
      <c r="L157" s="44"/>
      <c r="N157" s="44"/>
      <c r="O157" s="44"/>
      <c r="P157" s="44"/>
      <c r="Q157" s="44"/>
      <c r="R157" s="44"/>
      <c r="S157" s="44"/>
      <c r="X157" s="6"/>
      <c r="Y157" s="77"/>
      <c r="Z157" s="44"/>
      <c r="AA157" s="44"/>
      <c r="AB157" s="44"/>
      <c r="AC157" s="44"/>
      <c r="AD157" s="44"/>
      <c r="AE157" s="44"/>
      <c r="AG157" s="44"/>
      <c r="AH157" s="44"/>
      <c r="AI157" s="44"/>
      <c r="AJ157" s="44"/>
      <c r="AK157" s="44"/>
      <c r="AL157" s="44"/>
    </row>
    <row r="158" spans="5:38" x14ac:dyDescent="0.25">
      <c r="E158" s="6"/>
      <c r="F158" s="77"/>
      <c r="G158" s="44"/>
      <c r="H158" s="44"/>
      <c r="I158" s="44"/>
      <c r="J158" s="44"/>
      <c r="K158" s="44"/>
      <c r="L158" s="44"/>
      <c r="N158" s="44"/>
      <c r="O158" s="44"/>
      <c r="P158" s="44"/>
      <c r="Q158" s="44"/>
      <c r="R158" s="44"/>
      <c r="S158" s="44"/>
      <c r="X158" s="6"/>
      <c r="Y158" s="77"/>
      <c r="Z158" s="44"/>
      <c r="AA158" s="44"/>
      <c r="AB158" s="44"/>
      <c r="AC158" s="44"/>
      <c r="AD158" s="44"/>
      <c r="AE158" s="44"/>
      <c r="AG158" s="44"/>
      <c r="AH158" s="44"/>
      <c r="AI158" s="44"/>
      <c r="AJ158" s="44"/>
      <c r="AK158" s="44"/>
      <c r="AL158" s="44"/>
    </row>
    <row r="159" spans="5:38" x14ac:dyDescent="0.25">
      <c r="E159" s="6"/>
      <c r="F159" s="77"/>
      <c r="G159" s="44"/>
      <c r="H159" s="44"/>
      <c r="I159" s="44"/>
      <c r="J159" s="44"/>
      <c r="K159" s="44"/>
      <c r="L159" s="44"/>
      <c r="N159" s="44"/>
      <c r="O159" s="44"/>
      <c r="P159" s="44"/>
      <c r="Q159" s="44"/>
      <c r="R159" s="44"/>
      <c r="S159" s="44"/>
      <c r="X159" s="6"/>
      <c r="Y159" s="77"/>
      <c r="Z159" s="44"/>
      <c r="AA159" s="44"/>
      <c r="AB159" s="44"/>
      <c r="AC159" s="44"/>
      <c r="AD159" s="44"/>
      <c r="AE159" s="44"/>
      <c r="AG159" s="44"/>
      <c r="AH159" s="44"/>
      <c r="AI159" s="44"/>
      <c r="AJ159" s="44"/>
      <c r="AK159" s="44"/>
      <c r="AL159" s="44"/>
    </row>
    <row r="160" spans="5:38" x14ac:dyDescent="0.25">
      <c r="E160" s="6"/>
      <c r="F160" s="77"/>
      <c r="G160" s="44"/>
      <c r="H160" s="44"/>
      <c r="I160" s="44"/>
      <c r="J160" s="44"/>
      <c r="K160" s="44"/>
      <c r="L160" s="44"/>
      <c r="N160" s="44"/>
      <c r="O160" s="44"/>
      <c r="P160" s="44"/>
      <c r="Q160" s="44"/>
      <c r="R160" s="44"/>
      <c r="S160" s="44"/>
      <c r="X160" s="6"/>
      <c r="Y160" s="77"/>
      <c r="Z160" s="44"/>
      <c r="AA160" s="44"/>
      <c r="AB160" s="44"/>
      <c r="AC160" s="44"/>
      <c r="AD160" s="44"/>
      <c r="AE160" s="44"/>
      <c r="AG160" s="44"/>
      <c r="AH160" s="44"/>
      <c r="AI160" s="44"/>
      <c r="AJ160" s="44"/>
      <c r="AK160" s="44"/>
      <c r="AL160" s="44"/>
    </row>
    <row r="161" spans="5:38" x14ac:dyDescent="0.25">
      <c r="E161" s="6"/>
      <c r="F161" s="77"/>
      <c r="G161" s="44"/>
      <c r="H161" s="44"/>
      <c r="I161" s="44"/>
      <c r="J161" s="44"/>
      <c r="K161" s="44"/>
      <c r="L161" s="44"/>
      <c r="N161" s="44"/>
      <c r="O161" s="44"/>
      <c r="P161" s="44"/>
      <c r="Q161" s="44"/>
      <c r="R161" s="44"/>
      <c r="S161" s="44"/>
      <c r="X161" s="6"/>
      <c r="Y161" s="77"/>
      <c r="Z161" s="44"/>
      <c r="AA161" s="44"/>
      <c r="AB161" s="44"/>
      <c r="AC161" s="44"/>
      <c r="AD161" s="44"/>
      <c r="AE161" s="44"/>
      <c r="AG161" s="44"/>
      <c r="AH161" s="44"/>
      <c r="AI161" s="44"/>
      <c r="AJ161" s="44"/>
      <c r="AK161" s="44"/>
      <c r="AL161" s="44"/>
    </row>
    <row r="162" spans="5:38" x14ac:dyDescent="0.25">
      <c r="E162" s="6"/>
      <c r="F162" s="77"/>
      <c r="G162" s="44"/>
      <c r="H162" s="44"/>
      <c r="I162" s="44"/>
      <c r="J162" s="44"/>
      <c r="K162" s="44"/>
      <c r="L162" s="44"/>
      <c r="N162" s="44"/>
      <c r="O162" s="44"/>
      <c r="P162" s="44"/>
      <c r="Q162" s="44"/>
      <c r="R162" s="44"/>
      <c r="S162" s="44"/>
      <c r="X162" s="6"/>
      <c r="Y162" s="77"/>
      <c r="Z162" s="44"/>
      <c r="AA162" s="44"/>
      <c r="AB162" s="44"/>
      <c r="AC162" s="44"/>
      <c r="AD162" s="44"/>
      <c r="AE162" s="44"/>
      <c r="AG162" s="44"/>
      <c r="AH162" s="44"/>
      <c r="AI162" s="44"/>
      <c r="AJ162" s="44"/>
      <c r="AK162" s="44"/>
      <c r="AL162" s="44"/>
    </row>
    <row r="163" spans="5:38" x14ac:dyDescent="0.25">
      <c r="E163" s="6"/>
      <c r="F163" s="77"/>
      <c r="G163" s="44"/>
      <c r="H163" s="44"/>
      <c r="I163" s="44"/>
      <c r="J163" s="44"/>
      <c r="K163" s="44"/>
      <c r="L163" s="44"/>
      <c r="N163" s="44"/>
      <c r="O163" s="44"/>
      <c r="P163" s="44"/>
      <c r="Q163" s="44"/>
      <c r="R163" s="44"/>
      <c r="S163" s="44"/>
      <c r="X163" s="6"/>
      <c r="Y163" s="77"/>
      <c r="Z163" s="44"/>
      <c r="AA163" s="44"/>
      <c r="AB163" s="44"/>
      <c r="AC163" s="44"/>
      <c r="AD163" s="44"/>
      <c r="AE163" s="44"/>
      <c r="AG163" s="44"/>
      <c r="AH163" s="44"/>
      <c r="AI163" s="44"/>
      <c r="AJ163" s="44"/>
      <c r="AK163" s="44"/>
      <c r="AL163" s="44"/>
    </row>
    <row r="164" spans="5:38" x14ac:dyDescent="0.25">
      <c r="E164" s="6"/>
      <c r="F164" s="77"/>
      <c r="G164" s="44"/>
      <c r="H164" s="44"/>
      <c r="I164" s="44"/>
      <c r="J164" s="44"/>
      <c r="K164" s="44"/>
      <c r="L164" s="44"/>
      <c r="N164" s="44"/>
      <c r="O164" s="44"/>
      <c r="P164" s="44"/>
      <c r="Q164" s="44"/>
      <c r="R164" s="44"/>
      <c r="S164" s="44"/>
      <c r="X164" s="6"/>
      <c r="Y164" s="77"/>
      <c r="Z164" s="44"/>
      <c r="AA164" s="44"/>
      <c r="AB164" s="44"/>
      <c r="AC164" s="44"/>
      <c r="AD164" s="44"/>
      <c r="AE164" s="44"/>
      <c r="AG164" s="44"/>
      <c r="AH164" s="44"/>
      <c r="AI164" s="44"/>
      <c r="AJ164" s="44"/>
      <c r="AK164" s="44"/>
      <c r="AL164" s="44"/>
    </row>
    <row r="165" spans="5:38" x14ac:dyDescent="0.25">
      <c r="E165" s="6"/>
      <c r="F165" s="77"/>
      <c r="G165" s="44"/>
      <c r="H165" s="44"/>
      <c r="I165" s="44"/>
      <c r="J165" s="44"/>
      <c r="K165" s="44"/>
      <c r="L165" s="44"/>
      <c r="N165" s="44"/>
      <c r="O165" s="44"/>
      <c r="P165" s="44"/>
      <c r="Q165" s="44"/>
      <c r="R165" s="44"/>
      <c r="S165" s="44"/>
      <c r="X165" s="6"/>
      <c r="Y165" s="77"/>
      <c r="Z165" s="44"/>
      <c r="AA165" s="44"/>
      <c r="AB165" s="44"/>
      <c r="AC165" s="44"/>
      <c r="AD165" s="44"/>
      <c r="AE165" s="44"/>
      <c r="AG165" s="44"/>
      <c r="AH165" s="44"/>
      <c r="AI165" s="44"/>
      <c r="AJ165" s="44"/>
      <c r="AK165" s="44"/>
      <c r="AL165" s="44"/>
    </row>
    <row r="166" spans="5:38" x14ac:dyDescent="0.25">
      <c r="E166" s="6"/>
      <c r="F166" s="77"/>
      <c r="G166" s="44"/>
      <c r="H166" s="44"/>
      <c r="I166" s="44"/>
      <c r="J166" s="44"/>
      <c r="K166" s="44"/>
      <c r="L166" s="44"/>
      <c r="N166" s="44"/>
      <c r="O166" s="44"/>
      <c r="P166" s="44"/>
      <c r="Q166" s="44"/>
      <c r="R166" s="44"/>
      <c r="S166" s="44"/>
      <c r="X166" s="6"/>
      <c r="Y166" s="77"/>
      <c r="Z166" s="44"/>
      <c r="AA166" s="44"/>
      <c r="AB166" s="44"/>
      <c r="AC166" s="44"/>
      <c r="AD166" s="44"/>
      <c r="AE166" s="44"/>
      <c r="AG166" s="44"/>
      <c r="AH166" s="44"/>
      <c r="AI166" s="44"/>
      <c r="AJ166" s="44"/>
      <c r="AK166" s="44"/>
      <c r="AL166" s="44"/>
    </row>
    <row r="167" spans="5:38" x14ac:dyDescent="0.25">
      <c r="E167" s="6"/>
      <c r="F167" s="77"/>
      <c r="G167" s="44"/>
      <c r="H167" s="44"/>
      <c r="I167" s="44"/>
      <c r="J167" s="44"/>
      <c r="K167" s="44"/>
      <c r="L167" s="44"/>
      <c r="N167" s="44"/>
      <c r="O167" s="44"/>
      <c r="P167" s="44"/>
      <c r="Q167" s="44"/>
      <c r="R167" s="44"/>
      <c r="S167" s="44"/>
      <c r="X167" s="6"/>
      <c r="Y167" s="77"/>
      <c r="Z167" s="44"/>
      <c r="AA167" s="44"/>
      <c r="AB167" s="44"/>
      <c r="AC167" s="44"/>
      <c r="AD167" s="44"/>
      <c r="AE167" s="44"/>
      <c r="AG167" s="44"/>
      <c r="AH167" s="44"/>
      <c r="AI167" s="44"/>
      <c r="AJ167" s="44"/>
      <c r="AK167" s="44"/>
      <c r="AL167" s="44"/>
    </row>
    <row r="168" spans="5:38" x14ac:dyDescent="0.25">
      <c r="E168" s="6"/>
      <c r="G168" s="44"/>
      <c r="H168" s="44"/>
      <c r="I168" s="44"/>
      <c r="J168" s="44"/>
      <c r="K168" s="44"/>
      <c r="L168" s="44"/>
      <c r="N168" s="44"/>
      <c r="O168" s="44"/>
      <c r="P168" s="44"/>
      <c r="Q168" s="44"/>
      <c r="R168" s="44"/>
      <c r="S168" s="44"/>
      <c r="X168" s="6"/>
      <c r="Y168" s="77"/>
      <c r="Z168" s="44"/>
      <c r="AA168" s="44"/>
      <c r="AB168" s="44"/>
      <c r="AC168" s="44"/>
      <c r="AD168" s="44"/>
      <c r="AE168" s="44"/>
      <c r="AG168" s="44"/>
      <c r="AH168" s="44"/>
      <c r="AI168" s="44"/>
      <c r="AJ168" s="44"/>
      <c r="AK168" s="44"/>
      <c r="AL168" s="44"/>
    </row>
    <row r="169" spans="5:38" x14ac:dyDescent="0.25">
      <c r="E169" s="6"/>
      <c r="G169" s="44"/>
      <c r="H169" s="44"/>
      <c r="I169" s="44"/>
      <c r="J169" s="44"/>
      <c r="K169" s="44"/>
      <c r="L169" s="44"/>
      <c r="N169" s="44"/>
      <c r="O169" s="44"/>
      <c r="P169" s="44"/>
      <c r="Q169" s="44"/>
      <c r="R169" s="44"/>
      <c r="S169" s="44"/>
      <c r="X169" s="6"/>
      <c r="Y169" s="77"/>
      <c r="Z169" s="44"/>
      <c r="AA169" s="44"/>
      <c r="AB169" s="44"/>
      <c r="AC169" s="44"/>
      <c r="AD169" s="44"/>
      <c r="AE169" s="44"/>
      <c r="AG169" s="44"/>
      <c r="AH169" s="44"/>
      <c r="AI169" s="44"/>
      <c r="AJ169" s="44"/>
      <c r="AK169" s="44"/>
      <c r="AL169" s="44"/>
    </row>
    <row r="170" spans="5:38" x14ac:dyDescent="0.25">
      <c r="E170" s="6"/>
      <c r="G170" s="44"/>
      <c r="H170" s="44"/>
      <c r="I170" s="44"/>
      <c r="J170" s="44"/>
      <c r="K170" s="44"/>
      <c r="L170" s="44"/>
      <c r="N170" s="44"/>
      <c r="O170" s="44"/>
      <c r="P170" s="44"/>
      <c r="Q170" s="44"/>
      <c r="R170" s="44"/>
      <c r="S170" s="44"/>
      <c r="X170" s="6"/>
      <c r="Y170" s="77"/>
      <c r="Z170" s="44"/>
      <c r="AA170" s="44"/>
      <c r="AB170" s="44"/>
      <c r="AC170" s="44"/>
      <c r="AD170" s="44"/>
      <c r="AE170" s="44"/>
      <c r="AG170" s="44"/>
      <c r="AH170" s="44"/>
      <c r="AI170" s="44"/>
      <c r="AJ170" s="44"/>
      <c r="AK170" s="44"/>
      <c r="AL170" s="44"/>
    </row>
    <row r="171" spans="5:38" x14ac:dyDescent="0.25">
      <c r="E171" s="6"/>
      <c r="G171" s="44"/>
      <c r="H171" s="44"/>
      <c r="I171" s="44"/>
      <c r="J171" s="44"/>
      <c r="K171" s="44"/>
      <c r="L171" s="44"/>
      <c r="N171" s="44"/>
      <c r="O171" s="44"/>
      <c r="P171" s="44"/>
      <c r="Q171" s="44"/>
      <c r="R171" s="44"/>
      <c r="S171" s="44"/>
      <c r="X171" s="6"/>
      <c r="Y171" s="77"/>
      <c r="Z171" s="44"/>
      <c r="AA171" s="44"/>
      <c r="AB171" s="44"/>
      <c r="AC171" s="44"/>
      <c r="AD171" s="44"/>
      <c r="AE171" s="44"/>
      <c r="AG171" s="44"/>
      <c r="AH171" s="44"/>
      <c r="AI171" s="44"/>
      <c r="AJ171" s="44"/>
      <c r="AK171" s="44"/>
      <c r="AL171" s="44"/>
    </row>
    <row r="172" spans="5:38" x14ac:dyDescent="0.25">
      <c r="E172" s="6"/>
      <c r="G172" s="44"/>
      <c r="H172" s="44"/>
      <c r="I172" s="44"/>
      <c r="J172" s="44"/>
      <c r="K172" s="44"/>
      <c r="L172" s="44"/>
      <c r="N172" s="44"/>
      <c r="O172" s="44"/>
      <c r="P172" s="44"/>
      <c r="Q172" s="44"/>
      <c r="R172" s="44"/>
      <c r="S172" s="44"/>
      <c r="X172" s="6"/>
      <c r="Y172" s="77"/>
      <c r="Z172" s="44"/>
      <c r="AA172" s="44"/>
      <c r="AB172" s="44"/>
      <c r="AC172" s="44"/>
      <c r="AD172" s="44"/>
      <c r="AE172" s="44"/>
      <c r="AG172" s="44"/>
      <c r="AH172" s="44"/>
      <c r="AI172" s="44"/>
      <c r="AJ172" s="44"/>
      <c r="AK172" s="44"/>
      <c r="AL172" s="44"/>
    </row>
    <row r="173" spans="5:38" x14ac:dyDescent="0.25">
      <c r="E173" s="6"/>
      <c r="G173" s="44"/>
      <c r="H173" s="44"/>
      <c r="I173" s="44"/>
      <c r="J173" s="44"/>
      <c r="K173" s="44"/>
      <c r="L173" s="44"/>
      <c r="N173" s="44"/>
      <c r="O173" s="44"/>
      <c r="P173" s="44"/>
      <c r="Q173" s="44"/>
      <c r="R173" s="44"/>
      <c r="S173" s="44"/>
      <c r="X173" s="6"/>
      <c r="Y173" s="77"/>
      <c r="Z173" s="44"/>
      <c r="AA173" s="44"/>
      <c r="AB173" s="44"/>
      <c r="AC173" s="44"/>
      <c r="AD173" s="44"/>
      <c r="AE173" s="44"/>
      <c r="AG173" s="44"/>
      <c r="AH173" s="44"/>
      <c r="AI173" s="44"/>
      <c r="AJ173" s="44"/>
      <c r="AK173" s="44"/>
      <c r="AL173" s="44"/>
    </row>
    <row r="174" spans="5:38" x14ac:dyDescent="0.25">
      <c r="E174" s="6"/>
      <c r="G174" s="44"/>
      <c r="H174" s="44"/>
      <c r="I174" s="44"/>
      <c r="J174" s="44"/>
      <c r="K174" s="44"/>
      <c r="L174" s="44"/>
      <c r="N174" s="44"/>
      <c r="O174" s="44"/>
      <c r="P174" s="44"/>
      <c r="Q174" s="44"/>
      <c r="R174" s="44"/>
      <c r="S174" s="44"/>
      <c r="X174" s="6"/>
      <c r="Y174" s="77"/>
      <c r="Z174" s="44"/>
      <c r="AA174" s="44"/>
      <c r="AB174" s="44"/>
      <c r="AC174" s="44"/>
      <c r="AD174" s="44"/>
      <c r="AE174" s="44"/>
      <c r="AG174" s="44"/>
      <c r="AH174" s="44"/>
      <c r="AI174" s="44"/>
      <c r="AJ174" s="44"/>
      <c r="AK174" s="44"/>
      <c r="AL174" s="44"/>
    </row>
    <row r="175" spans="5:38" x14ac:dyDescent="0.25">
      <c r="E175" s="6"/>
      <c r="G175" s="44"/>
      <c r="H175" s="44"/>
      <c r="I175" s="44"/>
      <c r="J175" s="44"/>
      <c r="K175" s="44"/>
      <c r="L175" s="44"/>
      <c r="N175" s="44"/>
      <c r="O175" s="44"/>
      <c r="P175" s="44"/>
      <c r="Q175" s="44"/>
      <c r="R175" s="44"/>
      <c r="S175" s="44"/>
      <c r="X175" s="6"/>
      <c r="Y175" s="77"/>
      <c r="Z175" s="44"/>
      <c r="AA175" s="44"/>
      <c r="AB175" s="44"/>
      <c r="AC175" s="44"/>
      <c r="AD175" s="44"/>
      <c r="AE175" s="44"/>
      <c r="AG175" s="44"/>
      <c r="AH175" s="44"/>
      <c r="AI175" s="44"/>
      <c r="AJ175" s="44"/>
      <c r="AK175" s="44"/>
      <c r="AL175" s="44"/>
    </row>
    <row r="176" spans="5:38" x14ac:dyDescent="0.25">
      <c r="E176" s="6"/>
      <c r="G176" s="44"/>
      <c r="H176" s="44"/>
      <c r="I176" s="44"/>
      <c r="J176" s="44"/>
      <c r="K176" s="44"/>
      <c r="L176" s="44"/>
      <c r="N176" s="44"/>
      <c r="O176" s="44"/>
      <c r="P176" s="44"/>
      <c r="Q176" s="44"/>
      <c r="R176" s="44"/>
      <c r="S176" s="44"/>
      <c r="X176" s="6"/>
      <c r="Y176" s="77"/>
      <c r="Z176" s="44"/>
      <c r="AA176" s="44"/>
      <c r="AB176" s="44"/>
      <c r="AC176" s="44"/>
      <c r="AD176" s="44"/>
      <c r="AE176" s="44"/>
      <c r="AG176" s="44"/>
      <c r="AH176" s="44"/>
      <c r="AI176" s="44"/>
      <c r="AJ176" s="44"/>
      <c r="AK176" s="44"/>
      <c r="AL176" s="44"/>
    </row>
    <row r="177" spans="5:38" x14ac:dyDescent="0.25">
      <c r="E177" s="6"/>
      <c r="G177" s="44"/>
      <c r="H177" s="44"/>
      <c r="I177" s="44"/>
      <c r="J177" s="44"/>
      <c r="K177" s="44"/>
      <c r="L177" s="44"/>
      <c r="N177" s="44"/>
      <c r="O177" s="44"/>
      <c r="P177" s="44"/>
      <c r="Q177" s="44"/>
      <c r="R177" s="44"/>
      <c r="S177" s="44"/>
      <c r="X177" s="6"/>
      <c r="Y177" s="77"/>
      <c r="Z177" s="44"/>
      <c r="AA177" s="44"/>
      <c r="AB177" s="44"/>
      <c r="AC177" s="44"/>
      <c r="AD177" s="44"/>
      <c r="AE177" s="44"/>
      <c r="AG177" s="44"/>
      <c r="AH177" s="44"/>
      <c r="AI177" s="44"/>
      <c r="AJ177" s="44"/>
      <c r="AK177" s="44"/>
      <c r="AL177" s="44"/>
    </row>
    <row r="178" spans="5:38" x14ac:dyDescent="0.25">
      <c r="E178" s="6"/>
      <c r="G178" s="44"/>
      <c r="H178" s="44"/>
      <c r="I178" s="44"/>
      <c r="J178" s="44"/>
      <c r="K178" s="44"/>
      <c r="L178" s="44"/>
      <c r="N178" s="44"/>
      <c r="O178" s="44"/>
      <c r="P178" s="44"/>
      <c r="Q178" s="44"/>
      <c r="R178" s="44"/>
      <c r="S178" s="44"/>
      <c r="X178" s="6"/>
      <c r="Y178" s="77"/>
      <c r="Z178" s="44"/>
      <c r="AA178" s="44"/>
      <c r="AB178" s="44"/>
      <c r="AC178" s="44"/>
      <c r="AD178" s="44"/>
      <c r="AE178" s="44"/>
      <c r="AG178" s="44"/>
      <c r="AH178" s="44"/>
      <c r="AI178" s="44"/>
      <c r="AJ178" s="44"/>
      <c r="AK178" s="44"/>
      <c r="AL178" s="44"/>
    </row>
    <row r="179" spans="5:38" x14ac:dyDescent="0.25">
      <c r="E179" s="6"/>
      <c r="G179" s="44"/>
      <c r="H179" s="44"/>
      <c r="I179" s="44"/>
      <c r="J179" s="44"/>
      <c r="K179" s="44"/>
      <c r="L179" s="44"/>
      <c r="N179" s="44"/>
      <c r="O179" s="44"/>
      <c r="P179" s="44"/>
      <c r="Q179" s="44"/>
      <c r="R179" s="44"/>
      <c r="S179" s="44"/>
      <c r="X179" s="6"/>
      <c r="Y179" s="77"/>
      <c r="Z179" s="44"/>
      <c r="AA179" s="44"/>
      <c r="AB179" s="44"/>
      <c r="AC179" s="44"/>
      <c r="AD179" s="44"/>
      <c r="AE179" s="44"/>
      <c r="AG179" s="44"/>
      <c r="AH179" s="44"/>
      <c r="AI179" s="44"/>
      <c r="AJ179" s="44"/>
      <c r="AK179" s="44"/>
      <c r="AL179" s="44"/>
    </row>
    <row r="180" spans="5:38" x14ac:dyDescent="0.25">
      <c r="E180" s="6"/>
      <c r="G180" s="44"/>
      <c r="H180" s="44"/>
      <c r="I180" s="44"/>
      <c r="J180" s="44"/>
      <c r="K180" s="44"/>
      <c r="L180" s="44"/>
      <c r="N180" s="44"/>
      <c r="O180" s="44"/>
      <c r="P180" s="44"/>
      <c r="Q180" s="44"/>
      <c r="R180" s="44"/>
      <c r="S180" s="44"/>
      <c r="X180" s="6"/>
      <c r="Y180" s="77"/>
      <c r="Z180" s="44"/>
      <c r="AA180" s="44"/>
      <c r="AB180" s="44"/>
      <c r="AC180" s="44"/>
      <c r="AD180" s="44"/>
      <c r="AE180" s="44"/>
      <c r="AG180" s="44"/>
      <c r="AH180" s="44"/>
      <c r="AI180" s="44"/>
      <c r="AJ180" s="44"/>
      <c r="AK180" s="44"/>
      <c r="AL180" s="44"/>
    </row>
    <row r="181" spans="5:38" x14ac:dyDescent="0.25">
      <c r="E181" s="6"/>
      <c r="G181" s="44"/>
      <c r="H181" s="44"/>
      <c r="I181" s="44"/>
      <c r="J181" s="44"/>
      <c r="K181" s="44"/>
      <c r="L181" s="44"/>
      <c r="N181" s="44"/>
      <c r="O181" s="44"/>
      <c r="P181" s="44"/>
      <c r="Q181" s="44"/>
      <c r="R181" s="44"/>
      <c r="S181" s="44"/>
      <c r="X181" s="6"/>
      <c r="Y181" s="77"/>
      <c r="Z181" s="44"/>
      <c r="AA181" s="44"/>
      <c r="AB181" s="44"/>
      <c r="AC181" s="44"/>
      <c r="AD181" s="44"/>
      <c r="AE181" s="44"/>
      <c r="AG181" s="44"/>
      <c r="AH181" s="44"/>
      <c r="AI181" s="44"/>
      <c r="AJ181" s="44"/>
      <c r="AK181" s="44"/>
      <c r="AL181" s="44"/>
    </row>
    <row r="182" spans="5:38" x14ac:dyDescent="0.25">
      <c r="E182" s="6"/>
      <c r="G182" s="44"/>
      <c r="H182" s="44"/>
      <c r="I182" s="44"/>
      <c r="J182" s="44"/>
      <c r="K182" s="44"/>
      <c r="L182" s="44"/>
      <c r="N182" s="44"/>
      <c r="O182" s="44"/>
      <c r="P182" s="44"/>
      <c r="Q182" s="44"/>
      <c r="R182" s="44"/>
      <c r="S182" s="44"/>
      <c r="X182" s="6"/>
      <c r="Y182" s="77"/>
      <c r="Z182" s="44"/>
      <c r="AA182" s="44"/>
      <c r="AB182" s="44"/>
      <c r="AC182" s="44"/>
      <c r="AD182" s="44"/>
      <c r="AE182" s="44"/>
      <c r="AG182" s="44"/>
      <c r="AH182" s="44"/>
      <c r="AI182" s="44"/>
      <c r="AJ182" s="44"/>
      <c r="AK182" s="44"/>
      <c r="AL182" s="44"/>
    </row>
    <row r="183" spans="5:38" x14ac:dyDescent="0.25">
      <c r="E183" s="6"/>
      <c r="G183" s="44"/>
      <c r="H183" s="44"/>
      <c r="I183" s="44"/>
      <c r="J183" s="44"/>
      <c r="K183" s="44"/>
      <c r="L183" s="44"/>
      <c r="N183" s="44"/>
      <c r="O183" s="44"/>
      <c r="P183" s="44"/>
      <c r="Q183" s="44"/>
      <c r="R183" s="44"/>
      <c r="S183" s="44"/>
      <c r="X183" s="6"/>
      <c r="Y183" s="77"/>
      <c r="Z183" s="44"/>
      <c r="AA183" s="44"/>
      <c r="AB183" s="44"/>
      <c r="AC183" s="44"/>
      <c r="AD183" s="44"/>
      <c r="AE183" s="44"/>
      <c r="AG183" s="44"/>
      <c r="AH183" s="44"/>
      <c r="AI183" s="44"/>
      <c r="AJ183" s="44"/>
      <c r="AK183" s="44"/>
      <c r="AL183" s="44"/>
    </row>
    <row r="184" spans="5:38" x14ac:dyDescent="0.25">
      <c r="E184" s="6"/>
      <c r="G184" s="44"/>
      <c r="H184" s="44"/>
      <c r="I184" s="44"/>
      <c r="J184" s="44"/>
      <c r="K184" s="44"/>
      <c r="L184" s="44"/>
      <c r="N184" s="44"/>
      <c r="O184" s="44"/>
      <c r="P184" s="44"/>
      <c r="Q184" s="44"/>
      <c r="R184" s="44"/>
      <c r="S184" s="44"/>
      <c r="X184" s="6"/>
      <c r="Y184" s="77"/>
      <c r="Z184" s="44"/>
      <c r="AA184" s="44"/>
      <c r="AB184" s="44"/>
      <c r="AC184" s="44"/>
      <c r="AD184" s="44"/>
      <c r="AE184" s="44"/>
      <c r="AG184" s="44"/>
      <c r="AH184" s="44"/>
      <c r="AI184" s="44"/>
      <c r="AJ184" s="44"/>
      <c r="AK184" s="44"/>
      <c r="AL184" s="44"/>
    </row>
    <row r="185" spans="5:38" x14ac:dyDescent="0.25">
      <c r="E185" s="6"/>
      <c r="G185" s="44"/>
      <c r="H185" s="44"/>
      <c r="I185" s="44"/>
      <c r="J185" s="44"/>
      <c r="K185" s="44"/>
      <c r="L185" s="44"/>
      <c r="N185" s="44"/>
      <c r="O185" s="44"/>
      <c r="P185" s="44"/>
      <c r="Q185" s="44"/>
      <c r="R185" s="44"/>
      <c r="S185" s="44"/>
      <c r="X185" s="6"/>
      <c r="Y185" s="77"/>
      <c r="Z185" s="44"/>
      <c r="AA185" s="44"/>
      <c r="AB185" s="44"/>
      <c r="AC185" s="44"/>
      <c r="AD185" s="44"/>
      <c r="AE185" s="44"/>
      <c r="AG185" s="44"/>
      <c r="AH185" s="44"/>
      <c r="AI185" s="44"/>
      <c r="AJ185" s="44"/>
      <c r="AK185" s="44"/>
      <c r="AL185" s="44"/>
    </row>
    <row r="186" spans="5:38" x14ac:dyDescent="0.25">
      <c r="E186" s="6"/>
      <c r="G186" s="44"/>
      <c r="H186" s="44"/>
      <c r="I186" s="44"/>
      <c r="J186" s="44"/>
      <c r="K186" s="44"/>
      <c r="L186" s="44"/>
      <c r="N186" s="44"/>
      <c r="O186" s="44"/>
      <c r="P186" s="44"/>
      <c r="Q186" s="44"/>
      <c r="R186" s="44"/>
      <c r="S186" s="44"/>
      <c r="X186" s="6"/>
      <c r="Y186" s="77"/>
      <c r="Z186" s="44"/>
      <c r="AA186" s="44"/>
      <c r="AB186" s="44"/>
      <c r="AC186" s="44"/>
      <c r="AD186" s="44"/>
      <c r="AE186" s="44"/>
      <c r="AG186" s="44"/>
      <c r="AH186" s="44"/>
      <c r="AI186" s="44"/>
      <c r="AJ186" s="44"/>
      <c r="AK186" s="44"/>
      <c r="AL186" s="44"/>
    </row>
    <row r="187" spans="5:38" x14ac:dyDescent="0.25">
      <c r="E187" s="6"/>
      <c r="G187" s="44"/>
      <c r="H187" s="44"/>
      <c r="I187" s="44"/>
      <c r="J187" s="44"/>
      <c r="K187" s="44"/>
      <c r="L187" s="44"/>
      <c r="N187" s="44"/>
      <c r="O187" s="44"/>
      <c r="P187" s="44"/>
      <c r="Q187" s="44"/>
      <c r="R187" s="44"/>
      <c r="S187" s="44"/>
      <c r="X187" s="6"/>
      <c r="Y187" s="77"/>
      <c r="Z187" s="44"/>
      <c r="AA187" s="44"/>
      <c r="AB187" s="44"/>
      <c r="AC187" s="44"/>
      <c r="AD187" s="44"/>
      <c r="AE187" s="44"/>
      <c r="AG187" s="44"/>
      <c r="AH187" s="44"/>
      <c r="AI187" s="44"/>
      <c r="AJ187" s="44"/>
      <c r="AK187" s="44"/>
      <c r="AL187" s="44"/>
    </row>
    <row r="188" spans="5:38" x14ac:dyDescent="0.25">
      <c r="E188" s="6"/>
      <c r="G188" s="44"/>
      <c r="H188" s="44"/>
      <c r="I188" s="44"/>
      <c r="J188" s="44"/>
      <c r="K188" s="44"/>
      <c r="L188" s="44"/>
      <c r="N188" s="44"/>
      <c r="O188" s="44"/>
      <c r="P188" s="44"/>
      <c r="Q188" s="44"/>
      <c r="R188" s="44"/>
      <c r="S188" s="44"/>
      <c r="X188" s="6"/>
      <c r="Y188" s="77"/>
      <c r="Z188" s="44"/>
      <c r="AA188" s="44"/>
      <c r="AB188" s="44"/>
      <c r="AC188" s="44"/>
      <c r="AD188" s="44"/>
      <c r="AE188" s="44"/>
      <c r="AG188" s="44"/>
      <c r="AH188" s="44"/>
      <c r="AI188" s="44"/>
      <c r="AJ188" s="44"/>
      <c r="AK188" s="44"/>
      <c r="AL188" s="44"/>
    </row>
    <row r="189" spans="5:38" x14ac:dyDescent="0.25">
      <c r="E189" s="6"/>
      <c r="G189" s="44"/>
      <c r="H189" s="44"/>
      <c r="I189" s="44"/>
      <c r="J189" s="44"/>
      <c r="K189" s="44"/>
      <c r="L189" s="44"/>
      <c r="N189" s="44"/>
      <c r="O189" s="44"/>
      <c r="P189" s="44"/>
      <c r="Q189" s="44"/>
      <c r="R189" s="44"/>
      <c r="S189" s="44"/>
      <c r="X189" s="6"/>
      <c r="Y189" s="77"/>
      <c r="Z189" s="44"/>
      <c r="AA189" s="44"/>
      <c r="AB189" s="44"/>
      <c r="AC189" s="44"/>
      <c r="AD189" s="44"/>
      <c r="AE189" s="44"/>
      <c r="AG189" s="44"/>
      <c r="AH189" s="44"/>
      <c r="AI189" s="44"/>
      <c r="AJ189" s="44"/>
      <c r="AK189" s="44"/>
      <c r="AL189" s="44"/>
    </row>
    <row r="190" spans="5:38" x14ac:dyDescent="0.25">
      <c r="E190" s="6"/>
      <c r="G190" s="44"/>
      <c r="H190" s="44"/>
      <c r="I190" s="44"/>
      <c r="J190" s="44"/>
      <c r="K190" s="44"/>
      <c r="L190" s="44"/>
      <c r="N190" s="44"/>
      <c r="O190" s="44"/>
      <c r="P190" s="44"/>
      <c r="Q190" s="44"/>
      <c r="R190" s="44"/>
      <c r="S190" s="44"/>
      <c r="X190" s="6"/>
      <c r="Y190" s="77"/>
      <c r="Z190" s="44"/>
      <c r="AA190" s="44"/>
      <c r="AB190" s="44"/>
      <c r="AC190" s="44"/>
      <c r="AD190" s="44"/>
      <c r="AE190" s="44"/>
      <c r="AG190" s="44"/>
      <c r="AH190" s="44"/>
      <c r="AI190" s="44"/>
      <c r="AJ190" s="44"/>
      <c r="AK190" s="44"/>
      <c r="AL190" s="44"/>
    </row>
    <row r="191" spans="5:38" x14ac:dyDescent="0.25">
      <c r="E191" s="6"/>
      <c r="G191" s="44"/>
      <c r="H191" s="44"/>
      <c r="I191" s="44"/>
      <c r="J191" s="44"/>
      <c r="K191" s="44"/>
      <c r="L191" s="44"/>
      <c r="N191" s="44"/>
      <c r="O191" s="44"/>
      <c r="P191" s="44"/>
      <c r="Q191" s="44"/>
      <c r="R191" s="44"/>
      <c r="S191" s="44"/>
      <c r="X191" s="6"/>
      <c r="Y191" s="77"/>
      <c r="Z191" s="44"/>
      <c r="AA191" s="44"/>
      <c r="AB191" s="44"/>
      <c r="AC191" s="44"/>
      <c r="AD191" s="44"/>
      <c r="AE191" s="44"/>
      <c r="AG191" s="44"/>
      <c r="AH191" s="44"/>
      <c r="AI191" s="44"/>
      <c r="AJ191" s="44"/>
      <c r="AK191" s="44"/>
      <c r="AL191" s="44"/>
    </row>
    <row r="192" spans="5:38" x14ac:dyDescent="0.25">
      <c r="E192" s="6"/>
      <c r="G192" s="44"/>
      <c r="H192" s="44"/>
      <c r="I192" s="44"/>
      <c r="J192" s="44"/>
      <c r="K192" s="44"/>
      <c r="L192" s="44"/>
      <c r="N192" s="44"/>
      <c r="O192" s="44"/>
      <c r="P192" s="44"/>
      <c r="Q192" s="44"/>
      <c r="R192" s="44"/>
      <c r="S192" s="44"/>
      <c r="X192" s="6"/>
      <c r="Y192" s="77"/>
      <c r="Z192" s="44"/>
      <c r="AA192" s="44"/>
      <c r="AB192" s="44"/>
      <c r="AC192" s="44"/>
      <c r="AD192" s="44"/>
      <c r="AE192" s="44"/>
      <c r="AG192" s="44"/>
      <c r="AH192" s="44"/>
      <c r="AI192" s="44"/>
      <c r="AJ192" s="44"/>
      <c r="AK192" s="44"/>
      <c r="AL192" s="44"/>
    </row>
    <row r="193" spans="5:38" x14ac:dyDescent="0.25">
      <c r="E193" s="6"/>
      <c r="G193" s="44"/>
      <c r="H193" s="44"/>
      <c r="I193" s="44"/>
      <c r="J193" s="44"/>
      <c r="K193" s="44"/>
      <c r="L193" s="44"/>
      <c r="N193" s="44"/>
      <c r="O193" s="44"/>
      <c r="P193" s="44"/>
      <c r="Q193" s="44"/>
      <c r="R193" s="44"/>
      <c r="S193" s="44"/>
      <c r="X193" s="6"/>
      <c r="Y193" s="77"/>
      <c r="Z193" s="44"/>
      <c r="AA193" s="44"/>
      <c r="AB193" s="44"/>
      <c r="AC193" s="44"/>
      <c r="AD193" s="44"/>
      <c r="AE193" s="44"/>
      <c r="AG193" s="44"/>
      <c r="AH193" s="44"/>
      <c r="AI193" s="44"/>
      <c r="AJ193" s="44"/>
      <c r="AK193" s="44"/>
      <c r="AL193" s="44"/>
    </row>
    <row r="194" spans="5:38" x14ac:dyDescent="0.25">
      <c r="E194" s="6"/>
      <c r="G194" s="44"/>
      <c r="H194" s="44"/>
      <c r="I194" s="44"/>
      <c r="J194" s="44"/>
      <c r="K194" s="44"/>
      <c r="L194" s="44"/>
      <c r="N194" s="44"/>
      <c r="O194" s="44"/>
      <c r="P194" s="44"/>
      <c r="Q194" s="44"/>
      <c r="R194" s="44"/>
      <c r="S194" s="44"/>
      <c r="X194" s="6"/>
      <c r="Y194" s="77"/>
      <c r="Z194" s="44"/>
      <c r="AA194" s="44"/>
      <c r="AB194" s="44"/>
      <c r="AC194" s="44"/>
      <c r="AD194" s="44"/>
      <c r="AE194" s="44"/>
      <c r="AG194" s="44"/>
      <c r="AH194" s="44"/>
      <c r="AI194" s="44"/>
      <c r="AJ194" s="44"/>
      <c r="AK194" s="44"/>
      <c r="AL194" s="44"/>
    </row>
    <row r="195" spans="5:38" x14ac:dyDescent="0.25">
      <c r="E195" s="6"/>
      <c r="G195" s="44"/>
      <c r="H195" s="44"/>
      <c r="I195" s="44"/>
      <c r="J195" s="44"/>
      <c r="K195" s="44"/>
      <c r="L195" s="44"/>
      <c r="N195" s="44"/>
      <c r="O195" s="44"/>
      <c r="P195" s="44"/>
      <c r="Q195" s="44"/>
      <c r="R195" s="44"/>
      <c r="S195" s="44"/>
      <c r="X195" s="6"/>
      <c r="Y195" s="77"/>
      <c r="Z195" s="44"/>
      <c r="AA195" s="44"/>
      <c r="AB195" s="44"/>
      <c r="AC195" s="44"/>
      <c r="AD195" s="44"/>
      <c r="AE195" s="44"/>
      <c r="AG195" s="44"/>
      <c r="AH195" s="44"/>
      <c r="AI195" s="44"/>
      <c r="AJ195" s="44"/>
      <c r="AK195" s="44"/>
      <c r="AL195" s="44"/>
    </row>
    <row r="196" spans="5:38" x14ac:dyDescent="0.25">
      <c r="E196" s="6"/>
      <c r="G196" s="44"/>
      <c r="H196" s="44"/>
      <c r="I196" s="44"/>
      <c r="J196" s="44"/>
      <c r="K196" s="44"/>
      <c r="L196" s="44"/>
      <c r="N196" s="44"/>
      <c r="O196" s="44"/>
      <c r="P196" s="44"/>
      <c r="Q196" s="44"/>
      <c r="R196" s="44"/>
      <c r="S196" s="44"/>
      <c r="X196" s="6"/>
      <c r="Y196" s="77"/>
      <c r="Z196" s="44"/>
      <c r="AA196" s="44"/>
      <c r="AB196" s="44"/>
      <c r="AC196" s="44"/>
      <c r="AD196" s="44"/>
      <c r="AE196" s="44"/>
      <c r="AG196" s="44"/>
      <c r="AH196" s="44"/>
      <c r="AI196" s="44"/>
      <c r="AJ196" s="44"/>
      <c r="AK196" s="44"/>
      <c r="AL196" s="44"/>
    </row>
    <row r="197" spans="5:38" x14ac:dyDescent="0.25">
      <c r="E197" s="6"/>
      <c r="G197" s="44"/>
      <c r="H197" s="44"/>
      <c r="I197" s="44"/>
      <c r="J197" s="44"/>
      <c r="K197" s="44"/>
      <c r="L197" s="44"/>
      <c r="N197" s="44"/>
      <c r="O197" s="44"/>
      <c r="P197" s="44"/>
      <c r="Q197" s="44"/>
      <c r="R197" s="44"/>
      <c r="S197" s="44"/>
      <c r="X197" s="6"/>
      <c r="Y197" s="77"/>
      <c r="Z197" s="44"/>
      <c r="AA197" s="44"/>
      <c r="AB197" s="44"/>
      <c r="AC197" s="44"/>
      <c r="AD197" s="44"/>
      <c r="AE197" s="44"/>
      <c r="AG197" s="44"/>
      <c r="AH197" s="44"/>
      <c r="AI197" s="44"/>
      <c r="AJ197" s="44"/>
      <c r="AK197" s="44"/>
      <c r="AL197" s="44"/>
    </row>
    <row r="198" spans="5:38" x14ac:dyDescent="0.25">
      <c r="E198" s="6"/>
      <c r="G198" s="44"/>
      <c r="H198" s="44"/>
      <c r="I198" s="44"/>
      <c r="J198" s="44"/>
      <c r="K198" s="44"/>
      <c r="L198" s="44"/>
      <c r="N198" s="44"/>
      <c r="O198" s="44"/>
      <c r="P198" s="44"/>
      <c r="Q198" s="44"/>
      <c r="R198" s="44"/>
      <c r="S198" s="44"/>
      <c r="X198" s="6"/>
      <c r="Y198" s="77"/>
      <c r="Z198" s="44"/>
      <c r="AA198" s="44"/>
      <c r="AB198" s="44"/>
      <c r="AC198" s="44"/>
      <c r="AD198" s="44"/>
      <c r="AE198" s="44"/>
      <c r="AG198" s="44"/>
      <c r="AH198" s="44"/>
      <c r="AI198" s="44"/>
      <c r="AJ198" s="44"/>
      <c r="AK198" s="44"/>
      <c r="AL198" s="44"/>
    </row>
    <row r="199" spans="5:38" x14ac:dyDescent="0.25">
      <c r="E199" s="6"/>
      <c r="G199" s="44"/>
      <c r="H199" s="44"/>
      <c r="I199" s="44"/>
      <c r="J199" s="44"/>
      <c r="K199" s="44"/>
      <c r="L199" s="44"/>
      <c r="N199" s="44"/>
      <c r="O199" s="44"/>
      <c r="P199" s="44"/>
      <c r="Q199" s="44"/>
      <c r="R199" s="44"/>
      <c r="S199" s="44"/>
      <c r="X199" s="6"/>
      <c r="Y199" s="77"/>
      <c r="Z199" s="44"/>
      <c r="AA199" s="44"/>
      <c r="AB199" s="44"/>
      <c r="AC199" s="44"/>
      <c r="AD199" s="44"/>
      <c r="AE199" s="44"/>
      <c r="AG199" s="44"/>
      <c r="AH199" s="44"/>
      <c r="AI199" s="44"/>
      <c r="AJ199" s="44"/>
      <c r="AK199" s="44"/>
      <c r="AL199" s="44"/>
    </row>
    <row r="200" spans="5:38" x14ac:dyDescent="0.25">
      <c r="E200" s="6"/>
      <c r="G200" s="44"/>
      <c r="H200" s="44"/>
      <c r="I200" s="44"/>
      <c r="J200" s="44"/>
      <c r="K200" s="44"/>
      <c r="L200" s="44"/>
      <c r="N200" s="44"/>
      <c r="O200" s="44"/>
      <c r="P200" s="44"/>
      <c r="Q200" s="44"/>
      <c r="R200" s="44"/>
      <c r="S200" s="44"/>
      <c r="X200" s="6"/>
      <c r="Y200" s="77"/>
      <c r="Z200" s="44"/>
      <c r="AA200" s="44"/>
      <c r="AB200" s="44"/>
      <c r="AC200" s="44"/>
      <c r="AD200" s="44"/>
      <c r="AE200" s="44"/>
      <c r="AG200" s="44"/>
      <c r="AH200" s="44"/>
      <c r="AI200" s="44"/>
      <c r="AJ200" s="44"/>
      <c r="AK200" s="44"/>
      <c r="AL200" s="44"/>
    </row>
    <row r="201" spans="5:38" x14ac:dyDescent="0.25">
      <c r="E201" s="6"/>
      <c r="G201" s="44"/>
      <c r="H201" s="44"/>
      <c r="I201" s="44"/>
      <c r="J201" s="44"/>
      <c r="K201" s="44"/>
      <c r="L201" s="44"/>
      <c r="N201" s="44"/>
      <c r="O201" s="44"/>
      <c r="P201" s="44"/>
      <c r="Q201" s="44"/>
      <c r="R201" s="44"/>
      <c r="S201" s="44"/>
      <c r="X201" s="6"/>
      <c r="Y201" s="77"/>
      <c r="Z201" s="44"/>
      <c r="AA201" s="44"/>
      <c r="AB201" s="44"/>
      <c r="AC201" s="44"/>
      <c r="AD201" s="44"/>
      <c r="AE201" s="44"/>
      <c r="AG201" s="44"/>
      <c r="AH201" s="44"/>
      <c r="AI201" s="44"/>
      <c r="AJ201" s="44"/>
      <c r="AK201" s="44"/>
      <c r="AL201" s="44"/>
    </row>
    <row r="202" spans="5:38" x14ac:dyDescent="0.25">
      <c r="E202" s="6"/>
      <c r="G202" s="44"/>
      <c r="H202" s="44"/>
      <c r="I202" s="44"/>
      <c r="J202" s="44"/>
      <c r="K202" s="44"/>
      <c r="L202" s="44"/>
      <c r="N202" s="44"/>
      <c r="O202" s="44"/>
      <c r="P202" s="44"/>
      <c r="Q202" s="44"/>
      <c r="R202" s="44"/>
      <c r="S202" s="44"/>
      <c r="X202" s="6"/>
      <c r="Y202" s="77"/>
      <c r="Z202" s="44"/>
      <c r="AA202" s="44"/>
      <c r="AB202" s="44"/>
      <c r="AC202" s="44"/>
      <c r="AD202" s="44"/>
      <c r="AE202" s="44"/>
      <c r="AG202" s="44"/>
      <c r="AH202" s="44"/>
      <c r="AI202" s="44"/>
      <c r="AJ202" s="44"/>
      <c r="AK202" s="44"/>
      <c r="AL202" s="44"/>
    </row>
    <row r="203" spans="5:38" x14ac:dyDescent="0.25">
      <c r="E203" s="6"/>
      <c r="G203" s="44"/>
      <c r="H203" s="44"/>
      <c r="I203" s="44"/>
      <c r="J203" s="44"/>
      <c r="K203" s="44"/>
      <c r="L203" s="44"/>
      <c r="N203" s="44"/>
      <c r="O203" s="44"/>
      <c r="P203" s="44"/>
      <c r="Q203" s="44"/>
      <c r="R203" s="44"/>
      <c r="S203" s="44"/>
      <c r="X203" s="6"/>
      <c r="Y203" s="77"/>
      <c r="Z203" s="44"/>
      <c r="AA203" s="44"/>
      <c r="AB203" s="44"/>
      <c r="AC203" s="44"/>
      <c r="AD203" s="44"/>
      <c r="AE203" s="44"/>
      <c r="AG203" s="44"/>
      <c r="AH203" s="44"/>
      <c r="AI203" s="44"/>
      <c r="AJ203" s="44"/>
      <c r="AK203" s="44"/>
      <c r="AL203" s="44"/>
    </row>
    <row r="204" spans="5:38" x14ac:dyDescent="0.25">
      <c r="E204" s="6"/>
      <c r="G204" s="44"/>
      <c r="H204" s="44"/>
      <c r="I204" s="44"/>
      <c r="J204" s="44"/>
      <c r="K204" s="44"/>
      <c r="L204" s="44"/>
      <c r="N204" s="44"/>
      <c r="O204" s="44"/>
      <c r="P204" s="44"/>
      <c r="Q204" s="44"/>
      <c r="R204" s="44"/>
      <c r="S204" s="44"/>
      <c r="X204" s="6"/>
      <c r="Y204" s="77"/>
      <c r="Z204" s="44"/>
      <c r="AA204" s="44"/>
      <c r="AB204" s="44"/>
      <c r="AC204" s="44"/>
      <c r="AD204" s="44"/>
      <c r="AE204" s="44"/>
      <c r="AG204" s="44"/>
      <c r="AH204" s="44"/>
      <c r="AI204" s="44"/>
      <c r="AJ204" s="44"/>
      <c r="AK204" s="44"/>
      <c r="AL204" s="44"/>
    </row>
    <row r="205" spans="5:38" x14ac:dyDescent="0.25">
      <c r="E205" s="6"/>
      <c r="G205" s="44"/>
      <c r="H205" s="44"/>
      <c r="I205" s="44"/>
      <c r="J205" s="44"/>
      <c r="K205" s="44"/>
      <c r="L205" s="44"/>
      <c r="N205" s="44"/>
      <c r="O205" s="44"/>
      <c r="P205" s="44"/>
      <c r="Q205" s="44"/>
      <c r="R205" s="44"/>
      <c r="S205" s="44"/>
      <c r="X205" s="6"/>
      <c r="Y205" s="77"/>
      <c r="Z205" s="44"/>
      <c r="AA205" s="44"/>
      <c r="AB205" s="44"/>
      <c r="AC205" s="44"/>
      <c r="AD205" s="44"/>
      <c r="AE205" s="44"/>
      <c r="AG205" s="44"/>
      <c r="AH205" s="44"/>
      <c r="AI205" s="44"/>
      <c r="AJ205" s="44"/>
      <c r="AK205" s="44"/>
      <c r="AL205" s="44"/>
    </row>
    <row r="399" spans="1:20" x14ac:dyDescent="0.25">
      <c r="A399" s="39" t="s">
        <v>234</v>
      </c>
      <c r="T399" s="39" t="s">
        <v>234</v>
      </c>
    </row>
    <row r="1243" spans="1:20" x14ac:dyDescent="0.25">
      <c r="A1243" s="39" t="s">
        <v>219</v>
      </c>
      <c r="T1243" s="39" t="s">
        <v>220</v>
      </c>
    </row>
  </sheetData>
  <mergeCells count="4">
    <mergeCell ref="Y1:AD1"/>
    <mergeCell ref="AG1:AL1"/>
    <mergeCell ref="F1:K1"/>
    <mergeCell ref="N1:S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209"/>
  <sheetViews>
    <sheetView workbookViewId="0">
      <selection activeCell="X7" sqref="X7"/>
    </sheetView>
  </sheetViews>
  <sheetFormatPr defaultRowHeight="15" x14ac:dyDescent="0.25"/>
  <cols>
    <col min="1" max="1" width="13.7109375" style="40" customWidth="1"/>
    <col min="2" max="2" width="10" customWidth="1"/>
    <col min="3" max="3" width="1.7109375" style="19" customWidth="1"/>
    <col min="11" max="11" width="2.140625" style="19" customWidth="1"/>
    <col min="12" max="17" width="10.7109375" style="6" customWidth="1"/>
    <col min="18" max="18" width="13.7109375" style="40" customWidth="1"/>
    <col min="19" max="19" width="10" customWidth="1"/>
    <col min="20" max="20" width="1.7109375" style="19" customWidth="1"/>
    <col min="28" max="28" width="2.140625" style="19" customWidth="1"/>
    <col min="29" max="34" width="10.7109375" style="6" customWidth="1"/>
    <col min="35" max="35" width="1.7109375" style="19" customWidth="1"/>
  </cols>
  <sheetData>
    <row r="1" spans="1:35" x14ac:dyDescent="0.25">
      <c r="D1" s="101" t="s">
        <v>236</v>
      </c>
      <c r="E1" s="101"/>
      <c r="F1" s="101"/>
      <c r="G1" s="101"/>
      <c r="H1" s="101"/>
      <c r="I1" s="101"/>
      <c r="J1" s="101"/>
      <c r="K1" s="42"/>
      <c r="L1" s="101" t="s">
        <v>235</v>
      </c>
      <c r="M1" s="101"/>
      <c r="N1" s="101"/>
      <c r="O1" s="101"/>
      <c r="P1" s="101"/>
      <c r="Q1" s="101"/>
      <c r="U1" s="101" t="s">
        <v>237</v>
      </c>
      <c r="V1" s="101"/>
      <c r="W1" s="101"/>
      <c r="X1" s="101"/>
      <c r="Y1" s="101"/>
      <c r="Z1" s="101"/>
      <c r="AA1" s="85"/>
      <c r="AB1" s="42"/>
      <c r="AC1" s="101" t="s">
        <v>238</v>
      </c>
      <c r="AD1" s="101"/>
      <c r="AE1" s="101"/>
      <c r="AF1" s="101"/>
      <c r="AG1" s="101"/>
      <c r="AH1" s="101"/>
    </row>
    <row r="2" spans="1:35" x14ac:dyDescent="0.25">
      <c r="A2" s="39" t="s">
        <v>106</v>
      </c>
      <c r="B2" t="s">
        <v>226</v>
      </c>
      <c r="D2" s="70">
        <v>17</v>
      </c>
      <c r="E2" s="70">
        <v>15</v>
      </c>
      <c r="F2" s="70">
        <v>13</v>
      </c>
      <c r="G2" s="70">
        <v>11</v>
      </c>
      <c r="H2" s="70">
        <v>9</v>
      </c>
      <c r="I2" s="70">
        <v>7</v>
      </c>
      <c r="J2" s="70">
        <v>5</v>
      </c>
      <c r="L2" s="70">
        <v>25</v>
      </c>
      <c r="M2" s="70">
        <v>22</v>
      </c>
      <c r="N2" s="70">
        <v>19</v>
      </c>
      <c r="O2" s="70">
        <v>16</v>
      </c>
      <c r="P2" s="70">
        <v>13</v>
      </c>
      <c r="Q2" s="70" t="s">
        <v>229</v>
      </c>
      <c r="R2" s="39" t="s">
        <v>107</v>
      </c>
      <c r="U2" s="70">
        <v>17</v>
      </c>
      <c r="V2" s="70">
        <v>15</v>
      </c>
      <c r="W2" s="70">
        <v>13</v>
      </c>
      <c r="X2" s="70">
        <v>11</v>
      </c>
      <c r="Y2" s="70">
        <v>9</v>
      </c>
      <c r="Z2" s="70">
        <v>7</v>
      </c>
      <c r="AA2" s="70">
        <v>5</v>
      </c>
      <c r="AC2" s="70" t="s">
        <v>217</v>
      </c>
      <c r="AD2" s="70" t="s">
        <v>218</v>
      </c>
      <c r="AE2" s="70" t="s">
        <v>211</v>
      </c>
      <c r="AF2" s="70" t="s">
        <v>212</v>
      </c>
      <c r="AG2" s="70" t="s">
        <v>213</v>
      </c>
      <c r="AH2" s="70" t="s">
        <v>214</v>
      </c>
    </row>
    <row r="3" spans="1:35" x14ac:dyDescent="0.25">
      <c r="D3" s="44">
        <f>'P1dB CL'!C8</f>
        <v>0</v>
      </c>
      <c r="E3" s="44">
        <f>'P1dB CL'!C64</f>
        <v>0</v>
      </c>
      <c r="F3" s="44">
        <f>'P1dB CL'!C120</f>
        <v>0</v>
      </c>
      <c r="G3" s="44">
        <f>'P1dB CL'!C176</f>
        <v>0</v>
      </c>
      <c r="H3" s="44">
        <f>'P1dB CL'!C232</f>
        <v>0</v>
      </c>
      <c r="I3" s="44">
        <f>'P1dB CL'!C288</f>
        <v>0</v>
      </c>
      <c r="J3" s="44">
        <f>'P1dB CL'!C344</f>
        <v>0</v>
      </c>
      <c r="L3" s="44">
        <f>'P1dB CL'!C399</f>
        <v>0</v>
      </c>
      <c r="M3" s="44">
        <f>'P1dB CL'!C454</f>
        <v>0</v>
      </c>
      <c r="N3" s="44">
        <f>'P1dB CL'!C509</f>
        <v>0</v>
      </c>
      <c r="O3" s="44">
        <f>'P1dB CL'!C564</f>
        <v>0</v>
      </c>
      <c r="P3" s="44">
        <f>'P1dB CL'!C619</f>
        <v>0</v>
      </c>
      <c r="Q3" s="44">
        <f>'P1dB CL'!C670</f>
        <v>0</v>
      </c>
      <c r="U3" s="44">
        <f>'P1dB CL'!V8</f>
        <v>0</v>
      </c>
      <c r="V3" s="44">
        <f>'P1dB CL'!V64</f>
        <v>0</v>
      </c>
      <c r="W3" s="44">
        <f>'P1dB CL'!V120</f>
        <v>0</v>
      </c>
      <c r="X3" s="44">
        <f>'P1dB CL'!V176</f>
        <v>0</v>
      </c>
      <c r="Y3" s="44">
        <f>'P1dB CL'!V232</f>
        <v>0</v>
      </c>
      <c r="Z3" s="44">
        <f>'P1dB CL'!V288</f>
        <v>0</v>
      </c>
      <c r="AA3" s="44">
        <f>'P1dB CL'!V345</f>
        <v>0</v>
      </c>
      <c r="AC3" s="44">
        <f>'P1dB CL'!V399</f>
        <v>0</v>
      </c>
      <c r="AD3" s="44">
        <f>'P1dB CL'!V454</f>
        <v>0</v>
      </c>
      <c r="AE3" s="44">
        <f>'P1dB CL'!V509</f>
        <v>0</v>
      </c>
      <c r="AF3" s="44">
        <f>'P1dB CL'!V564</f>
        <v>0</v>
      </c>
      <c r="AG3" s="44">
        <f>'P1dB CL'!V621</f>
        <v>0</v>
      </c>
      <c r="AH3" s="44">
        <f>'P1dB CL'!V674</f>
        <v>0</v>
      </c>
    </row>
    <row r="5" spans="1:35" x14ac:dyDescent="0.25">
      <c r="B5" t="s">
        <v>225</v>
      </c>
      <c r="C5" s="20"/>
      <c r="D5" s="44">
        <f>MAX('P1dB CL'!F5:F55)</f>
        <v>0</v>
      </c>
      <c r="E5" s="44">
        <f>MAX('P1dB CL'!G5:G55)</f>
        <v>0</v>
      </c>
      <c r="F5" s="44">
        <f>MAX('P1dB CL'!H5:H55)</f>
        <v>0</v>
      </c>
      <c r="G5" s="44">
        <f>MAX('P1dB CL'!I5:I55)</f>
        <v>0</v>
      </c>
      <c r="H5" s="44">
        <f>MAX('P1dB CL'!J5:J55)</f>
        <v>0</v>
      </c>
      <c r="I5" s="44">
        <f>MAX('P1dB CL'!K5:K55)</f>
        <v>0</v>
      </c>
      <c r="J5" s="44">
        <f>MAX('P1dB CL'!L5:L55)</f>
        <v>0</v>
      </c>
      <c r="K5" s="78"/>
      <c r="L5" s="44">
        <f>MAX('P1dB CL'!N5:N55)</f>
        <v>0</v>
      </c>
      <c r="M5" s="44">
        <f>MAX('P1dB CL'!O5:O55)</f>
        <v>0</v>
      </c>
      <c r="N5" s="44">
        <f>MAX('P1dB CL'!P5:P55)</f>
        <v>0</v>
      </c>
      <c r="O5" s="44">
        <f>MAX('P1dB CL'!Q5:Q55)</f>
        <v>0</v>
      </c>
      <c r="P5" s="44">
        <f>MAX('P1dB CL'!R5:R55)</f>
        <v>0</v>
      </c>
      <c r="Q5" s="44">
        <f>MAX('P1dB CL'!S5:S55)</f>
        <v>0</v>
      </c>
      <c r="S5" t="s">
        <v>225</v>
      </c>
      <c r="T5" s="20"/>
      <c r="U5" s="44">
        <f>MAX('P1dB CL'!Y5:Y55)</f>
        <v>0</v>
      </c>
      <c r="V5" s="44">
        <f>MAX('P1dB CL'!Z5:Z55)</f>
        <v>0</v>
      </c>
      <c r="W5" s="44">
        <f>MAX('P1dB CL'!AA5:AA55)</f>
        <v>0</v>
      </c>
      <c r="X5" s="44">
        <f>MAX('P1dB CL'!AB5:AB55)</f>
        <v>0</v>
      </c>
      <c r="Y5" s="44">
        <f>MAX('P1dB CL'!AC5:AC55)</f>
        <v>0</v>
      </c>
      <c r="Z5" s="44">
        <f>MAX('P1dB CL'!AD5:AD55)</f>
        <v>0</v>
      </c>
      <c r="AA5" s="44">
        <f>MAX('P1dB CL'!AE5:AE55)</f>
        <v>0</v>
      </c>
      <c r="AB5" s="20"/>
      <c r="AC5" s="44">
        <v>-7.5583109999999998</v>
      </c>
      <c r="AD5" s="44">
        <v>-7.6491132000000004</v>
      </c>
      <c r="AE5" s="44">
        <v>-7.9301237999999996</v>
      </c>
      <c r="AF5" s="44">
        <v>-8.5125426999999991</v>
      </c>
      <c r="AG5" s="44">
        <v>-9.7261609999999994</v>
      </c>
      <c r="AH5" s="44">
        <v>0</v>
      </c>
      <c r="AI5" s="20"/>
    </row>
    <row r="6" spans="1:35" x14ac:dyDescent="0.25">
      <c r="B6" t="s">
        <v>227</v>
      </c>
      <c r="C6" s="20"/>
      <c r="D6" s="72" t="e">
        <f>D7+INDEX('P1dB CL'!F5:'P1dB CL'!F55,MATCH(TRUE,INDEX(D9:D59&gt;1,0),))+1</f>
        <v>#N/A</v>
      </c>
      <c r="E6" s="72" t="e">
        <f>E7+INDEX('P1dB CL'!G5:'P1dB CL'!G55,MATCH(TRUE,INDEX(E9:E59&gt;1,0),))+1</f>
        <v>#N/A</v>
      </c>
      <c r="F6" s="72" t="e">
        <f>F7+INDEX('P1dB CL'!H5:'P1dB CL'!H55,MATCH(TRUE,INDEX(F9:F59&gt;1,0),))+1</f>
        <v>#N/A</v>
      </c>
      <c r="G6" s="72" t="e">
        <f>G7+INDEX('P1dB CL'!I5:'P1dB CL'!I55,MATCH(TRUE,INDEX(G9:G59&gt;1,0),))+1</f>
        <v>#N/A</v>
      </c>
      <c r="H6" s="72" t="e">
        <f>H7+INDEX('P1dB CL'!J5:'P1dB CL'!J55,MATCH(TRUE,INDEX(H9:H59&gt;1,0),))+1</f>
        <v>#N/A</v>
      </c>
      <c r="I6" s="72" t="e">
        <f>I7+INDEX('P1dB CL'!K5:'P1dB CL'!K55,MATCH(TRUE,INDEX(I9:I59&gt;1,0),))+1</f>
        <v>#N/A</v>
      </c>
      <c r="J6" s="72" t="e">
        <f>J7+INDEX('P1dB CL'!L5:'P1dB CL'!L55,MATCH(TRUE,INDEX(J9:J59&gt;1,0),))+1</f>
        <v>#N/A</v>
      </c>
      <c r="K6" s="73"/>
      <c r="L6" s="72" t="e">
        <f>L7+INDEX('P1dB CL'!N5:'P1dB CL'!N55,MATCH(TRUE,INDEX(L9:L59&gt;1,0),))+1</f>
        <v>#N/A</v>
      </c>
      <c r="M6" s="72" t="e">
        <f>M7+INDEX('P1dB CL'!O5:'P1dB CL'!O55,MATCH(TRUE,INDEX(M9:M59&gt;1,0),))+1</f>
        <v>#N/A</v>
      </c>
      <c r="N6" s="72" t="e">
        <f>N7+INDEX('P1dB CL'!P5:'P1dB CL'!P55,MATCH(TRUE,INDEX(N9:N59&gt;1,0),))+1</f>
        <v>#N/A</v>
      </c>
      <c r="O6" s="72" t="e">
        <f>O7+INDEX('P1dB CL'!Q5:'P1dB CL'!Q55,MATCH(TRUE,INDEX(O9:O59&gt;1,0),))+1</f>
        <v>#N/A</v>
      </c>
      <c r="P6" s="72" t="e">
        <f>P7+INDEX('P1dB CL'!R5:'P1dB CL'!R55,MATCH(TRUE,INDEX(P9:P59&gt;1,0),))+1</f>
        <v>#N/A</v>
      </c>
      <c r="Q6" s="72" t="e">
        <f>Q7+INDEX('P1dB CL'!S5:'P1dB CL'!S55,MATCH(TRUE,INDEX(Q9:Q59&gt;1,0),))+1</f>
        <v>#N/A</v>
      </c>
      <c r="R6" s="74"/>
      <c r="S6" s="75"/>
      <c r="T6" s="73"/>
      <c r="U6" s="72" t="e">
        <f>U7+INDEX('P1dB CL'!Y5:'P1dB CL'!Y55,MATCH(TRUE,INDEX(U9:U59&gt;1,0),))+1</f>
        <v>#N/A</v>
      </c>
      <c r="V6" s="72" t="e">
        <f>V7+INDEX('P1dB CL'!Z5:'P1dB CL'!Z55,MATCH(TRUE,INDEX(V9:V59&gt;1,0),))+1</f>
        <v>#N/A</v>
      </c>
      <c r="W6" s="72" t="e">
        <f>W7+INDEX('P1dB CL'!AA5:'P1dB CL'!AA55,MATCH(TRUE,INDEX(W9:W59&gt;1,0),))+1</f>
        <v>#N/A</v>
      </c>
      <c r="X6" s="72" t="e">
        <f>X7+INDEX('P1dB CL'!AB5:'P1dB CL'!AB55,MATCH(TRUE,INDEX(X9:X59&gt;1,0),))+1</f>
        <v>#N/A</v>
      </c>
      <c r="Y6" s="72" t="e">
        <f>Y7+INDEX('P1dB CL'!AC5:'P1dB CL'!AC55,MATCH(TRUE,INDEX(Y9:Y59&gt;1,0),))+1</f>
        <v>#N/A</v>
      </c>
      <c r="Z6" s="72" t="e">
        <f>Z7+INDEX('P1dB CL'!AD5:'P1dB CL'!AD55,MATCH(TRUE,INDEX(Z9:Z59&gt;1,0),))+1</f>
        <v>#N/A</v>
      </c>
      <c r="AA6" s="72" t="e">
        <f>AA7+INDEX('P1dB CL'!AE5:'P1dB CL'!AE55,MATCH(TRUE,INDEX(AA9:AA59&gt;1,0),))+1</f>
        <v>#N/A</v>
      </c>
      <c r="AB6" s="73"/>
      <c r="AC6" s="72" t="e">
        <f>AC7+INDEX('P1dB CL'!AG5:'P1dB CL'!AG55,MATCH(TRUE,INDEX(AC9:AC59&gt;1,0),))+1</f>
        <v>#N/A</v>
      </c>
      <c r="AD6" s="72" t="e">
        <f>AD7+INDEX('P1dB CL'!AH5:'P1dB CL'!AH55,MATCH(TRUE,INDEX(AD9:AD59&gt;1,0),))+1</f>
        <v>#N/A</v>
      </c>
      <c r="AE6" s="72" t="e">
        <f>AE7+INDEX('P1dB CL'!AI5:'P1dB CL'!AI55,MATCH(TRUE,INDEX(AE9:AE59&gt;1,0),))+1</f>
        <v>#N/A</v>
      </c>
      <c r="AF6" s="72" t="e">
        <f>AF7+INDEX('P1dB CL'!AJ5:'P1dB CL'!AJ55,MATCH(TRUE,INDEX(AF9:AF59&gt;1,0),))+1</f>
        <v>#N/A</v>
      </c>
      <c r="AG6" s="72" t="e">
        <f>AG7+INDEX('P1dB CL'!AK5:'P1dB CL'!AK55,MATCH(TRUE,INDEX(AG9:AG59&gt;1,0),))+1</f>
        <v>#N/A</v>
      </c>
      <c r="AH6" s="72" t="e">
        <f>AH7+INDEX('P1dB CL'!AL5:'P1dB CL'!AL55,MATCH(TRUE,INDEX(AH9:AH59&gt;1,0),))+1</f>
        <v>#N/A</v>
      </c>
    </row>
    <row r="7" spans="1:35" x14ac:dyDescent="0.25">
      <c r="B7" t="s">
        <v>228</v>
      </c>
      <c r="D7" s="72" t="e">
        <f>INDEX(B9:B59,MATCH(TRUE,INDEX(D9:D59&gt;1,0),))</f>
        <v>#N/A</v>
      </c>
      <c r="E7" s="72" t="e">
        <f>INDEX(B9:B59,MATCH(TRUE,INDEX(E9:E59&gt;1,0),))</f>
        <v>#N/A</v>
      </c>
      <c r="F7" s="72" t="e">
        <f>INDEX(B9:B59,MATCH(TRUE,INDEX(F9:F59&gt;1,0),))</f>
        <v>#N/A</v>
      </c>
      <c r="G7" s="72" t="e">
        <f>INDEX(B9:B59,MATCH(TRUE,INDEX(G9:G59&gt;1,0),))</f>
        <v>#N/A</v>
      </c>
      <c r="H7" s="72" t="e">
        <f>INDEX(B9:B59,MATCH(TRUE,INDEX(H9:H59&gt;1,0),))</f>
        <v>#N/A</v>
      </c>
      <c r="I7" s="72" t="e">
        <f>INDEX(B9:B59,MATCH(TRUE,INDEX(I9:I59&gt;1,0),))</f>
        <v>#N/A</v>
      </c>
      <c r="J7" s="72" t="e">
        <f>INDEX(C9:C59,MATCH(TRUE,INDEX(J9:J59&gt;1,0),))</f>
        <v>#N/A</v>
      </c>
      <c r="K7" s="73"/>
      <c r="L7" s="72" t="e">
        <f>INDEX(B9:B59,MATCH(TRUE,INDEX(L9:L59&gt;1,0),))</f>
        <v>#N/A</v>
      </c>
      <c r="M7" s="72" t="e">
        <f>INDEX(B9:B59,MATCH(TRUE,INDEX(M9:M59&gt;1,0),))</f>
        <v>#N/A</v>
      </c>
      <c r="N7" s="72" t="e">
        <f>INDEX(B9:B59,MATCH(TRUE,INDEX(N9:N59&gt;1,0),))</f>
        <v>#N/A</v>
      </c>
      <c r="O7" s="72" t="e">
        <f>INDEX(B9:B59,MATCH(TRUE,INDEX(O9:O59&gt;1,0),))</f>
        <v>#N/A</v>
      </c>
      <c r="P7" s="72" t="e">
        <f>INDEX(B9:B59,MATCH(TRUE,INDEX(P9:P59&gt;1,0),))</f>
        <v>#N/A</v>
      </c>
      <c r="Q7" s="72" t="e">
        <f>INDEX(B9:B209,MATCH(TRUE,INDEX(Q9:Q209&gt;1,0),))</f>
        <v>#N/A</v>
      </c>
      <c r="R7" s="74"/>
      <c r="S7" s="75"/>
      <c r="T7" s="73"/>
      <c r="U7" s="72" t="e">
        <f>INDEX(S9:S59,MATCH(TRUE,INDEX(U9:U59&gt;1,0),))</f>
        <v>#N/A</v>
      </c>
      <c r="V7" s="72" t="e">
        <f>INDEX(S9:S59,MATCH(TRUE,INDEX(V9:V59&gt;1,0),))</f>
        <v>#N/A</v>
      </c>
      <c r="W7" s="72" t="e">
        <f>INDEX(S9:S59,MATCH(TRUE,INDEX(W9:W59&gt;1,0),))</f>
        <v>#N/A</v>
      </c>
      <c r="X7" s="72" t="e">
        <f>INDEX(S9:S59,MATCH(TRUE,INDEX(X9:X59&gt;1,0),))</f>
        <v>#N/A</v>
      </c>
      <c r="Y7" s="72" t="e">
        <f>INDEX(S9:S59,MATCH(TRUE,INDEX(Y9:Y59&gt;1,0),))</f>
        <v>#N/A</v>
      </c>
      <c r="Z7" s="72" t="e">
        <f>INDEX(S9:S59,MATCH(TRUE,INDEX(Z9:Z59&gt;1,0),))</f>
        <v>#N/A</v>
      </c>
      <c r="AA7" s="72" t="e">
        <f>INDEX(S9:S59,MATCH(TRUE,INDEX(AA9:AA59&gt;1,0),))</f>
        <v>#N/A</v>
      </c>
      <c r="AB7" s="73"/>
      <c r="AC7" s="72" t="e">
        <f>INDEX(S9:S59,MATCH(TRUE,INDEX(AC9:AC59&gt;1,0),))</f>
        <v>#N/A</v>
      </c>
      <c r="AD7" s="72" t="e">
        <f>INDEX(S9:S59,MATCH(TRUE,INDEX(AD9:AD59&gt;1,0),))</f>
        <v>#N/A</v>
      </c>
      <c r="AE7" s="72" t="e">
        <f>INDEX(S9:S59,MATCH(TRUE,INDEX(AE9:AE59&gt;1,0),))</f>
        <v>#N/A</v>
      </c>
      <c r="AF7" s="72" t="e">
        <f>INDEX(S9:S59,MATCH(TRUE,INDEX(AF9:AF59&gt;1,0),))</f>
        <v>#N/A</v>
      </c>
      <c r="AG7" s="72" t="e">
        <f>INDEX(S9:S59,MATCH(TRUE,INDEX(AG9:AG59&gt;1,0),))</f>
        <v>#N/A</v>
      </c>
      <c r="AH7" s="72" t="e">
        <f>INDEX(S9:S59,MATCH(TRUE,INDEX(AH9:AH59&gt;1,0),))</f>
        <v>#N/A</v>
      </c>
    </row>
    <row r="8" spans="1:35" x14ac:dyDescent="0.25">
      <c r="B8" t="s">
        <v>216</v>
      </c>
      <c r="C8" s="20"/>
      <c r="D8" s="72"/>
      <c r="E8" s="44"/>
      <c r="F8" s="44"/>
      <c r="G8" s="44"/>
      <c r="H8" s="44"/>
      <c r="I8" s="44"/>
      <c r="J8" s="44"/>
      <c r="K8" s="20"/>
      <c r="L8" s="44"/>
      <c r="M8" s="44"/>
      <c r="N8" s="44"/>
      <c r="O8" s="44"/>
      <c r="P8" s="44"/>
      <c r="Q8" s="44"/>
      <c r="S8" t="s">
        <v>216</v>
      </c>
      <c r="T8" s="20"/>
      <c r="U8" s="72"/>
      <c r="V8" s="44"/>
      <c r="W8" s="44"/>
      <c r="X8" s="44"/>
      <c r="Y8" s="44"/>
      <c r="Z8" s="44"/>
      <c r="AA8" s="44"/>
      <c r="AB8" s="20"/>
      <c r="AC8" s="44"/>
      <c r="AD8" s="44"/>
      <c r="AE8" s="44"/>
      <c r="AF8" s="44"/>
      <c r="AG8" s="44"/>
      <c r="AH8" s="44"/>
      <c r="AI8" s="20"/>
    </row>
    <row r="9" spans="1:35" x14ac:dyDescent="0.25">
      <c r="B9" s="6">
        <f>'P1dB CL'!E5</f>
        <v>0</v>
      </c>
      <c r="C9" s="20"/>
      <c r="D9" s="77">
        <f>ABS('P1dB CL'!C9-D$5)</f>
        <v>0</v>
      </c>
      <c r="E9" s="44">
        <f>ABS('P1dB CL'!C65-E$5)</f>
        <v>0</v>
      </c>
      <c r="F9" s="44">
        <f>ABS('P1dB CL'!C121-F$5)</f>
        <v>0</v>
      </c>
      <c r="G9" s="44">
        <f>ABS('P1dB CL'!C177-G$5)</f>
        <v>0</v>
      </c>
      <c r="H9" s="44">
        <f>ABS('P1dB CL'!C233-H$5)</f>
        <v>0</v>
      </c>
      <c r="I9" s="44">
        <f>ABS('P1dB CL'!C289-I$5)</f>
        <v>0</v>
      </c>
      <c r="J9" s="44">
        <f>ABS('P1dB CL'!C345-J$5)</f>
        <v>0</v>
      </c>
      <c r="K9" s="20"/>
      <c r="L9" s="44">
        <f>ABS('P1dB CL'!C400-L$5)</f>
        <v>0</v>
      </c>
      <c r="M9" s="44">
        <f>ABS('P1dB CL'!C455-M$5)</f>
        <v>0</v>
      </c>
      <c r="N9" s="44">
        <f>ABS('P1dB CL'!C510-N$5)</f>
        <v>0</v>
      </c>
      <c r="O9" s="44">
        <f>ABS('P1dB CL'!C565-O$5)</f>
        <v>0</v>
      </c>
      <c r="P9" s="44">
        <f>ABS('P1dB CL'!C620-P$5)</f>
        <v>0</v>
      </c>
      <c r="Q9" s="44">
        <f>ABS('P1dB CL'!C671-Q$5)</f>
        <v>0</v>
      </c>
      <c r="S9" s="6">
        <f>'P1dB CL'!E5</f>
        <v>0</v>
      </c>
      <c r="T9" s="20"/>
      <c r="U9" s="85">
        <f>ABS('P1dB CL'!V9-U$5)</f>
        <v>0</v>
      </c>
      <c r="V9" s="44">
        <f>ABS('P1dB CL'!V65-V$5)</f>
        <v>0</v>
      </c>
      <c r="W9" s="44">
        <f>ABS('P1dB CL'!V121-W$5)</f>
        <v>0</v>
      </c>
      <c r="X9" s="44">
        <f>ABS('P1dB CL'!V177-X$5)</f>
        <v>0</v>
      </c>
      <c r="Y9" s="44">
        <f>ABS('P1dB CL'!V233-Y$5)</f>
        <v>0</v>
      </c>
      <c r="Z9" s="44">
        <f>ABS('P1dB CL'!V289-Z$5)</f>
        <v>0</v>
      </c>
      <c r="AA9" s="44">
        <f>ABS('P1dB CL'!V345-AA$5)</f>
        <v>0</v>
      </c>
      <c r="AB9" s="20"/>
      <c r="AC9" s="44">
        <f>ABS('P1dB CL'!V400-0)</f>
        <v>0</v>
      </c>
      <c r="AD9" s="44">
        <f>ABS('P1dB CL'!V455-0)</f>
        <v>0</v>
      </c>
      <c r="AE9" s="44">
        <f>ABS('P1dB CL'!V510-0)</f>
        <v>0</v>
      </c>
      <c r="AF9" s="44">
        <f>ABS('P1dB CL'!V565-0)</f>
        <v>0</v>
      </c>
      <c r="AG9" s="44">
        <f>ABS('P1dB CL'!V620-0)</f>
        <v>0</v>
      </c>
      <c r="AH9" s="44">
        <f>ABS('P1dB CL'!V675-0)</f>
        <v>0</v>
      </c>
      <c r="AI9" s="20"/>
    </row>
    <row r="10" spans="1:35" x14ac:dyDescent="0.25">
      <c r="B10" s="77">
        <f>'P1dB CL'!E6</f>
        <v>0</v>
      </c>
      <c r="C10" s="20"/>
      <c r="D10" s="85">
        <f>ABS('P1dB CL'!C10-D$5)</f>
        <v>0</v>
      </c>
      <c r="E10" s="44">
        <f>ABS('P1dB CL'!C66-E$5)</f>
        <v>0</v>
      </c>
      <c r="F10" s="44">
        <f>ABS('P1dB CL'!C122-F$5)</f>
        <v>0</v>
      </c>
      <c r="G10" s="44">
        <f>ABS('P1dB CL'!C178-G$5)</f>
        <v>0</v>
      </c>
      <c r="H10" s="44">
        <f>ABS('P1dB CL'!C234-H$5)</f>
        <v>0</v>
      </c>
      <c r="I10" s="44">
        <f>ABS('P1dB CL'!C290-I$5)</f>
        <v>0</v>
      </c>
      <c r="J10" s="44">
        <f>ABS('P1dB CL'!C346-J$5)</f>
        <v>0</v>
      </c>
      <c r="K10" s="20"/>
      <c r="L10" s="44">
        <f>ABS('P1dB CL'!C401-L$5)</f>
        <v>0</v>
      </c>
      <c r="M10" s="44">
        <f>ABS('P1dB CL'!C456-M$5)</f>
        <v>0</v>
      </c>
      <c r="N10" s="44">
        <f>ABS('P1dB CL'!C511-N$5)</f>
        <v>0</v>
      </c>
      <c r="O10" s="44">
        <f>ABS('P1dB CL'!C566-O$5)</f>
        <v>0</v>
      </c>
      <c r="P10" s="44">
        <f>ABS('P1dB CL'!C621-P$5)</f>
        <v>0</v>
      </c>
      <c r="Q10" s="44">
        <f>ABS('P1dB CL'!C672-Q$5)</f>
        <v>0</v>
      </c>
      <c r="S10" s="77">
        <f>'P1dB CL'!E6</f>
        <v>0</v>
      </c>
      <c r="T10" s="20"/>
      <c r="U10" s="85">
        <f>ABS('P1dB CL'!V10-U$5)</f>
        <v>0</v>
      </c>
      <c r="V10" s="44">
        <f>ABS('P1dB CL'!V66-V$5)</f>
        <v>0</v>
      </c>
      <c r="W10" s="44">
        <f>ABS('P1dB CL'!V122-W$5)</f>
        <v>0</v>
      </c>
      <c r="X10" s="44">
        <f>ABS('P1dB CL'!V178-X$5)</f>
        <v>0</v>
      </c>
      <c r="Y10" s="44">
        <f>ABS('P1dB CL'!V234-Y$5)</f>
        <v>0</v>
      </c>
      <c r="Z10" s="44">
        <f>ABS('P1dB CL'!V290-Z$5)</f>
        <v>0</v>
      </c>
      <c r="AA10" s="44">
        <f>ABS('P1dB CL'!V346-AA$5)</f>
        <v>0</v>
      </c>
      <c r="AB10" s="20"/>
      <c r="AC10" s="44">
        <f>ABS('P1dB CL'!V401-0)</f>
        <v>0</v>
      </c>
      <c r="AD10" s="44">
        <f>ABS('P1dB CL'!V456-0)</f>
        <v>0</v>
      </c>
      <c r="AE10" s="44">
        <f>ABS('P1dB CL'!V511-0)</f>
        <v>0</v>
      </c>
      <c r="AF10" s="44">
        <f>ABS('P1dB CL'!V566-0)</f>
        <v>0</v>
      </c>
      <c r="AG10" s="44">
        <f>ABS('P1dB CL'!V621-0)</f>
        <v>0</v>
      </c>
      <c r="AH10" s="44">
        <f>ABS('P1dB CL'!V676-0)</f>
        <v>0</v>
      </c>
      <c r="AI10" s="20"/>
    </row>
    <row r="11" spans="1:35" x14ac:dyDescent="0.25">
      <c r="B11" s="77">
        <f>'P1dB CL'!E7</f>
        <v>0</v>
      </c>
      <c r="C11" s="20"/>
      <c r="D11" s="85">
        <f>ABS('P1dB CL'!C11-D$5)</f>
        <v>0</v>
      </c>
      <c r="E11" s="44">
        <f>ABS('P1dB CL'!C67-E$5)</f>
        <v>0</v>
      </c>
      <c r="F11" s="44">
        <f>ABS('P1dB CL'!C123-F$5)</f>
        <v>0</v>
      </c>
      <c r="G11" s="44">
        <f>ABS('P1dB CL'!C179-G$5)</f>
        <v>0</v>
      </c>
      <c r="H11" s="44">
        <f>ABS('P1dB CL'!C235-H$5)</f>
        <v>0</v>
      </c>
      <c r="I11" s="44">
        <f>ABS('P1dB CL'!C291-I$5)</f>
        <v>0</v>
      </c>
      <c r="J11" s="44">
        <f>ABS('P1dB CL'!C347-J$5)</f>
        <v>0</v>
      </c>
      <c r="K11" s="20"/>
      <c r="L11" s="44">
        <f>ABS('P1dB CL'!C402-L$5)</f>
        <v>0</v>
      </c>
      <c r="M11" s="44">
        <f>ABS('P1dB CL'!C457-M$5)</f>
        <v>0</v>
      </c>
      <c r="N11" s="44">
        <f>ABS('P1dB CL'!C512-N$5)</f>
        <v>0</v>
      </c>
      <c r="O11" s="44">
        <f>ABS('P1dB CL'!C567-O$5)</f>
        <v>0</v>
      </c>
      <c r="P11" s="44">
        <f>ABS('P1dB CL'!C622-P$5)</f>
        <v>0</v>
      </c>
      <c r="Q11" s="44">
        <f>ABS('P1dB CL'!C673-Q$5)</f>
        <v>0</v>
      </c>
      <c r="S11" s="77">
        <f>'P1dB CL'!E7</f>
        <v>0</v>
      </c>
      <c r="T11" s="20"/>
      <c r="U11" s="85">
        <f>ABS('P1dB CL'!V11-U$5)</f>
        <v>0</v>
      </c>
      <c r="V11" s="44">
        <f>ABS('P1dB CL'!V67-V$5)</f>
        <v>0</v>
      </c>
      <c r="W11" s="44">
        <f>ABS('P1dB CL'!V123-W$5)</f>
        <v>0</v>
      </c>
      <c r="X11" s="44">
        <f>ABS('P1dB CL'!V179-X$5)</f>
        <v>0</v>
      </c>
      <c r="Y11" s="44">
        <f>ABS('P1dB CL'!V235-Y$5)</f>
        <v>0</v>
      </c>
      <c r="Z11" s="44">
        <f>ABS('P1dB CL'!V291-Z$5)</f>
        <v>0</v>
      </c>
      <c r="AA11" s="44">
        <f>ABS('P1dB CL'!V347-AA$5)</f>
        <v>0</v>
      </c>
      <c r="AB11" s="20"/>
      <c r="AC11" s="44">
        <f>ABS('P1dB CL'!V402-0)</f>
        <v>0</v>
      </c>
      <c r="AD11" s="44">
        <f>ABS('P1dB CL'!V457-0)</f>
        <v>0</v>
      </c>
      <c r="AE11" s="44">
        <f>ABS('P1dB CL'!V512-0)</f>
        <v>0</v>
      </c>
      <c r="AF11" s="44">
        <f>ABS('P1dB CL'!V567-0)</f>
        <v>0</v>
      </c>
      <c r="AG11" s="44">
        <f>ABS('P1dB CL'!V622-0)</f>
        <v>0</v>
      </c>
      <c r="AH11" s="44">
        <f>ABS('P1dB CL'!V677-0)</f>
        <v>0</v>
      </c>
      <c r="AI11" s="20"/>
    </row>
    <row r="12" spans="1:35" x14ac:dyDescent="0.25">
      <c r="B12" s="77">
        <f>'P1dB CL'!E8</f>
        <v>0</v>
      </c>
      <c r="C12" s="20"/>
      <c r="D12" s="85">
        <f>ABS('P1dB CL'!C12-D$5)</f>
        <v>0</v>
      </c>
      <c r="E12" s="44">
        <f>ABS('P1dB CL'!C68-E$5)</f>
        <v>0</v>
      </c>
      <c r="F12" s="44">
        <f>ABS('P1dB CL'!C124-F$5)</f>
        <v>0</v>
      </c>
      <c r="G12" s="44">
        <f>ABS('P1dB CL'!C180-G$5)</f>
        <v>0</v>
      </c>
      <c r="H12" s="44">
        <f>ABS('P1dB CL'!C236-H$5)</f>
        <v>0</v>
      </c>
      <c r="I12" s="44">
        <f>ABS('P1dB CL'!C292-I$5)</f>
        <v>0</v>
      </c>
      <c r="J12" s="44">
        <f>ABS('P1dB CL'!C348-J$5)</f>
        <v>0</v>
      </c>
      <c r="K12" s="20"/>
      <c r="L12" s="44">
        <f>ABS('P1dB CL'!C403-L$5)</f>
        <v>0</v>
      </c>
      <c r="M12" s="44">
        <f>ABS('P1dB CL'!C458-M$5)</f>
        <v>0</v>
      </c>
      <c r="N12" s="44">
        <f>ABS('P1dB CL'!C513-N$5)</f>
        <v>0</v>
      </c>
      <c r="O12" s="44">
        <f>ABS('P1dB CL'!C568-O$5)</f>
        <v>0</v>
      </c>
      <c r="P12" s="44">
        <f>ABS('P1dB CL'!C623-P$5)</f>
        <v>0</v>
      </c>
      <c r="Q12" s="44">
        <f>ABS('P1dB CL'!C674-Q$5)</f>
        <v>0</v>
      </c>
      <c r="S12" s="77">
        <f>'P1dB CL'!E8</f>
        <v>0</v>
      </c>
      <c r="T12" s="20"/>
      <c r="U12" s="85">
        <f>ABS('P1dB CL'!V12-U$5)</f>
        <v>0</v>
      </c>
      <c r="V12" s="44">
        <f>ABS('P1dB CL'!V68-V$5)</f>
        <v>0</v>
      </c>
      <c r="W12" s="44">
        <f>ABS('P1dB CL'!V124-W$5)</f>
        <v>0</v>
      </c>
      <c r="X12" s="44">
        <f>ABS('P1dB CL'!V180-X$5)</f>
        <v>0</v>
      </c>
      <c r="Y12" s="44">
        <f>ABS('P1dB CL'!V236-Y$5)</f>
        <v>0</v>
      </c>
      <c r="Z12" s="44">
        <f>ABS('P1dB CL'!V292-Z$5)</f>
        <v>0</v>
      </c>
      <c r="AA12" s="44">
        <f>ABS('P1dB CL'!V348-AA$5)</f>
        <v>0</v>
      </c>
      <c r="AB12" s="20"/>
      <c r="AC12" s="44">
        <f>ABS('P1dB CL'!V403-0)</f>
        <v>0</v>
      </c>
      <c r="AD12" s="44">
        <f>ABS('P1dB CL'!V458-0)</f>
        <v>0</v>
      </c>
      <c r="AE12" s="44">
        <f>ABS('P1dB CL'!V513-0)</f>
        <v>0</v>
      </c>
      <c r="AF12" s="44">
        <f>ABS('P1dB CL'!V568-0)</f>
        <v>0</v>
      </c>
      <c r="AG12" s="44">
        <f>ABS('P1dB CL'!V623-0)</f>
        <v>0</v>
      </c>
      <c r="AH12" s="44">
        <f>ABS('P1dB CL'!V678-0)</f>
        <v>0</v>
      </c>
      <c r="AI12" s="20"/>
    </row>
    <row r="13" spans="1:35" x14ac:dyDescent="0.25">
      <c r="B13" s="77">
        <f>'P1dB CL'!E9</f>
        <v>0</v>
      </c>
      <c r="C13" s="20"/>
      <c r="D13" s="85">
        <f>ABS('P1dB CL'!C13-D$5)</f>
        <v>0</v>
      </c>
      <c r="E13" s="44">
        <f>ABS('P1dB CL'!C69-E$5)</f>
        <v>0</v>
      </c>
      <c r="F13" s="44">
        <f>ABS('P1dB CL'!C125-F$5)</f>
        <v>0</v>
      </c>
      <c r="G13" s="44">
        <f>ABS('P1dB CL'!C181-G$5)</f>
        <v>0</v>
      </c>
      <c r="H13" s="44">
        <f>ABS('P1dB CL'!C237-H$5)</f>
        <v>0</v>
      </c>
      <c r="I13" s="44">
        <f>ABS('P1dB CL'!C293-I$5)</f>
        <v>0</v>
      </c>
      <c r="J13" s="44">
        <f>ABS('P1dB CL'!C349-J$5)</f>
        <v>0</v>
      </c>
      <c r="K13" s="20"/>
      <c r="L13" s="44">
        <f>ABS('P1dB CL'!C404-L$5)</f>
        <v>0</v>
      </c>
      <c r="M13" s="44">
        <f>ABS('P1dB CL'!C459-M$5)</f>
        <v>0</v>
      </c>
      <c r="N13" s="44">
        <f>ABS('P1dB CL'!C514-N$5)</f>
        <v>0</v>
      </c>
      <c r="O13" s="44">
        <f>ABS('P1dB CL'!C569-O$5)</f>
        <v>0</v>
      </c>
      <c r="P13" s="44">
        <f>ABS('P1dB CL'!C624-P$5)</f>
        <v>0</v>
      </c>
      <c r="Q13" s="44">
        <f>ABS('P1dB CL'!C675-Q$5)</f>
        <v>0</v>
      </c>
      <c r="S13" s="77">
        <f>'P1dB CL'!E9</f>
        <v>0</v>
      </c>
      <c r="T13" s="20"/>
      <c r="U13" s="85">
        <f>ABS('P1dB CL'!V13-U$5)</f>
        <v>0</v>
      </c>
      <c r="V13" s="44">
        <f>ABS('P1dB CL'!V69-V$5)</f>
        <v>0</v>
      </c>
      <c r="W13" s="44">
        <f>ABS('P1dB CL'!V125-W$5)</f>
        <v>0</v>
      </c>
      <c r="X13" s="44">
        <f>ABS('P1dB CL'!V181-X$5)</f>
        <v>0</v>
      </c>
      <c r="Y13" s="44">
        <f>ABS('P1dB CL'!V237-Y$5)</f>
        <v>0</v>
      </c>
      <c r="Z13" s="44">
        <f>ABS('P1dB CL'!V293-Z$5)</f>
        <v>0</v>
      </c>
      <c r="AA13" s="44">
        <f>ABS('P1dB CL'!V349-AA$5)</f>
        <v>0</v>
      </c>
      <c r="AB13" s="20"/>
      <c r="AC13" s="44">
        <f>ABS('P1dB CL'!V404-0)</f>
        <v>0</v>
      </c>
      <c r="AD13" s="44">
        <f>ABS('P1dB CL'!V459-0)</f>
        <v>0</v>
      </c>
      <c r="AE13" s="44">
        <f>ABS('P1dB CL'!V514-0)</f>
        <v>0</v>
      </c>
      <c r="AF13" s="44">
        <f>ABS('P1dB CL'!V569-0)</f>
        <v>0</v>
      </c>
      <c r="AG13" s="44">
        <f>ABS('P1dB CL'!V624-0)</f>
        <v>0</v>
      </c>
      <c r="AH13" s="44">
        <f>ABS('P1dB CL'!V679-0)</f>
        <v>0</v>
      </c>
      <c r="AI13" s="20"/>
    </row>
    <row r="14" spans="1:35" x14ac:dyDescent="0.25">
      <c r="B14" s="77">
        <f>'P1dB CL'!E10</f>
        <v>0</v>
      </c>
      <c r="C14" s="20"/>
      <c r="D14" s="85">
        <f>ABS('P1dB CL'!C14-D$5)</f>
        <v>0</v>
      </c>
      <c r="E14" s="44">
        <f>ABS('P1dB CL'!C70-E$5)</f>
        <v>0</v>
      </c>
      <c r="F14" s="44">
        <f>ABS('P1dB CL'!C126-F$5)</f>
        <v>0</v>
      </c>
      <c r="G14" s="44">
        <f>ABS('P1dB CL'!C182-G$5)</f>
        <v>0</v>
      </c>
      <c r="H14" s="44">
        <f>ABS('P1dB CL'!C238-H$5)</f>
        <v>0</v>
      </c>
      <c r="I14" s="44">
        <f>ABS('P1dB CL'!C294-I$5)</f>
        <v>0</v>
      </c>
      <c r="J14" s="44">
        <f>ABS('P1dB CL'!C350-J$5)</f>
        <v>0</v>
      </c>
      <c r="K14" s="20"/>
      <c r="L14" s="44">
        <f>ABS('P1dB CL'!C405-L$5)</f>
        <v>0</v>
      </c>
      <c r="M14" s="44">
        <f>ABS('P1dB CL'!C460-M$5)</f>
        <v>0</v>
      </c>
      <c r="N14" s="44">
        <f>ABS('P1dB CL'!C515-N$5)</f>
        <v>0</v>
      </c>
      <c r="O14" s="44">
        <f>ABS('P1dB CL'!C570-O$5)</f>
        <v>0</v>
      </c>
      <c r="P14" s="44">
        <f>ABS('P1dB CL'!C625-P$5)</f>
        <v>0</v>
      </c>
      <c r="Q14" s="44">
        <f>ABS('P1dB CL'!C676-Q$5)</f>
        <v>0</v>
      </c>
      <c r="S14" s="77">
        <f>'P1dB CL'!E10</f>
        <v>0</v>
      </c>
      <c r="T14" s="20"/>
      <c r="U14" s="85">
        <f>ABS('P1dB CL'!V14-U$5)</f>
        <v>0</v>
      </c>
      <c r="V14" s="44">
        <f>ABS('P1dB CL'!V70-V$5)</f>
        <v>0</v>
      </c>
      <c r="W14" s="44">
        <f>ABS('P1dB CL'!V126-W$5)</f>
        <v>0</v>
      </c>
      <c r="X14" s="44">
        <f>ABS('P1dB CL'!V182-X$5)</f>
        <v>0</v>
      </c>
      <c r="Y14" s="44">
        <f>ABS('P1dB CL'!V238-Y$5)</f>
        <v>0</v>
      </c>
      <c r="Z14" s="44">
        <f>ABS('P1dB CL'!V294-Z$5)</f>
        <v>0</v>
      </c>
      <c r="AA14" s="44">
        <f>ABS('P1dB CL'!V350-AA$5)</f>
        <v>0</v>
      </c>
      <c r="AB14" s="20"/>
      <c r="AC14" s="44">
        <f>ABS('P1dB CL'!V405-0)</f>
        <v>0</v>
      </c>
      <c r="AD14" s="44">
        <f>ABS('P1dB CL'!V460-0)</f>
        <v>0</v>
      </c>
      <c r="AE14" s="44">
        <f>ABS('P1dB CL'!V515-0)</f>
        <v>0</v>
      </c>
      <c r="AF14" s="44">
        <f>ABS('P1dB CL'!V570-0)</f>
        <v>0</v>
      </c>
      <c r="AG14" s="44">
        <f>ABS('P1dB CL'!V625-0)</f>
        <v>0</v>
      </c>
      <c r="AH14" s="44">
        <f>ABS('P1dB CL'!V680-0)</f>
        <v>0</v>
      </c>
      <c r="AI14" s="20"/>
    </row>
    <row r="15" spans="1:35" x14ac:dyDescent="0.25">
      <c r="B15" s="77">
        <f>'P1dB CL'!E11</f>
        <v>0</v>
      </c>
      <c r="C15" s="20"/>
      <c r="D15" s="85">
        <f>ABS('P1dB CL'!C15-D$5)</f>
        <v>0</v>
      </c>
      <c r="E15" s="44">
        <f>ABS('P1dB CL'!C71-E$5)</f>
        <v>0</v>
      </c>
      <c r="F15" s="44">
        <f>ABS('P1dB CL'!C127-F$5)</f>
        <v>0</v>
      </c>
      <c r="G15" s="44">
        <f>ABS('P1dB CL'!C183-G$5)</f>
        <v>0</v>
      </c>
      <c r="H15" s="44">
        <f>ABS('P1dB CL'!C239-H$5)</f>
        <v>0</v>
      </c>
      <c r="I15" s="44">
        <f>ABS('P1dB CL'!C295-I$5)</f>
        <v>0</v>
      </c>
      <c r="J15" s="44">
        <f>ABS('P1dB CL'!C351-J$5)</f>
        <v>0</v>
      </c>
      <c r="K15" s="20"/>
      <c r="L15" s="44">
        <f>ABS('P1dB CL'!C406-L$5)</f>
        <v>0</v>
      </c>
      <c r="M15" s="44">
        <f>ABS('P1dB CL'!C461-M$5)</f>
        <v>0</v>
      </c>
      <c r="N15" s="44">
        <f>ABS('P1dB CL'!C516-N$5)</f>
        <v>0</v>
      </c>
      <c r="O15" s="44">
        <f>ABS('P1dB CL'!C571-O$5)</f>
        <v>0</v>
      </c>
      <c r="P15" s="44">
        <f>ABS('P1dB CL'!C626-P$5)</f>
        <v>0</v>
      </c>
      <c r="Q15" s="44">
        <f>ABS('P1dB CL'!C677-Q$5)</f>
        <v>0</v>
      </c>
      <c r="S15" s="77">
        <f>'P1dB CL'!E11</f>
        <v>0</v>
      </c>
      <c r="T15" s="20"/>
      <c r="U15" s="85">
        <f>ABS('P1dB CL'!V15-U$5)</f>
        <v>0</v>
      </c>
      <c r="V15" s="44">
        <f>ABS('P1dB CL'!V71-V$5)</f>
        <v>0</v>
      </c>
      <c r="W15" s="44">
        <f>ABS('P1dB CL'!V127-W$5)</f>
        <v>0</v>
      </c>
      <c r="X15" s="44">
        <f>ABS('P1dB CL'!V183-X$5)</f>
        <v>0</v>
      </c>
      <c r="Y15" s="44">
        <f>ABS('P1dB CL'!V239-Y$5)</f>
        <v>0</v>
      </c>
      <c r="Z15" s="44">
        <f>ABS('P1dB CL'!V295-Z$5)</f>
        <v>0</v>
      </c>
      <c r="AA15" s="44">
        <f>ABS('P1dB CL'!V351-AA$5)</f>
        <v>0</v>
      </c>
      <c r="AB15" s="20"/>
      <c r="AC15" s="44">
        <f>ABS('P1dB CL'!V406-0)</f>
        <v>0</v>
      </c>
      <c r="AD15" s="44">
        <f>ABS('P1dB CL'!V461-0)</f>
        <v>0</v>
      </c>
      <c r="AE15" s="44">
        <f>ABS('P1dB CL'!V516-0)</f>
        <v>0</v>
      </c>
      <c r="AF15" s="44">
        <f>ABS('P1dB CL'!V571-0)</f>
        <v>0</v>
      </c>
      <c r="AG15" s="44">
        <f>ABS('P1dB CL'!V626-0)</f>
        <v>0</v>
      </c>
      <c r="AH15" s="44">
        <f>ABS('P1dB CL'!V681-0)</f>
        <v>0</v>
      </c>
      <c r="AI15" s="20"/>
    </row>
    <row r="16" spans="1:35" x14ac:dyDescent="0.25">
      <c r="B16" s="77">
        <f>'P1dB CL'!E12</f>
        <v>0</v>
      </c>
      <c r="C16" s="20"/>
      <c r="D16" s="85">
        <f>ABS('P1dB CL'!C16-D$5)</f>
        <v>0</v>
      </c>
      <c r="E16" s="44">
        <f>ABS('P1dB CL'!C72-E$5)</f>
        <v>0</v>
      </c>
      <c r="F16" s="44">
        <f>ABS('P1dB CL'!C128-F$5)</f>
        <v>0</v>
      </c>
      <c r="G16" s="44">
        <f>ABS('P1dB CL'!C184-G$5)</f>
        <v>0</v>
      </c>
      <c r="H16" s="44">
        <f>ABS('P1dB CL'!C240-H$5)</f>
        <v>0</v>
      </c>
      <c r="I16" s="44">
        <f>ABS('P1dB CL'!C296-I$5)</f>
        <v>0</v>
      </c>
      <c r="J16" s="44">
        <f>ABS('P1dB CL'!C352-J$5)</f>
        <v>0</v>
      </c>
      <c r="K16" s="20"/>
      <c r="L16" s="44">
        <f>ABS('P1dB CL'!C407-L$5)</f>
        <v>0</v>
      </c>
      <c r="M16" s="44">
        <f>ABS('P1dB CL'!C462-M$5)</f>
        <v>0</v>
      </c>
      <c r="N16" s="44">
        <f>ABS('P1dB CL'!C517-N$5)</f>
        <v>0</v>
      </c>
      <c r="O16" s="44">
        <f>ABS('P1dB CL'!C572-O$5)</f>
        <v>0</v>
      </c>
      <c r="P16" s="44">
        <f>ABS('P1dB CL'!C627-P$5)</f>
        <v>0</v>
      </c>
      <c r="Q16" s="44">
        <f>ABS('P1dB CL'!C678-Q$5)</f>
        <v>0</v>
      </c>
      <c r="S16" s="77">
        <f>'P1dB CL'!E12</f>
        <v>0</v>
      </c>
      <c r="T16" s="20"/>
      <c r="U16" s="85">
        <f>ABS('P1dB CL'!V16-U$5)</f>
        <v>0</v>
      </c>
      <c r="V16" s="44">
        <f>ABS('P1dB CL'!V72-V$5)</f>
        <v>0</v>
      </c>
      <c r="W16" s="44">
        <f>ABS('P1dB CL'!V128-W$5)</f>
        <v>0</v>
      </c>
      <c r="X16" s="44">
        <f>ABS('P1dB CL'!V184-X$5)</f>
        <v>0</v>
      </c>
      <c r="Y16" s="44">
        <f>ABS('P1dB CL'!V240-Y$5)</f>
        <v>0</v>
      </c>
      <c r="Z16" s="44">
        <f>ABS('P1dB CL'!V296-Z$5)</f>
        <v>0</v>
      </c>
      <c r="AA16" s="44">
        <f>ABS('P1dB CL'!V352-AA$5)</f>
        <v>0</v>
      </c>
      <c r="AB16" s="20"/>
      <c r="AC16" s="44">
        <f>ABS('P1dB CL'!V407-0)</f>
        <v>0</v>
      </c>
      <c r="AD16" s="44">
        <f>ABS('P1dB CL'!V462-0)</f>
        <v>0</v>
      </c>
      <c r="AE16" s="44">
        <f>ABS('P1dB CL'!V517-0)</f>
        <v>0</v>
      </c>
      <c r="AF16" s="44">
        <f>ABS('P1dB CL'!V572-0)</f>
        <v>0</v>
      </c>
      <c r="AG16" s="44">
        <f>ABS('P1dB CL'!V627-0)</f>
        <v>0</v>
      </c>
      <c r="AH16" s="44">
        <f>ABS('P1dB CL'!V682-0)</f>
        <v>0</v>
      </c>
      <c r="AI16" s="20"/>
    </row>
    <row r="17" spans="2:35" x14ac:dyDescent="0.25">
      <c r="B17" s="77">
        <f>'P1dB CL'!E13</f>
        <v>0</v>
      </c>
      <c r="C17" s="20"/>
      <c r="D17" s="85">
        <f>ABS('P1dB CL'!C17-D$5)</f>
        <v>0</v>
      </c>
      <c r="E17" s="44">
        <f>ABS('P1dB CL'!C73-E$5)</f>
        <v>0</v>
      </c>
      <c r="F17" s="44">
        <f>ABS('P1dB CL'!C129-F$5)</f>
        <v>0</v>
      </c>
      <c r="G17" s="44">
        <f>ABS('P1dB CL'!C185-G$5)</f>
        <v>0</v>
      </c>
      <c r="H17" s="44">
        <f>ABS('P1dB CL'!C241-H$5)</f>
        <v>0</v>
      </c>
      <c r="I17" s="44">
        <f>ABS('P1dB CL'!C297-I$5)</f>
        <v>0</v>
      </c>
      <c r="J17" s="44">
        <f>ABS('P1dB CL'!C353-J$5)</f>
        <v>0</v>
      </c>
      <c r="K17" s="20"/>
      <c r="L17" s="44">
        <f>ABS('P1dB CL'!C408-L$5)</f>
        <v>0</v>
      </c>
      <c r="M17" s="44">
        <f>ABS('P1dB CL'!C463-M$5)</f>
        <v>0</v>
      </c>
      <c r="N17" s="44">
        <f>ABS('P1dB CL'!C518-N$5)</f>
        <v>0</v>
      </c>
      <c r="O17" s="44">
        <f>ABS('P1dB CL'!C573-O$5)</f>
        <v>0</v>
      </c>
      <c r="P17" s="44">
        <f>ABS('P1dB CL'!C628-P$5)</f>
        <v>0</v>
      </c>
      <c r="Q17" s="44">
        <f>ABS('P1dB CL'!C679-Q$5)</f>
        <v>0</v>
      </c>
      <c r="S17" s="77">
        <f>'P1dB CL'!E13</f>
        <v>0</v>
      </c>
      <c r="T17" s="20"/>
      <c r="U17" s="85">
        <f>ABS('P1dB CL'!V17-U$5)</f>
        <v>0</v>
      </c>
      <c r="V17" s="44">
        <f>ABS('P1dB CL'!V73-V$5)</f>
        <v>0</v>
      </c>
      <c r="W17" s="44">
        <f>ABS('P1dB CL'!V129-W$5)</f>
        <v>0</v>
      </c>
      <c r="X17" s="44">
        <f>ABS('P1dB CL'!V185-X$5)</f>
        <v>0</v>
      </c>
      <c r="Y17" s="44">
        <f>ABS('P1dB CL'!V241-Y$5)</f>
        <v>0</v>
      </c>
      <c r="Z17" s="44">
        <f>ABS('P1dB CL'!V297-Z$5)</f>
        <v>0</v>
      </c>
      <c r="AA17" s="44">
        <f>ABS('P1dB CL'!V353-AA$5)</f>
        <v>0</v>
      </c>
      <c r="AB17" s="20"/>
      <c r="AC17" s="44">
        <f>ABS('P1dB CL'!V408-0)</f>
        <v>0</v>
      </c>
      <c r="AD17" s="44">
        <f>ABS('P1dB CL'!V463-0)</f>
        <v>0</v>
      </c>
      <c r="AE17" s="44">
        <f>ABS('P1dB CL'!V518-0)</f>
        <v>0</v>
      </c>
      <c r="AF17" s="44">
        <f>ABS('P1dB CL'!V573-0)</f>
        <v>0</v>
      </c>
      <c r="AG17" s="44">
        <f>ABS('P1dB CL'!V628-0)</f>
        <v>0</v>
      </c>
      <c r="AH17" s="44">
        <f>ABS('P1dB CL'!V683-0)</f>
        <v>0</v>
      </c>
      <c r="AI17" s="20"/>
    </row>
    <row r="18" spans="2:35" x14ac:dyDescent="0.25">
      <c r="B18" s="77">
        <f>'P1dB CL'!E14</f>
        <v>0</v>
      </c>
      <c r="C18" s="20"/>
      <c r="D18" s="85">
        <f>ABS('P1dB CL'!C18-D$5)</f>
        <v>0</v>
      </c>
      <c r="E18" s="44">
        <f>ABS('P1dB CL'!C74-E$5)</f>
        <v>0</v>
      </c>
      <c r="F18" s="44">
        <f>ABS('P1dB CL'!C130-F$5)</f>
        <v>0</v>
      </c>
      <c r="G18" s="44">
        <f>ABS('P1dB CL'!C186-G$5)</f>
        <v>0</v>
      </c>
      <c r="H18" s="44">
        <f>ABS('P1dB CL'!C242-H$5)</f>
        <v>0</v>
      </c>
      <c r="I18" s="44">
        <f>ABS('P1dB CL'!C298-I$5)</f>
        <v>0</v>
      </c>
      <c r="J18" s="44">
        <f>ABS('P1dB CL'!C354-J$5)</f>
        <v>0</v>
      </c>
      <c r="K18" s="20"/>
      <c r="L18" s="44">
        <f>ABS('P1dB CL'!C409-L$5)</f>
        <v>0</v>
      </c>
      <c r="M18" s="44">
        <f>ABS('P1dB CL'!C464-M$5)</f>
        <v>0</v>
      </c>
      <c r="N18" s="44">
        <f>ABS('P1dB CL'!C519-N$5)</f>
        <v>0</v>
      </c>
      <c r="O18" s="44">
        <f>ABS('P1dB CL'!C574-O$5)</f>
        <v>0</v>
      </c>
      <c r="P18" s="44">
        <f>ABS('P1dB CL'!C629-P$5)</f>
        <v>0</v>
      </c>
      <c r="Q18" s="44">
        <f>ABS('P1dB CL'!C680-Q$5)</f>
        <v>0</v>
      </c>
      <c r="S18" s="77">
        <f>'P1dB CL'!E14</f>
        <v>0</v>
      </c>
      <c r="T18" s="20"/>
      <c r="U18" s="85">
        <f>ABS('P1dB CL'!V18-U$5)</f>
        <v>0</v>
      </c>
      <c r="V18" s="44">
        <f>ABS('P1dB CL'!V74-V$5)</f>
        <v>0</v>
      </c>
      <c r="W18" s="44">
        <f>ABS('P1dB CL'!V130-W$5)</f>
        <v>0</v>
      </c>
      <c r="X18" s="44">
        <f>ABS('P1dB CL'!V186-X$5)</f>
        <v>0</v>
      </c>
      <c r="Y18" s="44">
        <f>ABS('P1dB CL'!V242-Y$5)</f>
        <v>0</v>
      </c>
      <c r="Z18" s="44">
        <f>ABS('P1dB CL'!V298-Z$5)</f>
        <v>0</v>
      </c>
      <c r="AA18" s="44">
        <f>ABS('P1dB CL'!V354-AA$5)</f>
        <v>0</v>
      </c>
      <c r="AB18" s="20"/>
      <c r="AC18" s="44">
        <f>ABS('P1dB CL'!V409-0)</f>
        <v>0</v>
      </c>
      <c r="AD18" s="44">
        <f>ABS('P1dB CL'!V464-0)</f>
        <v>0</v>
      </c>
      <c r="AE18" s="44">
        <f>ABS('P1dB CL'!V519-0)</f>
        <v>0</v>
      </c>
      <c r="AF18" s="44">
        <f>ABS('P1dB CL'!V574-0)</f>
        <v>0</v>
      </c>
      <c r="AG18" s="44">
        <f>ABS('P1dB CL'!V629-0)</f>
        <v>0</v>
      </c>
      <c r="AH18" s="44">
        <f>ABS('P1dB CL'!V684-0)</f>
        <v>0</v>
      </c>
      <c r="AI18" s="20"/>
    </row>
    <row r="19" spans="2:35" x14ac:dyDescent="0.25">
      <c r="B19" s="77">
        <f>'P1dB CL'!E15</f>
        <v>0</v>
      </c>
      <c r="C19" s="20"/>
      <c r="D19" s="85">
        <f>ABS('P1dB CL'!C19-D$5)</f>
        <v>0</v>
      </c>
      <c r="E19" s="44">
        <f>ABS('P1dB CL'!C75-E$5)</f>
        <v>0</v>
      </c>
      <c r="F19" s="44">
        <f>ABS('P1dB CL'!C131-F$5)</f>
        <v>0</v>
      </c>
      <c r="G19" s="44">
        <f>ABS('P1dB CL'!C187-G$5)</f>
        <v>0</v>
      </c>
      <c r="H19" s="44">
        <f>ABS('P1dB CL'!C243-H$5)</f>
        <v>0</v>
      </c>
      <c r="I19" s="44">
        <f>ABS('P1dB CL'!C299-I$5)</f>
        <v>0</v>
      </c>
      <c r="J19" s="44">
        <f>ABS('P1dB CL'!C355-J$5)</f>
        <v>0</v>
      </c>
      <c r="K19" s="20"/>
      <c r="L19" s="44">
        <f>ABS('P1dB CL'!C410-L$5)</f>
        <v>0</v>
      </c>
      <c r="M19" s="44">
        <f>ABS('P1dB CL'!C465-M$5)</f>
        <v>0</v>
      </c>
      <c r="N19" s="44">
        <f>ABS('P1dB CL'!C520-N$5)</f>
        <v>0</v>
      </c>
      <c r="O19" s="44">
        <f>ABS('P1dB CL'!C575-O$5)</f>
        <v>0</v>
      </c>
      <c r="P19" s="44">
        <f>ABS('P1dB CL'!C630-P$5)</f>
        <v>0</v>
      </c>
      <c r="Q19" s="44">
        <f>ABS('P1dB CL'!C681-Q$5)</f>
        <v>0</v>
      </c>
      <c r="S19" s="77">
        <f>'P1dB CL'!E15</f>
        <v>0</v>
      </c>
      <c r="T19" s="20"/>
      <c r="U19" s="85">
        <f>ABS('P1dB CL'!V19-U$5)</f>
        <v>0</v>
      </c>
      <c r="V19" s="44">
        <f>ABS('P1dB CL'!V75-V$5)</f>
        <v>0</v>
      </c>
      <c r="W19" s="44">
        <f>ABS('P1dB CL'!V131-W$5)</f>
        <v>0</v>
      </c>
      <c r="X19" s="44">
        <f>ABS('P1dB CL'!V187-X$5)</f>
        <v>0</v>
      </c>
      <c r="Y19" s="44">
        <f>ABS('P1dB CL'!V243-Y$5)</f>
        <v>0</v>
      </c>
      <c r="Z19" s="44">
        <f>ABS('P1dB CL'!V299-Z$5)</f>
        <v>0</v>
      </c>
      <c r="AA19" s="44">
        <f>ABS('P1dB CL'!V355-AA$5)</f>
        <v>0</v>
      </c>
      <c r="AB19" s="20"/>
      <c r="AC19" s="44">
        <f>ABS('P1dB CL'!V410-0)</f>
        <v>0</v>
      </c>
      <c r="AD19" s="44">
        <f>ABS('P1dB CL'!V465-0)</f>
        <v>0</v>
      </c>
      <c r="AE19" s="44">
        <f>ABS('P1dB CL'!V520-0)</f>
        <v>0</v>
      </c>
      <c r="AF19" s="44">
        <f>ABS('P1dB CL'!V575-0)</f>
        <v>0</v>
      </c>
      <c r="AG19" s="44">
        <f>ABS('P1dB CL'!V630-0)</f>
        <v>0</v>
      </c>
      <c r="AH19" s="44">
        <f>ABS('P1dB CL'!V685-0)</f>
        <v>0</v>
      </c>
      <c r="AI19" s="20"/>
    </row>
    <row r="20" spans="2:35" x14ac:dyDescent="0.25">
      <c r="B20" s="77">
        <f>'P1dB CL'!E16</f>
        <v>0</v>
      </c>
      <c r="C20" s="20"/>
      <c r="D20" s="85">
        <f>ABS('P1dB CL'!C20-D$5)</f>
        <v>0</v>
      </c>
      <c r="E20" s="44">
        <f>ABS('P1dB CL'!C76-E$5)</f>
        <v>0</v>
      </c>
      <c r="F20" s="44">
        <f>ABS('P1dB CL'!C132-F$5)</f>
        <v>0</v>
      </c>
      <c r="G20" s="44">
        <f>ABS('P1dB CL'!C188-G$5)</f>
        <v>0</v>
      </c>
      <c r="H20" s="44">
        <f>ABS('P1dB CL'!C244-H$5)</f>
        <v>0</v>
      </c>
      <c r="I20" s="44">
        <f>ABS('P1dB CL'!C300-I$5)</f>
        <v>0</v>
      </c>
      <c r="J20" s="44">
        <f>ABS('P1dB CL'!C356-J$5)</f>
        <v>0</v>
      </c>
      <c r="K20" s="20"/>
      <c r="L20" s="44">
        <f>ABS('P1dB CL'!C411-L$5)</f>
        <v>0</v>
      </c>
      <c r="M20" s="44">
        <f>ABS('P1dB CL'!C466-M$5)</f>
        <v>0</v>
      </c>
      <c r="N20" s="44">
        <f>ABS('P1dB CL'!C521-N$5)</f>
        <v>0</v>
      </c>
      <c r="O20" s="44">
        <f>ABS('P1dB CL'!C576-O$5)</f>
        <v>0</v>
      </c>
      <c r="P20" s="44">
        <f>ABS('P1dB CL'!C631-P$5)</f>
        <v>0</v>
      </c>
      <c r="Q20" s="44">
        <f>ABS('P1dB CL'!C682-Q$5)</f>
        <v>0</v>
      </c>
      <c r="S20" s="77">
        <f>'P1dB CL'!E16</f>
        <v>0</v>
      </c>
      <c r="T20" s="20"/>
      <c r="U20" s="85">
        <f>ABS('P1dB CL'!V20-U$5)</f>
        <v>0</v>
      </c>
      <c r="V20" s="44">
        <f>ABS('P1dB CL'!V76-V$5)</f>
        <v>0</v>
      </c>
      <c r="W20" s="44">
        <f>ABS('P1dB CL'!V132-W$5)</f>
        <v>0</v>
      </c>
      <c r="X20" s="44">
        <f>ABS('P1dB CL'!V188-X$5)</f>
        <v>0</v>
      </c>
      <c r="Y20" s="44">
        <f>ABS('P1dB CL'!V244-Y$5)</f>
        <v>0</v>
      </c>
      <c r="Z20" s="44">
        <f>ABS('P1dB CL'!V300-Z$5)</f>
        <v>0</v>
      </c>
      <c r="AA20" s="44">
        <f>ABS('P1dB CL'!V356-AA$5)</f>
        <v>0</v>
      </c>
      <c r="AB20" s="20"/>
      <c r="AC20" s="44">
        <f>ABS('P1dB CL'!V411-0)</f>
        <v>0</v>
      </c>
      <c r="AD20" s="44">
        <f>ABS('P1dB CL'!V466-0)</f>
        <v>0</v>
      </c>
      <c r="AE20" s="44">
        <f>ABS('P1dB CL'!V521-0)</f>
        <v>0</v>
      </c>
      <c r="AF20" s="44">
        <f>ABS('P1dB CL'!V576-0)</f>
        <v>0</v>
      </c>
      <c r="AG20" s="44">
        <f>ABS('P1dB CL'!V631-0)</f>
        <v>0</v>
      </c>
      <c r="AH20" s="44">
        <f>ABS('P1dB CL'!V686-0)</f>
        <v>0</v>
      </c>
      <c r="AI20" s="20"/>
    </row>
    <row r="21" spans="2:35" x14ac:dyDescent="0.25">
      <c r="B21" s="77">
        <f>'P1dB CL'!E17</f>
        <v>0</v>
      </c>
      <c r="C21" s="20"/>
      <c r="D21" s="85">
        <f>ABS('P1dB CL'!C21-D$5)</f>
        <v>0</v>
      </c>
      <c r="E21" s="44">
        <f>ABS('P1dB CL'!C77-E$5)</f>
        <v>0</v>
      </c>
      <c r="F21" s="44">
        <f>ABS('P1dB CL'!C133-F$5)</f>
        <v>0</v>
      </c>
      <c r="G21" s="44">
        <f>ABS('P1dB CL'!C189-G$5)</f>
        <v>0</v>
      </c>
      <c r="H21" s="44">
        <f>ABS('P1dB CL'!C245-H$5)</f>
        <v>0</v>
      </c>
      <c r="I21" s="44">
        <f>ABS('P1dB CL'!C301-I$5)</f>
        <v>0</v>
      </c>
      <c r="J21" s="44">
        <f>ABS('P1dB CL'!C357-J$5)</f>
        <v>0</v>
      </c>
      <c r="K21" s="20"/>
      <c r="L21" s="44">
        <f>ABS('P1dB CL'!C412-L$5)</f>
        <v>0</v>
      </c>
      <c r="M21" s="44">
        <f>ABS('P1dB CL'!C467-M$5)</f>
        <v>0</v>
      </c>
      <c r="N21" s="44">
        <f>ABS('P1dB CL'!C522-N$5)</f>
        <v>0</v>
      </c>
      <c r="O21" s="44">
        <f>ABS('P1dB CL'!C577-O$5)</f>
        <v>0</v>
      </c>
      <c r="P21" s="44">
        <f>ABS('P1dB CL'!C632-P$5)</f>
        <v>0</v>
      </c>
      <c r="Q21" s="44">
        <f>ABS('P1dB CL'!C683-Q$5)</f>
        <v>0</v>
      </c>
      <c r="S21" s="77">
        <f>'P1dB CL'!E17</f>
        <v>0</v>
      </c>
      <c r="T21" s="20"/>
      <c r="U21" s="85">
        <f>ABS('P1dB CL'!V21-U$5)</f>
        <v>0</v>
      </c>
      <c r="V21" s="44">
        <f>ABS('P1dB CL'!V77-V$5)</f>
        <v>0</v>
      </c>
      <c r="W21" s="44">
        <f>ABS('P1dB CL'!V133-W$5)</f>
        <v>0</v>
      </c>
      <c r="X21" s="44">
        <f>ABS('P1dB CL'!V189-X$5)</f>
        <v>0</v>
      </c>
      <c r="Y21" s="44">
        <f>ABS('P1dB CL'!V245-Y$5)</f>
        <v>0</v>
      </c>
      <c r="Z21" s="44">
        <f>ABS('P1dB CL'!V301-Z$5)</f>
        <v>0</v>
      </c>
      <c r="AA21" s="44">
        <f>ABS('P1dB CL'!V357-AA$5)</f>
        <v>0</v>
      </c>
      <c r="AB21" s="20"/>
      <c r="AC21" s="44">
        <f>ABS('P1dB CL'!V412-0)</f>
        <v>0</v>
      </c>
      <c r="AD21" s="44">
        <f>ABS('P1dB CL'!V467-0)</f>
        <v>0</v>
      </c>
      <c r="AE21" s="44">
        <f>ABS('P1dB CL'!V522-0)</f>
        <v>0</v>
      </c>
      <c r="AF21" s="44">
        <f>ABS('P1dB CL'!V577-0)</f>
        <v>0</v>
      </c>
      <c r="AG21" s="44">
        <f>ABS('P1dB CL'!V632-0)</f>
        <v>0</v>
      </c>
      <c r="AH21" s="44">
        <f>ABS('P1dB CL'!V687-0)</f>
        <v>0</v>
      </c>
      <c r="AI21" s="20"/>
    </row>
    <row r="22" spans="2:35" x14ac:dyDescent="0.25">
      <c r="B22" s="77">
        <f>'P1dB CL'!E18</f>
        <v>0</v>
      </c>
      <c r="C22" s="20"/>
      <c r="D22" s="85">
        <f>ABS('P1dB CL'!C22-D$5)</f>
        <v>0</v>
      </c>
      <c r="E22" s="44">
        <f>ABS('P1dB CL'!C78-E$5)</f>
        <v>0</v>
      </c>
      <c r="F22" s="44">
        <f>ABS('P1dB CL'!C134-F$5)</f>
        <v>0</v>
      </c>
      <c r="G22" s="44">
        <f>ABS('P1dB CL'!C190-G$5)</f>
        <v>0</v>
      </c>
      <c r="H22" s="44">
        <f>ABS('P1dB CL'!C246-H$5)</f>
        <v>0</v>
      </c>
      <c r="I22" s="44">
        <f>ABS('P1dB CL'!C302-I$5)</f>
        <v>0</v>
      </c>
      <c r="J22" s="44">
        <f>ABS('P1dB CL'!C358-J$5)</f>
        <v>0</v>
      </c>
      <c r="K22" s="20"/>
      <c r="L22" s="44">
        <f>ABS('P1dB CL'!C413-L$5)</f>
        <v>0</v>
      </c>
      <c r="M22" s="44">
        <f>ABS('P1dB CL'!C468-M$5)</f>
        <v>0</v>
      </c>
      <c r="N22" s="44">
        <f>ABS('P1dB CL'!C523-N$5)</f>
        <v>0</v>
      </c>
      <c r="O22" s="44">
        <f>ABS('P1dB CL'!C578-O$5)</f>
        <v>0</v>
      </c>
      <c r="P22" s="44">
        <f>ABS('P1dB CL'!C633-P$5)</f>
        <v>0</v>
      </c>
      <c r="Q22" s="44">
        <f>ABS('P1dB CL'!C684-Q$5)</f>
        <v>0</v>
      </c>
      <c r="S22" s="77">
        <f>'P1dB CL'!E18</f>
        <v>0</v>
      </c>
      <c r="T22" s="20"/>
      <c r="U22" s="85">
        <f>ABS('P1dB CL'!V22-U$5)</f>
        <v>0</v>
      </c>
      <c r="V22" s="44">
        <f>ABS('P1dB CL'!V78-V$5)</f>
        <v>0</v>
      </c>
      <c r="W22" s="44">
        <f>ABS('P1dB CL'!V134-W$5)</f>
        <v>0</v>
      </c>
      <c r="X22" s="44">
        <f>ABS('P1dB CL'!V190-X$5)</f>
        <v>0</v>
      </c>
      <c r="Y22" s="44">
        <f>ABS('P1dB CL'!V246-Y$5)</f>
        <v>0</v>
      </c>
      <c r="Z22" s="44">
        <f>ABS('P1dB CL'!V302-Z$5)</f>
        <v>0</v>
      </c>
      <c r="AA22" s="44">
        <f>ABS('P1dB CL'!V358-AA$5)</f>
        <v>0</v>
      </c>
      <c r="AB22" s="20"/>
      <c r="AC22" s="44">
        <f>ABS('P1dB CL'!V413-0)</f>
        <v>0</v>
      </c>
      <c r="AD22" s="44">
        <f>ABS('P1dB CL'!V468-0)</f>
        <v>0</v>
      </c>
      <c r="AE22" s="44">
        <f>ABS('P1dB CL'!V523-0)</f>
        <v>0</v>
      </c>
      <c r="AF22" s="44">
        <f>ABS('P1dB CL'!V578-0)</f>
        <v>0</v>
      </c>
      <c r="AG22" s="44">
        <f>ABS('P1dB CL'!V633-0)</f>
        <v>0</v>
      </c>
      <c r="AH22" s="44">
        <f>ABS('P1dB CL'!V688-0)</f>
        <v>0</v>
      </c>
      <c r="AI22" s="20"/>
    </row>
    <row r="23" spans="2:35" x14ac:dyDescent="0.25">
      <c r="B23" s="77">
        <f>'P1dB CL'!E19</f>
        <v>0</v>
      </c>
      <c r="C23" s="20"/>
      <c r="D23" s="85">
        <f>ABS('P1dB CL'!C23-D$5)</f>
        <v>0</v>
      </c>
      <c r="E23" s="44">
        <f>ABS('P1dB CL'!C79-E$5)</f>
        <v>0</v>
      </c>
      <c r="F23" s="44">
        <f>ABS('P1dB CL'!C135-F$5)</f>
        <v>0</v>
      </c>
      <c r="G23" s="44">
        <f>ABS('P1dB CL'!C191-G$5)</f>
        <v>0</v>
      </c>
      <c r="H23" s="44">
        <f>ABS('P1dB CL'!C247-H$5)</f>
        <v>0</v>
      </c>
      <c r="I23" s="44">
        <f>ABS('P1dB CL'!C303-I$5)</f>
        <v>0</v>
      </c>
      <c r="J23" s="44">
        <f>ABS('P1dB CL'!C359-J$5)</f>
        <v>0</v>
      </c>
      <c r="K23" s="20"/>
      <c r="L23" s="44">
        <f>ABS('P1dB CL'!C414-L$5)</f>
        <v>0</v>
      </c>
      <c r="M23" s="44">
        <f>ABS('P1dB CL'!C469-M$5)</f>
        <v>0</v>
      </c>
      <c r="N23" s="44">
        <f>ABS('P1dB CL'!C524-N$5)</f>
        <v>0</v>
      </c>
      <c r="O23" s="44">
        <f>ABS('P1dB CL'!C579-O$5)</f>
        <v>0</v>
      </c>
      <c r="P23" s="44">
        <f>ABS('P1dB CL'!C634-P$5)</f>
        <v>0</v>
      </c>
      <c r="Q23" s="44">
        <f>ABS('P1dB CL'!C685-Q$5)</f>
        <v>0</v>
      </c>
      <c r="S23" s="77">
        <f>'P1dB CL'!E19</f>
        <v>0</v>
      </c>
      <c r="T23" s="20"/>
      <c r="U23" s="85">
        <f>ABS('P1dB CL'!V23-U$5)</f>
        <v>0</v>
      </c>
      <c r="V23" s="44">
        <f>ABS('P1dB CL'!V79-V$5)</f>
        <v>0</v>
      </c>
      <c r="W23" s="44">
        <f>ABS('P1dB CL'!V135-W$5)</f>
        <v>0</v>
      </c>
      <c r="X23" s="44">
        <f>ABS('P1dB CL'!V191-X$5)</f>
        <v>0</v>
      </c>
      <c r="Y23" s="44">
        <f>ABS('P1dB CL'!V247-Y$5)</f>
        <v>0</v>
      </c>
      <c r="Z23" s="44">
        <f>ABS('P1dB CL'!V303-Z$5)</f>
        <v>0</v>
      </c>
      <c r="AA23" s="44">
        <f>ABS('P1dB CL'!V359-AA$5)</f>
        <v>0</v>
      </c>
      <c r="AB23" s="20"/>
      <c r="AC23" s="44">
        <f>ABS('P1dB CL'!V414-0)</f>
        <v>0</v>
      </c>
      <c r="AD23" s="44">
        <f>ABS('P1dB CL'!V469-0)</f>
        <v>0</v>
      </c>
      <c r="AE23" s="44">
        <f>ABS('P1dB CL'!V524-0)</f>
        <v>0</v>
      </c>
      <c r="AF23" s="44">
        <f>ABS('P1dB CL'!V579-0)</f>
        <v>0</v>
      </c>
      <c r="AG23" s="44">
        <f>ABS('P1dB CL'!V634-0)</f>
        <v>0</v>
      </c>
      <c r="AH23" s="44">
        <f>ABS('P1dB CL'!V689-0)</f>
        <v>0</v>
      </c>
      <c r="AI23" s="20"/>
    </row>
    <row r="24" spans="2:35" x14ac:dyDescent="0.25">
      <c r="B24" s="77">
        <f>'P1dB CL'!E20</f>
        <v>0</v>
      </c>
      <c r="C24" s="20"/>
      <c r="D24" s="85">
        <f>ABS('P1dB CL'!C24-D$5)</f>
        <v>0</v>
      </c>
      <c r="E24" s="44">
        <f>ABS('P1dB CL'!C80-E$5)</f>
        <v>0</v>
      </c>
      <c r="F24" s="44">
        <f>ABS('P1dB CL'!C136-F$5)</f>
        <v>0</v>
      </c>
      <c r="G24" s="44">
        <f>ABS('P1dB CL'!C192-G$5)</f>
        <v>0</v>
      </c>
      <c r="H24" s="44">
        <f>ABS('P1dB CL'!C248-H$5)</f>
        <v>0</v>
      </c>
      <c r="I24" s="44">
        <f>ABS('P1dB CL'!C304-I$5)</f>
        <v>0</v>
      </c>
      <c r="J24" s="44">
        <f>ABS('P1dB CL'!C360-J$5)</f>
        <v>0</v>
      </c>
      <c r="K24" s="20"/>
      <c r="L24" s="44">
        <f>ABS('P1dB CL'!C415-L$5)</f>
        <v>0</v>
      </c>
      <c r="M24" s="44">
        <f>ABS('P1dB CL'!C470-M$5)</f>
        <v>0</v>
      </c>
      <c r="N24" s="44">
        <f>ABS('P1dB CL'!C525-N$5)</f>
        <v>0</v>
      </c>
      <c r="O24" s="44">
        <f>ABS('P1dB CL'!C580-O$5)</f>
        <v>0</v>
      </c>
      <c r="P24" s="44">
        <f>ABS('P1dB CL'!C635-P$5)</f>
        <v>0</v>
      </c>
      <c r="Q24" s="44">
        <f>ABS('P1dB CL'!C686-Q$5)</f>
        <v>0</v>
      </c>
      <c r="S24" s="77">
        <f>'P1dB CL'!E20</f>
        <v>0</v>
      </c>
      <c r="T24" s="20"/>
      <c r="U24" s="85">
        <f>ABS('P1dB CL'!V24-U$5)</f>
        <v>0</v>
      </c>
      <c r="V24" s="44">
        <f>ABS('P1dB CL'!V80-V$5)</f>
        <v>0</v>
      </c>
      <c r="W24" s="44">
        <f>ABS('P1dB CL'!V136-W$5)</f>
        <v>0</v>
      </c>
      <c r="X24" s="44">
        <f>ABS('P1dB CL'!V192-X$5)</f>
        <v>0</v>
      </c>
      <c r="Y24" s="44">
        <f>ABS('P1dB CL'!V248-Y$5)</f>
        <v>0</v>
      </c>
      <c r="Z24" s="44">
        <f>ABS('P1dB CL'!V304-Z$5)</f>
        <v>0</v>
      </c>
      <c r="AA24" s="44">
        <f>ABS('P1dB CL'!V360-AA$5)</f>
        <v>0</v>
      </c>
      <c r="AB24" s="20"/>
      <c r="AC24" s="44">
        <f>ABS('P1dB CL'!V415-0)</f>
        <v>0</v>
      </c>
      <c r="AD24" s="44">
        <f>ABS('P1dB CL'!V470-0)</f>
        <v>0</v>
      </c>
      <c r="AE24" s="44">
        <f>ABS('P1dB CL'!V525-0)</f>
        <v>0</v>
      </c>
      <c r="AF24" s="44">
        <f>ABS('P1dB CL'!V580-0)</f>
        <v>0</v>
      </c>
      <c r="AG24" s="44">
        <f>ABS('P1dB CL'!V635-0)</f>
        <v>0</v>
      </c>
      <c r="AH24" s="44">
        <f>ABS('P1dB CL'!V690-0)</f>
        <v>0</v>
      </c>
      <c r="AI24" s="20"/>
    </row>
    <row r="25" spans="2:35" x14ac:dyDescent="0.25">
      <c r="B25" s="77">
        <f>'P1dB CL'!E21</f>
        <v>0</v>
      </c>
      <c r="C25" s="20"/>
      <c r="D25" s="85">
        <f>ABS('P1dB CL'!C25-D$5)</f>
        <v>0</v>
      </c>
      <c r="E25" s="44">
        <f>ABS('P1dB CL'!C81-E$5)</f>
        <v>0</v>
      </c>
      <c r="F25" s="44">
        <f>ABS('P1dB CL'!C137-F$5)</f>
        <v>0</v>
      </c>
      <c r="G25" s="44">
        <f>ABS('P1dB CL'!C193-G$5)</f>
        <v>0</v>
      </c>
      <c r="H25" s="44">
        <f>ABS('P1dB CL'!C249-H$5)</f>
        <v>0</v>
      </c>
      <c r="I25" s="44">
        <f>ABS('P1dB CL'!C305-I$5)</f>
        <v>0</v>
      </c>
      <c r="J25" s="44">
        <f>ABS('P1dB CL'!C361-J$5)</f>
        <v>0</v>
      </c>
      <c r="K25" s="20"/>
      <c r="L25" s="44">
        <f>ABS('P1dB CL'!C416-L$5)</f>
        <v>0</v>
      </c>
      <c r="M25" s="44">
        <f>ABS('P1dB CL'!C471-M$5)</f>
        <v>0</v>
      </c>
      <c r="N25" s="44">
        <f>ABS('P1dB CL'!C526-N$5)</f>
        <v>0</v>
      </c>
      <c r="O25" s="44">
        <f>ABS('P1dB CL'!C581-O$5)</f>
        <v>0</v>
      </c>
      <c r="P25" s="44">
        <f>ABS('P1dB CL'!C636-P$5)</f>
        <v>0</v>
      </c>
      <c r="Q25" s="44">
        <f>ABS('P1dB CL'!C687-Q$5)</f>
        <v>0</v>
      </c>
      <c r="S25" s="77">
        <f>'P1dB CL'!E21</f>
        <v>0</v>
      </c>
      <c r="T25" s="20"/>
      <c r="U25" s="85">
        <f>ABS('P1dB CL'!V25-U$5)</f>
        <v>0</v>
      </c>
      <c r="V25" s="44">
        <f>ABS('P1dB CL'!V81-V$5)</f>
        <v>0</v>
      </c>
      <c r="W25" s="44">
        <f>ABS('P1dB CL'!V137-W$5)</f>
        <v>0</v>
      </c>
      <c r="X25" s="44">
        <f>ABS('P1dB CL'!V193-X$5)</f>
        <v>0</v>
      </c>
      <c r="Y25" s="44">
        <f>ABS('P1dB CL'!V249-Y$5)</f>
        <v>0</v>
      </c>
      <c r="Z25" s="44">
        <f>ABS('P1dB CL'!V305-Z$5)</f>
        <v>0</v>
      </c>
      <c r="AA25" s="44">
        <f>ABS('P1dB CL'!V361-AA$5)</f>
        <v>0</v>
      </c>
      <c r="AB25" s="20"/>
      <c r="AC25" s="44">
        <f>ABS('P1dB CL'!V416-0)</f>
        <v>0</v>
      </c>
      <c r="AD25" s="44">
        <f>ABS('P1dB CL'!V471-0)</f>
        <v>0</v>
      </c>
      <c r="AE25" s="44">
        <f>ABS('P1dB CL'!V526-0)</f>
        <v>0</v>
      </c>
      <c r="AF25" s="44">
        <f>ABS('P1dB CL'!V581-0)</f>
        <v>0</v>
      </c>
      <c r="AG25" s="44">
        <f>ABS('P1dB CL'!V636-0)</f>
        <v>0</v>
      </c>
      <c r="AH25" s="44">
        <f>ABS('P1dB CL'!V691-0)</f>
        <v>0</v>
      </c>
      <c r="AI25" s="20"/>
    </row>
    <row r="26" spans="2:35" x14ac:dyDescent="0.25">
      <c r="B26" s="77">
        <f>'P1dB CL'!E22</f>
        <v>0</v>
      </c>
      <c r="C26" s="20"/>
      <c r="D26" s="85">
        <f>ABS('P1dB CL'!C26-D$5)</f>
        <v>0</v>
      </c>
      <c r="E26" s="44">
        <f>ABS('P1dB CL'!C82-E$5)</f>
        <v>0</v>
      </c>
      <c r="F26" s="44">
        <f>ABS('P1dB CL'!C138-F$5)</f>
        <v>0</v>
      </c>
      <c r="G26" s="44">
        <f>ABS('P1dB CL'!C194-G$5)</f>
        <v>0</v>
      </c>
      <c r="H26" s="44">
        <f>ABS('P1dB CL'!C250-H$5)</f>
        <v>0</v>
      </c>
      <c r="I26" s="44">
        <f>ABS('P1dB CL'!C306-I$5)</f>
        <v>0</v>
      </c>
      <c r="J26" s="44">
        <f>ABS('P1dB CL'!C362-J$5)</f>
        <v>0</v>
      </c>
      <c r="K26" s="20"/>
      <c r="L26" s="44">
        <f>ABS('P1dB CL'!C417-L$5)</f>
        <v>0</v>
      </c>
      <c r="M26" s="44">
        <f>ABS('P1dB CL'!C472-M$5)</f>
        <v>0</v>
      </c>
      <c r="N26" s="44">
        <f>ABS('P1dB CL'!C527-N$5)</f>
        <v>0</v>
      </c>
      <c r="O26" s="44">
        <f>ABS('P1dB CL'!C582-O$5)</f>
        <v>0</v>
      </c>
      <c r="P26" s="44">
        <f>ABS('P1dB CL'!C637-P$5)</f>
        <v>0</v>
      </c>
      <c r="Q26" s="44">
        <f>ABS('P1dB CL'!C688-Q$5)</f>
        <v>0</v>
      </c>
      <c r="S26" s="77">
        <f>'P1dB CL'!E22</f>
        <v>0</v>
      </c>
      <c r="T26" s="20"/>
      <c r="U26" s="85">
        <f>ABS('P1dB CL'!V26-U$5)</f>
        <v>0</v>
      </c>
      <c r="V26" s="44">
        <f>ABS('P1dB CL'!V82-V$5)</f>
        <v>0</v>
      </c>
      <c r="W26" s="44">
        <f>ABS('P1dB CL'!V138-W$5)</f>
        <v>0</v>
      </c>
      <c r="X26" s="44">
        <f>ABS('P1dB CL'!V194-X$5)</f>
        <v>0</v>
      </c>
      <c r="Y26" s="44">
        <f>ABS('P1dB CL'!V250-Y$5)</f>
        <v>0</v>
      </c>
      <c r="Z26" s="44">
        <f>ABS('P1dB CL'!V306-Z$5)</f>
        <v>0</v>
      </c>
      <c r="AA26" s="44">
        <f>ABS('P1dB CL'!V362-AA$5)</f>
        <v>0</v>
      </c>
      <c r="AB26" s="20"/>
      <c r="AC26" s="44">
        <f>ABS('P1dB CL'!V417-0)</f>
        <v>0</v>
      </c>
      <c r="AD26" s="44">
        <f>ABS('P1dB CL'!V472-0)</f>
        <v>0</v>
      </c>
      <c r="AE26" s="44">
        <f>ABS('P1dB CL'!V527-0)</f>
        <v>0</v>
      </c>
      <c r="AF26" s="44">
        <f>ABS('P1dB CL'!V582-0)</f>
        <v>0</v>
      </c>
      <c r="AG26" s="44">
        <f>ABS('P1dB CL'!V637-0)</f>
        <v>0</v>
      </c>
      <c r="AH26" s="44">
        <f>ABS('P1dB CL'!V692-0)</f>
        <v>0</v>
      </c>
      <c r="AI26" s="20"/>
    </row>
    <row r="27" spans="2:35" x14ac:dyDescent="0.25">
      <c r="B27" s="77">
        <f>'P1dB CL'!E23</f>
        <v>0</v>
      </c>
      <c r="C27" s="20"/>
      <c r="D27" s="85">
        <f>ABS('P1dB CL'!C27-D$5)</f>
        <v>0</v>
      </c>
      <c r="E27" s="44">
        <f>ABS('P1dB CL'!C83-E$5)</f>
        <v>0</v>
      </c>
      <c r="F27" s="44">
        <f>ABS('P1dB CL'!C139-F$5)</f>
        <v>0</v>
      </c>
      <c r="G27" s="44">
        <f>ABS('P1dB CL'!C195-G$5)</f>
        <v>0</v>
      </c>
      <c r="H27" s="44">
        <f>ABS('P1dB CL'!C251-H$5)</f>
        <v>0</v>
      </c>
      <c r="I27" s="44">
        <f>ABS('P1dB CL'!C307-I$5)</f>
        <v>0</v>
      </c>
      <c r="J27" s="44">
        <f>ABS('P1dB CL'!C363-J$5)</f>
        <v>0</v>
      </c>
      <c r="K27" s="20"/>
      <c r="L27" s="44">
        <f>ABS('P1dB CL'!C418-L$5)</f>
        <v>0</v>
      </c>
      <c r="M27" s="44">
        <f>ABS('P1dB CL'!C473-M$5)</f>
        <v>0</v>
      </c>
      <c r="N27" s="44">
        <f>ABS('P1dB CL'!C528-N$5)</f>
        <v>0</v>
      </c>
      <c r="O27" s="44">
        <f>ABS('P1dB CL'!C583-O$5)</f>
        <v>0</v>
      </c>
      <c r="P27" s="44">
        <f>ABS('P1dB CL'!C638-P$5)</f>
        <v>0</v>
      </c>
      <c r="Q27" s="44">
        <f>ABS('P1dB CL'!C689-Q$5)</f>
        <v>0</v>
      </c>
      <c r="S27" s="77">
        <f>'P1dB CL'!E23</f>
        <v>0</v>
      </c>
      <c r="T27" s="20"/>
      <c r="U27" s="85">
        <f>ABS('P1dB CL'!V27-U$5)</f>
        <v>0</v>
      </c>
      <c r="V27" s="44">
        <f>ABS('P1dB CL'!V83-V$5)</f>
        <v>0</v>
      </c>
      <c r="W27" s="44">
        <f>ABS('P1dB CL'!V139-W$5)</f>
        <v>0</v>
      </c>
      <c r="X27" s="44">
        <f>ABS('P1dB CL'!V195-X$5)</f>
        <v>0</v>
      </c>
      <c r="Y27" s="44">
        <f>ABS('P1dB CL'!V251-Y$5)</f>
        <v>0</v>
      </c>
      <c r="Z27" s="44">
        <f>ABS('P1dB CL'!V307-Z$5)</f>
        <v>0</v>
      </c>
      <c r="AA27" s="44">
        <f>ABS('P1dB CL'!V363-AA$5)</f>
        <v>0</v>
      </c>
      <c r="AB27" s="20"/>
      <c r="AC27" s="44">
        <f>ABS('P1dB CL'!V418-0)</f>
        <v>0</v>
      </c>
      <c r="AD27" s="44">
        <f>ABS('P1dB CL'!V473-0)</f>
        <v>0</v>
      </c>
      <c r="AE27" s="44">
        <f>ABS('P1dB CL'!V528-0)</f>
        <v>0</v>
      </c>
      <c r="AF27" s="44">
        <f>ABS('P1dB CL'!V583-0)</f>
        <v>0</v>
      </c>
      <c r="AG27" s="44">
        <f>ABS('P1dB CL'!V638-0)</f>
        <v>0</v>
      </c>
      <c r="AH27" s="44">
        <f>ABS('P1dB CL'!V693-0)</f>
        <v>0</v>
      </c>
      <c r="AI27" s="20"/>
    </row>
    <row r="28" spans="2:35" x14ac:dyDescent="0.25">
      <c r="B28" s="77">
        <f>'P1dB CL'!E24</f>
        <v>0</v>
      </c>
      <c r="C28" s="20"/>
      <c r="D28" s="85">
        <f>ABS('P1dB CL'!C28-D$5)</f>
        <v>0</v>
      </c>
      <c r="E28" s="44">
        <f>ABS('P1dB CL'!C84-E$5)</f>
        <v>0</v>
      </c>
      <c r="F28" s="44">
        <f>ABS('P1dB CL'!C140-F$5)</f>
        <v>0</v>
      </c>
      <c r="G28" s="44">
        <f>ABS('P1dB CL'!C196-G$5)</f>
        <v>0</v>
      </c>
      <c r="H28" s="44">
        <f>ABS('P1dB CL'!C252-H$5)</f>
        <v>0</v>
      </c>
      <c r="I28" s="44">
        <f>ABS('P1dB CL'!C308-I$5)</f>
        <v>0</v>
      </c>
      <c r="J28" s="44">
        <f>ABS('P1dB CL'!C364-J$5)</f>
        <v>0</v>
      </c>
      <c r="K28" s="20"/>
      <c r="L28" s="44">
        <f>ABS('P1dB CL'!C419-L$5)</f>
        <v>0</v>
      </c>
      <c r="M28" s="44">
        <f>ABS('P1dB CL'!C474-M$5)</f>
        <v>0</v>
      </c>
      <c r="N28" s="44">
        <f>ABS('P1dB CL'!C529-N$5)</f>
        <v>0</v>
      </c>
      <c r="O28" s="44">
        <f>ABS('P1dB CL'!C584-O$5)</f>
        <v>0</v>
      </c>
      <c r="P28" s="44">
        <f>ABS('P1dB CL'!C639-P$5)</f>
        <v>0</v>
      </c>
      <c r="Q28" s="44">
        <f>ABS('P1dB CL'!C690-Q$5)</f>
        <v>0</v>
      </c>
      <c r="S28" s="77">
        <f>'P1dB CL'!E24</f>
        <v>0</v>
      </c>
      <c r="T28" s="20"/>
      <c r="U28" s="85">
        <f>ABS('P1dB CL'!V28-U$5)</f>
        <v>0</v>
      </c>
      <c r="V28" s="44">
        <f>ABS('P1dB CL'!V84-V$5)</f>
        <v>0</v>
      </c>
      <c r="W28" s="44">
        <f>ABS('P1dB CL'!V140-W$5)</f>
        <v>0</v>
      </c>
      <c r="X28" s="44">
        <f>ABS('P1dB CL'!V196-X$5)</f>
        <v>0</v>
      </c>
      <c r="Y28" s="44">
        <f>ABS('P1dB CL'!V252-Y$5)</f>
        <v>0</v>
      </c>
      <c r="Z28" s="44">
        <f>ABS('P1dB CL'!V308-Z$5)</f>
        <v>0</v>
      </c>
      <c r="AA28" s="44">
        <f>ABS('P1dB CL'!V364-AA$5)</f>
        <v>0</v>
      </c>
      <c r="AB28" s="20"/>
      <c r="AC28" s="44">
        <f>ABS('P1dB CL'!V419-0)</f>
        <v>0</v>
      </c>
      <c r="AD28" s="44">
        <f>ABS('P1dB CL'!V474-0)</f>
        <v>0</v>
      </c>
      <c r="AE28" s="44">
        <f>ABS('P1dB CL'!V529-0)</f>
        <v>0</v>
      </c>
      <c r="AF28" s="44">
        <f>ABS('P1dB CL'!V584-0)</f>
        <v>0</v>
      </c>
      <c r="AG28" s="44">
        <f>ABS('P1dB CL'!V639-0)</f>
        <v>0</v>
      </c>
      <c r="AH28" s="44">
        <f>ABS('P1dB CL'!V694-0)</f>
        <v>0</v>
      </c>
      <c r="AI28" s="20"/>
    </row>
    <row r="29" spans="2:35" x14ac:dyDescent="0.25">
      <c r="B29" s="77">
        <f>'P1dB CL'!E25</f>
        <v>0</v>
      </c>
      <c r="C29" s="20"/>
      <c r="D29" s="85">
        <f>ABS('P1dB CL'!C29-D$5)</f>
        <v>0</v>
      </c>
      <c r="E29" s="44">
        <f>ABS('P1dB CL'!C85-E$5)</f>
        <v>0</v>
      </c>
      <c r="F29" s="44">
        <f>ABS('P1dB CL'!C141-F$5)</f>
        <v>0</v>
      </c>
      <c r="G29" s="44">
        <f>ABS('P1dB CL'!C197-G$5)</f>
        <v>0</v>
      </c>
      <c r="H29" s="44">
        <f>ABS('P1dB CL'!C253-H$5)</f>
        <v>0</v>
      </c>
      <c r="I29" s="44">
        <f>ABS('P1dB CL'!C309-I$5)</f>
        <v>0</v>
      </c>
      <c r="J29" s="44">
        <f>ABS('P1dB CL'!C365-J$5)</f>
        <v>0</v>
      </c>
      <c r="K29" s="20"/>
      <c r="L29" s="44">
        <f>ABS('P1dB CL'!C420-L$5)</f>
        <v>0</v>
      </c>
      <c r="M29" s="44">
        <f>ABS('P1dB CL'!C475-M$5)</f>
        <v>0</v>
      </c>
      <c r="N29" s="44">
        <f>ABS('P1dB CL'!C530-N$5)</f>
        <v>0</v>
      </c>
      <c r="O29" s="44">
        <f>ABS('P1dB CL'!C585-O$5)</f>
        <v>0</v>
      </c>
      <c r="P29" s="44">
        <f>ABS('P1dB CL'!C640-P$5)</f>
        <v>0</v>
      </c>
      <c r="Q29" s="44">
        <f>ABS('P1dB CL'!C691-Q$5)</f>
        <v>0</v>
      </c>
      <c r="S29" s="77">
        <f>'P1dB CL'!E25</f>
        <v>0</v>
      </c>
      <c r="T29" s="20"/>
      <c r="U29" s="85">
        <f>ABS('P1dB CL'!V29-U$5)</f>
        <v>0</v>
      </c>
      <c r="V29" s="44">
        <f>ABS('P1dB CL'!V85-V$5)</f>
        <v>0</v>
      </c>
      <c r="W29" s="44">
        <f>ABS('P1dB CL'!V141-W$5)</f>
        <v>0</v>
      </c>
      <c r="X29" s="44">
        <f>ABS('P1dB CL'!V197-X$5)</f>
        <v>0</v>
      </c>
      <c r="Y29" s="44">
        <f>ABS('P1dB CL'!V253-Y$5)</f>
        <v>0</v>
      </c>
      <c r="Z29" s="44">
        <f>ABS('P1dB CL'!V309-Z$5)</f>
        <v>0</v>
      </c>
      <c r="AA29" s="44">
        <f>ABS('P1dB CL'!V365-AA$5)</f>
        <v>0</v>
      </c>
      <c r="AB29" s="20"/>
      <c r="AC29" s="44">
        <f>ABS('P1dB CL'!V420-0)</f>
        <v>0</v>
      </c>
      <c r="AD29" s="44">
        <f>ABS('P1dB CL'!V475-0)</f>
        <v>0</v>
      </c>
      <c r="AE29" s="44">
        <f>ABS('P1dB CL'!V530-0)</f>
        <v>0</v>
      </c>
      <c r="AF29" s="44">
        <f>ABS('P1dB CL'!V585-0)</f>
        <v>0</v>
      </c>
      <c r="AG29" s="44">
        <f>ABS('P1dB CL'!V640-0)</f>
        <v>0</v>
      </c>
      <c r="AH29" s="44">
        <f>ABS('P1dB CL'!V695-0)</f>
        <v>0</v>
      </c>
      <c r="AI29" s="20"/>
    </row>
    <row r="30" spans="2:35" x14ac:dyDescent="0.25">
      <c r="B30" s="77">
        <f>'P1dB CL'!E26</f>
        <v>0</v>
      </c>
      <c r="C30" s="20"/>
      <c r="D30" s="85">
        <f>ABS('P1dB CL'!C30-D$5)</f>
        <v>0</v>
      </c>
      <c r="E30" s="44">
        <f>ABS('P1dB CL'!C86-E$5)</f>
        <v>0</v>
      </c>
      <c r="F30" s="44">
        <f>ABS('P1dB CL'!C142-F$5)</f>
        <v>0</v>
      </c>
      <c r="G30" s="44">
        <f>ABS('P1dB CL'!C198-G$5)</f>
        <v>0</v>
      </c>
      <c r="H30" s="44">
        <f>ABS('P1dB CL'!C254-H$5)</f>
        <v>0</v>
      </c>
      <c r="I30" s="44">
        <f>ABS('P1dB CL'!C310-I$5)</f>
        <v>0</v>
      </c>
      <c r="J30" s="44">
        <f>ABS('P1dB CL'!C366-J$5)</f>
        <v>0</v>
      </c>
      <c r="K30" s="20"/>
      <c r="L30" s="44">
        <f>ABS('P1dB CL'!C421-L$5)</f>
        <v>0</v>
      </c>
      <c r="M30" s="44">
        <f>ABS('P1dB CL'!C476-M$5)</f>
        <v>0</v>
      </c>
      <c r="N30" s="44">
        <f>ABS('P1dB CL'!C531-N$5)</f>
        <v>0</v>
      </c>
      <c r="O30" s="44">
        <f>ABS('P1dB CL'!C586-O$5)</f>
        <v>0</v>
      </c>
      <c r="P30" s="44">
        <f>ABS('P1dB CL'!C641-P$5)</f>
        <v>0</v>
      </c>
      <c r="Q30" s="44">
        <f>ABS('P1dB CL'!C692-Q$5)</f>
        <v>0</v>
      </c>
      <c r="S30" s="77">
        <f>'P1dB CL'!E26</f>
        <v>0</v>
      </c>
      <c r="T30" s="20"/>
      <c r="U30" s="85">
        <f>ABS('P1dB CL'!V30-U$5)</f>
        <v>0</v>
      </c>
      <c r="V30" s="44">
        <f>ABS('P1dB CL'!V86-V$5)</f>
        <v>0</v>
      </c>
      <c r="W30" s="44">
        <f>ABS('P1dB CL'!V142-W$5)</f>
        <v>0</v>
      </c>
      <c r="X30" s="44">
        <f>ABS('P1dB CL'!V198-X$5)</f>
        <v>0</v>
      </c>
      <c r="Y30" s="44">
        <f>ABS('P1dB CL'!V254-Y$5)</f>
        <v>0</v>
      </c>
      <c r="Z30" s="44">
        <f>ABS('P1dB CL'!V310-Z$5)</f>
        <v>0</v>
      </c>
      <c r="AA30" s="44">
        <f>ABS('P1dB CL'!V366-AA$5)</f>
        <v>0</v>
      </c>
      <c r="AB30" s="20"/>
      <c r="AC30" s="44">
        <f>ABS('P1dB CL'!V421-0)</f>
        <v>0</v>
      </c>
      <c r="AD30" s="44">
        <f>ABS('P1dB CL'!V476-0)</f>
        <v>0</v>
      </c>
      <c r="AE30" s="44">
        <f>ABS('P1dB CL'!V531-0)</f>
        <v>0</v>
      </c>
      <c r="AF30" s="44">
        <f>ABS('P1dB CL'!V586-0)</f>
        <v>0</v>
      </c>
      <c r="AG30" s="44">
        <f>ABS('P1dB CL'!V641-0)</f>
        <v>0</v>
      </c>
      <c r="AH30" s="44">
        <f>ABS('P1dB CL'!V696-0)</f>
        <v>0</v>
      </c>
      <c r="AI30" s="20"/>
    </row>
    <row r="31" spans="2:35" x14ac:dyDescent="0.25">
      <c r="B31" s="77">
        <f>'P1dB CL'!E27</f>
        <v>0</v>
      </c>
      <c r="C31" s="20"/>
      <c r="D31" s="85">
        <f>ABS('P1dB CL'!C31-D$5)</f>
        <v>0</v>
      </c>
      <c r="E31" s="44">
        <f>ABS('P1dB CL'!C87-E$5)</f>
        <v>0</v>
      </c>
      <c r="F31" s="44">
        <f>ABS('P1dB CL'!C143-F$5)</f>
        <v>0</v>
      </c>
      <c r="G31" s="44">
        <f>ABS('P1dB CL'!C199-G$5)</f>
        <v>0</v>
      </c>
      <c r="H31" s="44">
        <f>ABS('P1dB CL'!C255-H$5)</f>
        <v>0</v>
      </c>
      <c r="I31" s="44">
        <f>ABS('P1dB CL'!C311-I$5)</f>
        <v>0</v>
      </c>
      <c r="J31" s="44">
        <f>ABS('P1dB CL'!C367-J$5)</f>
        <v>0</v>
      </c>
      <c r="K31" s="20"/>
      <c r="L31" s="44">
        <f>ABS('P1dB CL'!C422-L$5)</f>
        <v>0</v>
      </c>
      <c r="M31" s="44">
        <f>ABS('P1dB CL'!C477-M$5)</f>
        <v>0</v>
      </c>
      <c r="N31" s="44">
        <f>ABS('P1dB CL'!C532-N$5)</f>
        <v>0</v>
      </c>
      <c r="O31" s="44">
        <f>ABS('P1dB CL'!C587-O$5)</f>
        <v>0</v>
      </c>
      <c r="P31" s="44">
        <f>ABS('P1dB CL'!C642-P$5)</f>
        <v>0</v>
      </c>
      <c r="Q31" s="44">
        <f>ABS('P1dB CL'!C693-Q$5)</f>
        <v>0</v>
      </c>
      <c r="S31" s="77">
        <f>'P1dB CL'!E27</f>
        <v>0</v>
      </c>
      <c r="T31" s="20"/>
      <c r="U31" s="85">
        <f>ABS('P1dB CL'!V31-U$5)</f>
        <v>0</v>
      </c>
      <c r="V31" s="44">
        <f>ABS('P1dB CL'!V87-V$5)</f>
        <v>0</v>
      </c>
      <c r="W31" s="44">
        <f>ABS('P1dB CL'!V143-W$5)</f>
        <v>0</v>
      </c>
      <c r="X31" s="44">
        <f>ABS('P1dB CL'!V199-X$5)</f>
        <v>0</v>
      </c>
      <c r="Y31" s="44">
        <f>ABS('P1dB CL'!V255-Y$5)</f>
        <v>0</v>
      </c>
      <c r="Z31" s="44">
        <f>ABS('P1dB CL'!V311-Z$5)</f>
        <v>0</v>
      </c>
      <c r="AA31" s="44">
        <f>ABS('P1dB CL'!V367-AA$5)</f>
        <v>0</v>
      </c>
      <c r="AB31" s="20"/>
      <c r="AC31" s="44">
        <f>ABS('P1dB CL'!V422-0)</f>
        <v>0</v>
      </c>
      <c r="AD31" s="44">
        <f>ABS('P1dB CL'!V477-0)</f>
        <v>0</v>
      </c>
      <c r="AE31" s="44">
        <f>ABS('P1dB CL'!V532-0)</f>
        <v>0</v>
      </c>
      <c r="AF31" s="44">
        <f>ABS('P1dB CL'!V587-0)</f>
        <v>0</v>
      </c>
      <c r="AG31" s="44">
        <f>ABS('P1dB CL'!V642-0)</f>
        <v>0</v>
      </c>
      <c r="AH31" s="44">
        <f>ABS('P1dB CL'!V697-0)</f>
        <v>0</v>
      </c>
      <c r="AI31" s="20"/>
    </row>
    <row r="32" spans="2:35" x14ac:dyDescent="0.25">
      <c r="B32" s="77">
        <f>'P1dB CL'!E28</f>
        <v>0</v>
      </c>
      <c r="C32" s="20"/>
      <c r="D32" s="85">
        <f>ABS('P1dB CL'!C32-D$5)</f>
        <v>0</v>
      </c>
      <c r="E32" s="44">
        <f>ABS('P1dB CL'!C88-E$5)</f>
        <v>0</v>
      </c>
      <c r="F32" s="44">
        <f>ABS('P1dB CL'!C144-F$5)</f>
        <v>0</v>
      </c>
      <c r="G32" s="44">
        <f>ABS('P1dB CL'!C200-G$5)</f>
        <v>0</v>
      </c>
      <c r="H32" s="44">
        <f>ABS('P1dB CL'!C256-H$5)</f>
        <v>0</v>
      </c>
      <c r="I32" s="44">
        <f>ABS('P1dB CL'!C312-I$5)</f>
        <v>0</v>
      </c>
      <c r="J32" s="44">
        <f>ABS('P1dB CL'!C368-J$5)</f>
        <v>0</v>
      </c>
      <c r="K32" s="20"/>
      <c r="L32" s="44">
        <f>ABS('P1dB CL'!C423-L$5)</f>
        <v>0</v>
      </c>
      <c r="M32" s="44">
        <f>ABS('P1dB CL'!C478-M$5)</f>
        <v>0</v>
      </c>
      <c r="N32" s="44">
        <f>ABS('P1dB CL'!C533-N$5)</f>
        <v>0</v>
      </c>
      <c r="O32" s="44">
        <f>ABS('P1dB CL'!C588-O$5)</f>
        <v>0</v>
      </c>
      <c r="P32" s="44">
        <f>ABS('P1dB CL'!C643-P$5)</f>
        <v>0</v>
      </c>
      <c r="Q32" s="44">
        <f>ABS('P1dB CL'!C694-Q$5)</f>
        <v>0</v>
      </c>
      <c r="S32" s="77">
        <f>'P1dB CL'!E28</f>
        <v>0</v>
      </c>
      <c r="T32" s="20"/>
      <c r="U32" s="85">
        <f>ABS('P1dB CL'!V32-U$5)</f>
        <v>0</v>
      </c>
      <c r="V32" s="44">
        <f>ABS('P1dB CL'!V88-V$5)</f>
        <v>0</v>
      </c>
      <c r="W32" s="44">
        <f>ABS('P1dB CL'!V144-W$5)</f>
        <v>0</v>
      </c>
      <c r="X32" s="44">
        <f>ABS('P1dB CL'!V200-X$5)</f>
        <v>0</v>
      </c>
      <c r="Y32" s="44">
        <f>ABS('P1dB CL'!V256-Y$5)</f>
        <v>0</v>
      </c>
      <c r="Z32" s="44">
        <f>ABS('P1dB CL'!V312-Z$5)</f>
        <v>0</v>
      </c>
      <c r="AA32" s="44">
        <f>ABS('P1dB CL'!V368-AA$5)</f>
        <v>0</v>
      </c>
      <c r="AB32" s="20"/>
      <c r="AC32" s="44">
        <f>ABS('P1dB CL'!V423-0)</f>
        <v>0</v>
      </c>
      <c r="AD32" s="44">
        <f>ABS('P1dB CL'!V478-0)</f>
        <v>0</v>
      </c>
      <c r="AE32" s="44">
        <f>ABS('P1dB CL'!V533-0)</f>
        <v>0</v>
      </c>
      <c r="AF32" s="44">
        <f>ABS('P1dB CL'!V588-0)</f>
        <v>0</v>
      </c>
      <c r="AG32" s="44">
        <f>ABS('P1dB CL'!V643-0)</f>
        <v>0</v>
      </c>
      <c r="AH32" s="44">
        <f>ABS('P1dB CL'!V698-0)</f>
        <v>0</v>
      </c>
      <c r="AI32" s="20"/>
    </row>
    <row r="33" spans="2:35" x14ac:dyDescent="0.25">
      <c r="B33" s="77">
        <f>'P1dB CL'!E29</f>
        <v>0</v>
      </c>
      <c r="C33" s="20"/>
      <c r="D33" s="85">
        <f>ABS('P1dB CL'!C33-D$5)</f>
        <v>0</v>
      </c>
      <c r="E33" s="44">
        <f>ABS('P1dB CL'!C89-E$5)</f>
        <v>0</v>
      </c>
      <c r="F33" s="44">
        <f>ABS('P1dB CL'!C145-F$5)</f>
        <v>0</v>
      </c>
      <c r="G33" s="44">
        <f>ABS('P1dB CL'!C201-G$5)</f>
        <v>0</v>
      </c>
      <c r="H33" s="44">
        <f>ABS('P1dB CL'!C257-H$5)</f>
        <v>0</v>
      </c>
      <c r="I33" s="44">
        <f>ABS('P1dB CL'!C313-I$5)</f>
        <v>0</v>
      </c>
      <c r="J33" s="44">
        <f>ABS('P1dB CL'!C369-J$5)</f>
        <v>0</v>
      </c>
      <c r="K33" s="20"/>
      <c r="L33" s="44">
        <f>ABS('P1dB CL'!C424-L$5)</f>
        <v>0</v>
      </c>
      <c r="M33" s="44">
        <f>ABS('P1dB CL'!C479-M$5)</f>
        <v>0</v>
      </c>
      <c r="N33" s="44">
        <f>ABS('P1dB CL'!C534-N$5)</f>
        <v>0</v>
      </c>
      <c r="O33" s="44">
        <f>ABS('P1dB CL'!C589-O$5)</f>
        <v>0</v>
      </c>
      <c r="P33" s="44">
        <f>ABS('P1dB CL'!C644-P$5)</f>
        <v>0</v>
      </c>
      <c r="Q33" s="44">
        <f>ABS('P1dB CL'!C695-Q$5)</f>
        <v>0</v>
      </c>
      <c r="S33" s="77">
        <f>'P1dB CL'!E29</f>
        <v>0</v>
      </c>
      <c r="T33" s="20"/>
      <c r="U33" s="85">
        <f>ABS('P1dB CL'!V33-U$5)</f>
        <v>0</v>
      </c>
      <c r="V33" s="44">
        <f>ABS('P1dB CL'!V89-V$5)</f>
        <v>0</v>
      </c>
      <c r="W33" s="44">
        <f>ABS('P1dB CL'!V145-W$5)</f>
        <v>0</v>
      </c>
      <c r="X33" s="44">
        <f>ABS('P1dB CL'!V201-X$5)</f>
        <v>0</v>
      </c>
      <c r="Y33" s="44">
        <f>ABS('P1dB CL'!V257-Y$5)</f>
        <v>0</v>
      </c>
      <c r="Z33" s="44">
        <f>ABS('P1dB CL'!V313-Z$5)</f>
        <v>0</v>
      </c>
      <c r="AA33" s="44">
        <f>ABS('P1dB CL'!V369-AA$5)</f>
        <v>0</v>
      </c>
      <c r="AB33" s="20"/>
      <c r="AC33" s="44">
        <f>ABS('P1dB CL'!V424-0)</f>
        <v>0</v>
      </c>
      <c r="AD33" s="44">
        <f>ABS('P1dB CL'!V479-0)</f>
        <v>0</v>
      </c>
      <c r="AE33" s="44">
        <f>ABS('P1dB CL'!V534-0)</f>
        <v>0</v>
      </c>
      <c r="AF33" s="44">
        <f>ABS('P1dB CL'!V589-0)</f>
        <v>0</v>
      </c>
      <c r="AG33" s="44">
        <f>ABS('P1dB CL'!V644-0)</f>
        <v>0</v>
      </c>
      <c r="AH33" s="44">
        <f>ABS('P1dB CL'!V699-0)</f>
        <v>0</v>
      </c>
      <c r="AI33" s="20"/>
    </row>
    <row r="34" spans="2:35" x14ac:dyDescent="0.25">
      <c r="B34" s="77">
        <f>'P1dB CL'!E30</f>
        <v>0</v>
      </c>
      <c r="C34" s="20"/>
      <c r="D34" s="85">
        <f>ABS('P1dB CL'!C34-D$5)</f>
        <v>0</v>
      </c>
      <c r="E34" s="44">
        <f>ABS('P1dB CL'!C90-E$5)</f>
        <v>0</v>
      </c>
      <c r="F34" s="44">
        <f>ABS('P1dB CL'!C146-F$5)</f>
        <v>0</v>
      </c>
      <c r="G34" s="44">
        <f>ABS('P1dB CL'!C202-G$5)</f>
        <v>0</v>
      </c>
      <c r="H34" s="44">
        <f>ABS('P1dB CL'!C258-H$5)</f>
        <v>0</v>
      </c>
      <c r="I34" s="44">
        <f>ABS('P1dB CL'!C314-I$5)</f>
        <v>0</v>
      </c>
      <c r="J34" s="44">
        <f>ABS('P1dB CL'!C370-J$5)</f>
        <v>0</v>
      </c>
      <c r="K34" s="20"/>
      <c r="L34" s="44">
        <f>ABS('P1dB CL'!C425-L$5)</f>
        <v>0</v>
      </c>
      <c r="M34" s="44">
        <f>ABS('P1dB CL'!C480-M$5)</f>
        <v>0</v>
      </c>
      <c r="N34" s="44">
        <f>ABS('P1dB CL'!C535-N$5)</f>
        <v>0</v>
      </c>
      <c r="O34" s="44">
        <f>ABS('P1dB CL'!C590-O$5)</f>
        <v>0</v>
      </c>
      <c r="P34" s="44">
        <f>ABS('P1dB CL'!C645-P$5)</f>
        <v>0</v>
      </c>
      <c r="Q34" s="44">
        <f>ABS('P1dB CL'!C696-Q$5)</f>
        <v>0</v>
      </c>
      <c r="S34" s="77">
        <f>'P1dB CL'!E30</f>
        <v>0</v>
      </c>
      <c r="T34" s="20"/>
      <c r="U34" s="85">
        <f>ABS('P1dB CL'!V34-U$5)</f>
        <v>0</v>
      </c>
      <c r="V34" s="44">
        <f>ABS('P1dB CL'!V90-V$5)</f>
        <v>0</v>
      </c>
      <c r="W34" s="44">
        <f>ABS('P1dB CL'!V146-W$5)</f>
        <v>0</v>
      </c>
      <c r="X34" s="44">
        <f>ABS('P1dB CL'!V202-X$5)</f>
        <v>0</v>
      </c>
      <c r="Y34" s="44">
        <f>ABS('P1dB CL'!V258-Y$5)</f>
        <v>0</v>
      </c>
      <c r="Z34" s="44">
        <f>ABS('P1dB CL'!V314-Z$5)</f>
        <v>0</v>
      </c>
      <c r="AA34" s="44">
        <f>ABS('P1dB CL'!V370-AA$5)</f>
        <v>0</v>
      </c>
      <c r="AB34" s="20"/>
      <c r="AC34" s="44">
        <f>ABS('P1dB CL'!V425-0)</f>
        <v>0</v>
      </c>
      <c r="AD34" s="44">
        <f>ABS('P1dB CL'!V480-0)</f>
        <v>0</v>
      </c>
      <c r="AE34" s="44">
        <f>ABS('P1dB CL'!V535-0)</f>
        <v>0</v>
      </c>
      <c r="AF34" s="44">
        <f>ABS('P1dB CL'!V590-0)</f>
        <v>0</v>
      </c>
      <c r="AG34" s="44">
        <f>ABS('P1dB CL'!V645-0)</f>
        <v>0</v>
      </c>
      <c r="AH34" s="44">
        <f>ABS('P1dB CL'!V700-0)</f>
        <v>0</v>
      </c>
      <c r="AI34" s="20"/>
    </row>
    <row r="35" spans="2:35" x14ac:dyDescent="0.25">
      <c r="B35" s="77">
        <f>'P1dB CL'!E31</f>
        <v>0</v>
      </c>
      <c r="C35" s="20"/>
      <c r="D35" s="85">
        <f>ABS('P1dB CL'!C35-D$5)</f>
        <v>0</v>
      </c>
      <c r="E35" s="44">
        <f>ABS('P1dB CL'!C91-E$5)</f>
        <v>0</v>
      </c>
      <c r="F35" s="44">
        <f>ABS('P1dB CL'!C147-F$5)</f>
        <v>0</v>
      </c>
      <c r="G35" s="44">
        <f>ABS('P1dB CL'!C203-G$5)</f>
        <v>0</v>
      </c>
      <c r="H35" s="44">
        <f>ABS('P1dB CL'!C259-H$5)</f>
        <v>0</v>
      </c>
      <c r="I35" s="44">
        <f>ABS('P1dB CL'!C315-I$5)</f>
        <v>0</v>
      </c>
      <c r="J35" s="44">
        <f>ABS('P1dB CL'!C371-J$5)</f>
        <v>0</v>
      </c>
      <c r="K35" s="20"/>
      <c r="L35" s="44">
        <f>ABS('P1dB CL'!C426-L$5)</f>
        <v>0</v>
      </c>
      <c r="M35" s="44">
        <f>ABS('P1dB CL'!C481-M$5)</f>
        <v>0</v>
      </c>
      <c r="N35" s="44">
        <f>ABS('P1dB CL'!C536-N$5)</f>
        <v>0</v>
      </c>
      <c r="O35" s="44">
        <f>ABS('P1dB CL'!C591-O$5)</f>
        <v>0</v>
      </c>
      <c r="P35" s="44">
        <f>ABS('P1dB CL'!C646-P$5)</f>
        <v>0</v>
      </c>
      <c r="Q35" s="44">
        <f>ABS('P1dB CL'!C697-Q$5)</f>
        <v>0</v>
      </c>
      <c r="S35" s="77">
        <f>'P1dB CL'!E31</f>
        <v>0</v>
      </c>
      <c r="T35" s="20"/>
      <c r="U35" s="85">
        <f>ABS('P1dB CL'!V35-U$5)</f>
        <v>0</v>
      </c>
      <c r="V35" s="44">
        <f>ABS('P1dB CL'!V91-V$5)</f>
        <v>0</v>
      </c>
      <c r="W35" s="44">
        <f>ABS('P1dB CL'!V147-W$5)</f>
        <v>0</v>
      </c>
      <c r="X35" s="44">
        <f>ABS('P1dB CL'!V203-X$5)</f>
        <v>0</v>
      </c>
      <c r="Y35" s="44">
        <f>ABS('P1dB CL'!V259-Y$5)</f>
        <v>0</v>
      </c>
      <c r="Z35" s="44">
        <f>ABS('P1dB CL'!V315-Z$5)</f>
        <v>0</v>
      </c>
      <c r="AA35" s="44">
        <f>ABS('P1dB CL'!V371-AA$5)</f>
        <v>0</v>
      </c>
      <c r="AB35" s="20"/>
      <c r="AC35" s="44">
        <f>ABS('P1dB CL'!V426-0)</f>
        <v>0</v>
      </c>
      <c r="AD35" s="44">
        <f>ABS('P1dB CL'!V481-0)</f>
        <v>0</v>
      </c>
      <c r="AE35" s="44">
        <f>ABS('P1dB CL'!V536-0)</f>
        <v>0</v>
      </c>
      <c r="AF35" s="44">
        <f>ABS('P1dB CL'!V591-0)</f>
        <v>0</v>
      </c>
      <c r="AG35" s="44">
        <f>ABS('P1dB CL'!V646-0)</f>
        <v>0</v>
      </c>
      <c r="AH35" s="44">
        <f>ABS('P1dB CL'!V701-0)</f>
        <v>0</v>
      </c>
      <c r="AI35" s="20"/>
    </row>
    <row r="36" spans="2:35" x14ac:dyDescent="0.25">
      <c r="B36" s="77">
        <f>'P1dB CL'!E32</f>
        <v>0</v>
      </c>
      <c r="C36" s="20"/>
      <c r="D36" s="85">
        <f>ABS('P1dB CL'!C36-D$5)</f>
        <v>0</v>
      </c>
      <c r="E36" s="44">
        <f>ABS('P1dB CL'!C92-E$5)</f>
        <v>0</v>
      </c>
      <c r="F36" s="44">
        <f>ABS('P1dB CL'!C148-F$5)</f>
        <v>0</v>
      </c>
      <c r="G36" s="44">
        <f>ABS('P1dB CL'!C204-G$5)</f>
        <v>0</v>
      </c>
      <c r="H36" s="44">
        <f>ABS('P1dB CL'!C260-H$5)</f>
        <v>0</v>
      </c>
      <c r="I36" s="44">
        <f>ABS('P1dB CL'!C316-I$5)</f>
        <v>0</v>
      </c>
      <c r="J36" s="44">
        <f>ABS('P1dB CL'!C372-J$5)</f>
        <v>0</v>
      </c>
      <c r="K36" s="20"/>
      <c r="L36" s="44">
        <f>ABS('P1dB CL'!C427-L$5)</f>
        <v>0</v>
      </c>
      <c r="M36" s="44">
        <f>ABS('P1dB CL'!C482-M$5)</f>
        <v>0</v>
      </c>
      <c r="N36" s="44">
        <f>ABS('P1dB CL'!C537-N$5)</f>
        <v>0</v>
      </c>
      <c r="O36" s="44">
        <f>ABS('P1dB CL'!C592-O$5)</f>
        <v>0</v>
      </c>
      <c r="P36" s="44">
        <f>ABS('P1dB CL'!C647-P$5)</f>
        <v>0</v>
      </c>
      <c r="Q36" s="44">
        <f>ABS('P1dB CL'!C698-Q$5)</f>
        <v>0</v>
      </c>
      <c r="S36" s="77">
        <f>'P1dB CL'!E32</f>
        <v>0</v>
      </c>
      <c r="T36" s="20"/>
      <c r="U36" s="85">
        <f>ABS('P1dB CL'!V36-U$5)</f>
        <v>0</v>
      </c>
      <c r="V36" s="44">
        <f>ABS('P1dB CL'!V92-V$5)</f>
        <v>0</v>
      </c>
      <c r="W36" s="44">
        <f>ABS('P1dB CL'!V148-W$5)</f>
        <v>0</v>
      </c>
      <c r="X36" s="44">
        <f>ABS('P1dB CL'!V204-X$5)</f>
        <v>0</v>
      </c>
      <c r="Y36" s="44">
        <f>ABS('P1dB CL'!V260-Y$5)</f>
        <v>0</v>
      </c>
      <c r="Z36" s="44">
        <f>ABS('P1dB CL'!V316-Z$5)</f>
        <v>0</v>
      </c>
      <c r="AA36" s="44">
        <f>ABS('P1dB CL'!V372-AA$5)</f>
        <v>0</v>
      </c>
      <c r="AB36" s="20"/>
      <c r="AC36" s="44">
        <f>ABS('P1dB CL'!V427-0)</f>
        <v>0</v>
      </c>
      <c r="AD36" s="44">
        <f>ABS('P1dB CL'!V482-0)</f>
        <v>0</v>
      </c>
      <c r="AE36" s="44">
        <f>ABS('P1dB CL'!V537-0)</f>
        <v>0</v>
      </c>
      <c r="AF36" s="44">
        <f>ABS('P1dB CL'!V592-0)</f>
        <v>0</v>
      </c>
      <c r="AG36" s="44">
        <f>ABS('P1dB CL'!V647-0)</f>
        <v>0</v>
      </c>
      <c r="AH36" s="44">
        <f>ABS('P1dB CL'!V702-0)</f>
        <v>0</v>
      </c>
      <c r="AI36" s="20"/>
    </row>
    <row r="37" spans="2:35" x14ac:dyDescent="0.25">
      <c r="B37" s="77">
        <f>'P1dB CL'!E33</f>
        <v>0</v>
      </c>
      <c r="C37" s="20"/>
      <c r="D37" s="85">
        <f>ABS('P1dB CL'!C37-D$5)</f>
        <v>0</v>
      </c>
      <c r="E37" s="44">
        <f>ABS('P1dB CL'!C93-E$5)</f>
        <v>0</v>
      </c>
      <c r="F37" s="44">
        <f>ABS('P1dB CL'!C149-F$5)</f>
        <v>0</v>
      </c>
      <c r="G37" s="44">
        <f>ABS('P1dB CL'!C205-G$5)</f>
        <v>0</v>
      </c>
      <c r="H37" s="44">
        <f>ABS('P1dB CL'!C261-H$5)</f>
        <v>0</v>
      </c>
      <c r="I37" s="44">
        <f>ABS('P1dB CL'!C317-I$5)</f>
        <v>0</v>
      </c>
      <c r="J37" s="44">
        <f>ABS('P1dB CL'!C373-J$5)</f>
        <v>0</v>
      </c>
      <c r="K37" s="20"/>
      <c r="L37" s="44">
        <f>ABS('P1dB CL'!C428-L$5)</f>
        <v>0</v>
      </c>
      <c r="M37" s="44">
        <f>ABS('P1dB CL'!C483-M$5)</f>
        <v>0</v>
      </c>
      <c r="N37" s="44">
        <f>ABS('P1dB CL'!C538-N$5)</f>
        <v>0</v>
      </c>
      <c r="O37" s="44">
        <f>ABS('P1dB CL'!C593-O$5)</f>
        <v>0</v>
      </c>
      <c r="P37" s="44">
        <f>ABS('P1dB CL'!C648-P$5)</f>
        <v>0</v>
      </c>
      <c r="Q37" s="44">
        <f>ABS('P1dB CL'!C699-Q$5)</f>
        <v>0</v>
      </c>
      <c r="S37" s="77">
        <f>'P1dB CL'!E33</f>
        <v>0</v>
      </c>
      <c r="T37" s="20"/>
      <c r="U37" s="85">
        <f>ABS('P1dB CL'!V37-U$5)</f>
        <v>0</v>
      </c>
      <c r="V37" s="44">
        <f>ABS('P1dB CL'!V93-V$5)</f>
        <v>0</v>
      </c>
      <c r="W37" s="44">
        <f>ABS('P1dB CL'!V149-W$5)</f>
        <v>0</v>
      </c>
      <c r="X37" s="44">
        <f>ABS('P1dB CL'!V205-X$5)</f>
        <v>0</v>
      </c>
      <c r="Y37" s="44">
        <f>ABS('P1dB CL'!V261-Y$5)</f>
        <v>0</v>
      </c>
      <c r="Z37" s="44">
        <f>ABS('P1dB CL'!V317-Z$5)</f>
        <v>0</v>
      </c>
      <c r="AA37" s="44">
        <f>ABS('P1dB CL'!V373-AA$5)</f>
        <v>0</v>
      </c>
      <c r="AB37" s="20"/>
      <c r="AC37" s="44">
        <f>ABS('P1dB CL'!V428-0)</f>
        <v>0</v>
      </c>
      <c r="AD37" s="44">
        <f>ABS('P1dB CL'!V483-0)</f>
        <v>0</v>
      </c>
      <c r="AE37" s="44">
        <f>ABS('P1dB CL'!V538-0)</f>
        <v>0</v>
      </c>
      <c r="AF37" s="44">
        <f>ABS('P1dB CL'!V593-0)</f>
        <v>0</v>
      </c>
      <c r="AG37" s="44">
        <f>ABS('P1dB CL'!V648-0)</f>
        <v>0</v>
      </c>
      <c r="AH37" s="44">
        <f>ABS('P1dB CL'!V703-0)</f>
        <v>0</v>
      </c>
      <c r="AI37" s="20"/>
    </row>
    <row r="38" spans="2:35" x14ac:dyDescent="0.25">
      <c r="B38" s="77">
        <f>'P1dB CL'!E34</f>
        <v>0</v>
      </c>
      <c r="C38" s="20"/>
      <c r="D38" s="85">
        <f>ABS('P1dB CL'!C38-D$5)</f>
        <v>0</v>
      </c>
      <c r="E38" s="44">
        <f>ABS('P1dB CL'!C94-E$5)</f>
        <v>0</v>
      </c>
      <c r="F38" s="44">
        <f>ABS('P1dB CL'!C150-F$5)</f>
        <v>0</v>
      </c>
      <c r="G38" s="44">
        <f>ABS('P1dB CL'!C206-G$5)</f>
        <v>0</v>
      </c>
      <c r="H38" s="44">
        <f>ABS('P1dB CL'!C262-H$5)</f>
        <v>0</v>
      </c>
      <c r="I38" s="44">
        <f>ABS('P1dB CL'!C318-I$5)</f>
        <v>0</v>
      </c>
      <c r="J38" s="44">
        <f>ABS('P1dB CL'!C374-J$5)</f>
        <v>0</v>
      </c>
      <c r="K38" s="20"/>
      <c r="L38" s="44">
        <f>ABS('P1dB CL'!C429-L$5)</f>
        <v>0</v>
      </c>
      <c r="M38" s="44">
        <f>ABS('P1dB CL'!C484-M$5)</f>
        <v>0</v>
      </c>
      <c r="N38" s="44">
        <f>ABS('P1dB CL'!C539-N$5)</f>
        <v>0</v>
      </c>
      <c r="O38" s="44">
        <f>ABS('P1dB CL'!C594-O$5)</f>
        <v>0</v>
      </c>
      <c r="P38" s="44">
        <f>ABS('P1dB CL'!C649-P$5)</f>
        <v>0</v>
      </c>
      <c r="Q38" s="44">
        <f>ABS('P1dB CL'!C700-Q$5)</f>
        <v>0</v>
      </c>
      <c r="S38" s="77">
        <f>'P1dB CL'!E34</f>
        <v>0</v>
      </c>
      <c r="T38" s="20"/>
      <c r="U38" s="85">
        <f>ABS('P1dB CL'!V38-U$5)</f>
        <v>0</v>
      </c>
      <c r="V38" s="44">
        <f>ABS('P1dB CL'!V94-V$5)</f>
        <v>0</v>
      </c>
      <c r="W38" s="44">
        <f>ABS('P1dB CL'!V150-W$5)</f>
        <v>0</v>
      </c>
      <c r="X38" s="44">
        <f>ABS('P1dB CL'!V206-X$5)</f>
        <v>0</v>
      </c>
      <c r="Y38" s="44">
        <f>ABS('P1dB CL'!V262-Y$5)</f>
        <v>0</v>
      </c>
      <c r="Z38" s="44">
        <f>ABS('P1dB CL'!V318-Z$5)</f>
        <v>0</v>
      </c>
      <c r="AA38" s="44">
        <f>ABS('P1dB CL'!V374-AA$5)</f>
        <v>0</v>
      </c>
      <c r="AB38" s="20"/>
      <c r="AC38" s="44">
        <f>ABS('P1dB CL'!V429-0)</f>
        <v>0</v>
      </c>
      <c r="AD38" s="44">
        <f>ABS('P1dB CL'!V484-0)</f>
        <v>0</v>
      </c>
      <c r="AE38" s="44">
        <f>ABS('P1dB CL'!V539-0)</f>
        <v>0</v>
      </c>
      <c r="AF38" s="44">
        <f>ABS('P1dB CL'!V594-0)</f>
        <v>0</v>
      </c>
      <c r="AG38" s="44">
        <f>ABS('P1dB CL'!V649-0)</f>
        <v>0</v>
      </c>
      <c r="AH38" s="44">
        <f>ABS('P1dB CL'!V704-0)</f>
        <v>0</v>
      </c>
      <c r="AI38" s="20"/>
    </row>
    <row r="39" spans="2:35" x14ac:dyDescent="0.25">
      <c r="B39" s="77">
        <f>'P1dB CL'!E35</f>
        <v>0</v>
      </c>
      <c r="C39" s="20"/>
      <c r="D39" s="85">
        <f>ABS('P1dB CL'!C39-D$5)</f>
        <v>0</v>
      </c>
      <c r="E39" s="44">
        <f>ABS('P1dB CL'!C95-E$5)</f>
        <v>0</v>
      </c>
      <c r="F39" s="44">
        <f>ABS('P1dB CL'!C151-F$5)</f>
        <v>0</v>
      </c>
      <c r="G39" s="44">
        <f>ABS('P1dB CL'!C207-G$5)</f>
        <v>0</v>
      </c>
      <c r="H39" s="44">
        <f>ABS('P1dB CL'!C263-H$5)</f>
        <v>0</v>
      </c>
      <c r="I39" s="44">
        <f>ABS('P1dB CL'!C319-I$5)</f>
        <v>0</v>
      </c>
      <c r="J39" s="44">
        <f>ABS('P1dB CL'!C375-J$5)</f>
        <v>0</v>
      </c>
      <c r="K39" s="20"/>
      <c r="L39" s="44">
        <f>ABS('P1dB CL'!C430-L$5)</f>
        <v>0</v>
      </c>
      <c r="M39" s="44">
        <f>ABS('P1dB CL'!C485-M$5)</f>
        <v>0</v>
      </c>
      <c r="N39" s="44">
        <f>ABS('P1dB CL'!C540-N$5)</f>
        <v>0</v>
      </c>
      <c r="O39" s="44">
        <f>ABS('P1dB CL'!C595-O$5)</f>
        <v>0</v>
      </c>
      <c r="P39" s="44">
        <f>ABS('P1dB CL'!C650-P$5)</f>
        <v>0</v>
      </c>
      <c r="Q39" s="44">
        <f>ABS('P1dB CL'!C701-Q$5)</f>
        <v>0</v>
      </c>
      <c r="S39" s="77">
        <f>'P1dB CL'!E35</f>
        <v>0</v>
      </c>
      <c r="T39" s="20"/>
      <c r="U39" s="85">
        <f>ABS('P1dB CL'!V39-U$5)</f>
        <v>0</v>
      </c>
      <c r="V39" s="44">
        <f>ABS('P1dB CL'!V95-V$5)</f>
        <v>0</v>
      </c>
      <c r="W39" s="44">
        <f>ABS('P1dB CL'!V151-W$5)</f>
        <v>0</v>
      </c>
      <c r="X39" s="44">
        <f>ABS('P1dB CL'!V207-X$5)</f>
        <v>0</v>
      </c>
      <c r="Y39" s="44">
        <f>ABS('P1dB CL'!V263-Y$5)</f>
        <v>0</v>
      </c>
      <c r="Z39" s="44">
        <f>ABS('P1dB CL'!V319-Z$5)</f>
        <v>0</v>
      </c>
      <c r="AA39" s="44">
        <f>ABS('P1dB CL'!V375-AA$5)</f>
        <v>0</v>
      </c>
      <c r="AB39" s="20"/>
      <c r="AC39" s="44">
        <f>ABS('P1dB CL'!V430-0)</f>
        <v>0</v>
      </c>
      <c r="AD39" s="44">
        <f>ABS('P1dB CL'!V485-0)</f>
        <v>0</v>
      </c>
      <c r="AE39" s="44">
        <f>ABS('P1dB CL'!V540-0)</f>
        <v>0</v>
      </c>
      <c r="AF39" s="44">
        <f>ABS('P1dB CL'!V595-0)</f>
        <v>0</v>
      </c>
      <c r="AG39" s="44">
        <f>ABS('P1dB CL'!V650-0)</f>
        <v>0</v>
      </c>
      <c r="AH39" s="44">
        <f>ABS('P1dB CL'!V705-0)</f>
        <v>0</v>
      </c>
      <c r="AI39" s="20"/>
    </row>
    <row r="40" spans="2:35" x14ac:dyDescent="0.25">
      <c r="B40" s="77">
        <f>'P1dB CL'!E36</f>
        <v>0</v>
      </c>
      <c r="C40" s="20"/>
      <c r="D40" s="85">
        <f>ABS('P1dB CL'!C40-D$5)</f>
        <v>0</v>
      </c>
      <c r="E40" s="44">
        <f>ABS('P1dB CL'!C96-E$5)</f>
        <v>0</v>
      </c>
      <c r="F40" s="44">
        <f>ABS('P1dB CL'!C152-F$5)</f>
        <v>0</v>
      </c>
      <c r="G40" s="44">
        <f>ABS('P1dB CL'!C208-G$5)</f>
        <v>0</v>
      </c>
      <c r="H40" s="44">
        <f>ABS('P1dB CL'!C264-H$5)</f>
        <v>0</v>
      </c>
      <c r="I40" s="44">
        <f>ABS('P1dB CL'!C320-I$5)</f>
        <v>0</v>
      </c>
      <c r="J40" s="44">
        <f>ABS('P1dB CL'!C376-J$5)</f>
        <v>0</v>
      </c>
      <c r="K40" s="20"/>
      <c r="L40" s="44">
        <f>ABS('P1dB CL'!C431-L$5)</f>
        <v>0</v>
      </c>
      <c r="M40" s="44">
        <f>ABS('P1dB CL'!C486-M$5)</f>
        <v>0</v>
      </c>
      <c r="N40" s="44">
        <f>ABS('P1dB CL'!C541-N$5)</f>
        <v>0</v>
      </c>
      <c r="O40" s="44">
        <f>ABS('P1dB CL'!C596-O$5)</f>
        <v>0</v>
      </c>
      <c r="P40" s="44">
        <f>ABS('P1dB CL'!C651-P$5)</f>
        <v>0</v>
      </c>
      <c r="Q40" s="44">
        <f>ABS('P1dB CL'!C702-Q$5)</f>
        <v>0</v>
      </c>
      <c r="S40" s="77">
        <f>'P1dB CL'!E36</f>
        <v>0</v>
      </c>
      <c r="T40" s="20"/>
      <c r="U40" s="85">
        <f>ABS('P1dB CL'!V40-U$5)</f>
        <v>0</v>
      </c>
      <c r="V40" s="44">
        <f>ABS('P1dB CL'!V96-V$5)</f>
        <v>0</v>
      </c>
      <c r="W40" s="44">
        <f>ABS('P1dB CL'!V152-W$5)</f>
        <v>0</v>
      </c>
      <c r="X40" s="44">
        <f>ABS('P1dB CL'!V208-X$5)</f>
        <v>0</v>
      </c>
      <c r="Y40" s="44">
        <f>ABS('P1dB CL'!V264-Y$5)</f>
        <v>0</v>
      </c>
      <c r="Z40" s="44">
        <f>ABS('P1dB CL'!V320-Z$5)</f>
        <v>0</v>
      </c>
      <c r="AA40" s="44">
        <f>ABS('P1dB CL'!V376-AA$5)</f>
        <v>0</v>
      </c>
      <c r="AB40" s="20"/>
      <c r="AC40" s="44">
        <f>ABS('P1dB CL'!V431-0)</f>
        <v>0</v>
      </c>
      <c r="AD40" s="44">
        <f>ABS('P1dB CL'!V486-0)</f>
        <v>0</v>
      </c>
      <c r="AE40" s="44">
        <f>ABS('P1dB CL'!V541-0)</f>
        <v>0</v>
      </c>
      <c r="AF40" s="44">
        <f>ABS('P1dB CL'!V596-0)</f>
        <v>0</v>
      </c>
      <c r="AG40" s="44">
        <f>ABS('P1dB CL'!V651-0)</f>
        <v>0</v>
      </c>
      <c r="AH40" s="44">
        <f>ABS('P1dB CL'!V706-0)</f>
        <v>0</v>
      </c>
      <c r="AI40" s="20"/>
    </row>
    <row r="41" spans="2:35" x14ac:dyDescent="0.25">
      <c r="B41" s="77">
        <f>'P1dB CL'!E37</f>
        <v>0</v>
      </c>
      <c r="C41" s="20"/>
      <c r="D41" s="85">
        <f>ABS('P1dB CL'!C41-D$5)</f>
        <v>0</v>
      </c>
      <c r="E41" s="44">
        <f>ABS('P1dB CL'!C97-E$5)</f>
        <v>0</v>
      </c>
      <c r="F41" s="44">
        <f>ABS('P1dB CL'!C153-F$5)</f>
        <v>0</v>
      </c>
      <c r="G41" s="44">
        <f>ABS('P1dB CL'!C209-G$5)</f>
        <v>0</v>
      </c>
      <c r="H41" s="44">
        <f>ABS('P1dB CL'!C265-H$5)</f>
        <v>0</v>
      </c>
      <c r="I41" s="44">
        <f>ABS('P1dB CL'!C321-I$5)</f>
        <v>0</v>
      </c>
      <c r="J41" s="44">
        <f>ABS('P1dB CL'!C377-J$5)</f>
        <v>0</v>
      </c>
      <c r="K41" s="20"/>
      <c r="L41" s="44">
        <f>ABS('P1dB CL'!C432-L$5)</f>
        <v>0</v>
      </c>
      <c r="M41" s="44">
        <f>ABS('P1dB CL'!C487-M$5)</f>
        <v>0</v>
      </c>
      <c r="N41" s="44">
        <f>ABS('P1dB CL'!C542-N$5)</f>
        <v>0</v>
      </c>
      <c r="O41" s="44">
        <f>ABS('P1dB CL'!C597-O$5)</f>
        <v>0</v>
      </c>
      <c r="P41" s="44">
        <f>ABS('P1dB CL'!C652-P$5)</f>
        <v>0</v>
      </c>
      <c r="Q41" s="44">
        <f>ABS('P1dB CL'!C703-Q$5)</f>
        <v>0</v>
      </c>
      <c r="S41" s="77">
        <f>'P1dB CL'!E37</f>
        <v>0</v>
      </c>
      <c r="T41" s="20"/>
      <c r="U41" s="85">
        <f>ABS('P1dB CL'!V41-U$5)</f>
        <v>0</v>
      </c>
      <c r="V41" s="44">
        <f>ABS('P1dB CL'!V97-V$5)</f>
        <v>0</v>
      </c>
      <c r="W41" s="44">
        <f>ABS('P1dB CL'!V153-W$5)</f>
        <v>0</v>
      </c>
      <c r="X41" s="44">
        <f>ABS('P1dB CL'!V209-X$5)</f>
        <v>0</v>
      </c>
      <c r="Y41" s="44">
        <f>ABS('P1dB CL'!V265-Y$5)</f>
        <v>0</v>
      </c>
      <c r="Z41" s="44">
        <f>ABS('P1dB CL'!V321-Z$5)</f>
        <v>0</v>
      </c>
      <c r="AA41" s="44">
        <f>ABS('P1dB CL'!V377-AA$5)</f>
        <v>0</v>
      </c>
      <c r="AB41" s="20"/>
      <c r="AC41" s="44">
        <f>ABS('P1dB CL'!V432-0)</f>
        <v>0</v>
      </c>
      <c r="AD41" s="44">
        <f>ABS('P1dB CL'!V487-0)</f>
        <v>0</v>
      </c>
      <c r="AE41" s="44">
        <f>ABS('P1dB CL'!V542-0)</f>
        <v>0</v>
      </c>
      <c r="AF41" s="44">
        <f>ABS('P1dB CL'!V597-0)</f>
        <v>0</v>
      </c>
      <c r="AG41" s="44">
        <f>ABS('P1dB CL'!V652-0)</f>
        <v>0</v>
      </c>
      <c r="AH41" s="44">
        <f>ABS('P1dB CL'!V707-0)</f>
        <v>0</v>
      </c>
      <c r="AI41" s="20"/>
    </row>
    <row r="42" spans="2:35" x14ac:dyDescent="0.25">
      <c r="B42" s="77">
        <f>'P1dB CL'!E38</f>
        <v>0</v>
      </c>
      <c r="C42" s="20"/>
      <c r="D42" s="85">
        <f>ABS('P1dB CL'!C42-D$5)</f>
        <v>0</v>
      </c>
      <c r="E42" s="44">
        <f>ABS('P1dB CL'!C98-E$5)</f>
        <v>0</v>
      </c>
      <c r="F42" s="44">
        <f>ABS('P1dB CL'!C154-F$5)</f>
        <v>0</v>
      </c>
      <c r="G42" s="44">
        <f>ABS('P1dB CL'!C210-G$5)</f>
        <v>0</v>
      </c>
      <c r="H42" s="44">
        <f>ABS('P1dB CL'!C266-H$5)</f>
        <v>0</v>
      </c>
      <c r="I42" s="44">
        <f>ABS('P1dB CL'!C322-I$5)</f>
        <v>0</v>
      </c>
      <c r="J42" s="44">
        <f>ABS('P1dB CL'!C378-J$5)</f>
        <v>0</v>
      </c>
      <c r="K42" s="20"/>
      <c r="L42" s="44">
        <f>ABS('P1dB CL'!C433-L$5)</f>
        <v>0</v>
      </c>
      <c r="M42" s="44">
        <f>ABS('P1dB CL'!C488-M$5)</f>
        <v>0</v>
      </c>
      <c r="N42" s="44">
        <f>ABS('P1dB CL'!C543-N$5)</f>
        <v>0</v>
      </c>
      <c r="O42" s="44">
        <f>ABS('P1dB CL'!C598-O$5)</f>
        <v>0</v>
      </c>
      <c r="P42" s="44">
        <f>ABS('P1dB CL'!C653-P$5)</f>
        <v>0</v>
      </c>
      <c r="Q42" s="44">
        <f>ABS('P1dB CL'!C704-Q$5)</f>
        <v>0</v>
      </c>
      <c r="S42" s="77">
        <f>'P1dB CL'!E38</f>
        <v>0</v>
      </c>
      <c r="T42" s="20"/>
      <c r="U42" s="85">
        <f>ABS('P1dB CL'!V42-U$5)</f>
        <v>0</v>
      </c>
      <c r="V42" s="44">
        <f>ABS('P1dB CL'!V98-V$5)</f>
        <v>0</v>
      </c>
      <c r="W42" s="44">
        <f>ABS('P1dB CL'!V154-W$5)</f>
        <v>0</v>
      </c>
      <c r="X42" s="44">
        <f>ABS('P1dB CL'!V210-X$5)</f>
        <v>0</v>
      </c>
      <c r="Y42" s="44">
        <f>ABS('P1dB CL'!V266-Y$5)</f>
        <v>0</v>
      </c>
      <c r="Z42" s="44">
        <f>ABS('P1dB CL'!V322-Z$5)</f>
        <v>0</v>
      </c>
      <c r="AA42" s="44">
        <f>ABS('P1dB CL'!V378-AA$5)</f>
        <v>0</v>
      </c>
      <c r="AB42" s="20"/>
      <c r="AC42" s="44">
        <f>ABS('P1dB CL'!V433-0)</f>
        <v>0</v>
      </c>
      <c r="AD42" s="44">
        <f>ABS('P1dB CL'!V488-0)</f>
        <v>0</v>
      </c>
      <c r="AE42" s="44">
        <f>ABS('P1dB CL'!V543-0)</f>
        <v>0</v>
      </c>
      <c r="AF42" s="44">
        <f>ABS('P1dB CL'!V598-0)</f>
        <v>0</v>
      </c>
      <c r="AG42" s="44">
        <f>ABS('P1dB CL'!V653-0)</f>
        <v>0</v>
      </c>
      <c r="AH42" s="44">
        <f>ABS('P1dB CL'!V708-0)</f>
        <v>0</v>
      </c>
      <c r="AI42" s="20"/>
    </row>
    <row r="43" spans="2:35" x14ac:dyDescent="0.25">
      <c r="B43" s="77">
        <f>'P1dB CL'!E39</f>
        <v>0</v>
      </c>
      <c r="C43" s="20"/>
      <c r="D43" s="85">
        <f>ABS('P1dB CL'!C43-D$5)</f>
        <v>0</v>
      </c>
      <c r="E43" s="44">
        <f>ABS('P1dB CL'!C99-E$5)</f>
        <v>0</v>
      </c>
      <c r="F43" s="44">
        <f>ABS('P1dB CL'!C155-F$5)</f>
        <v>0</v>
      </c>
      <c r="G43" s="44">
        <f>ABS('P1dB CL'!C211-G$5)</f>
        <v>0</v>
      </c>
      <c r="H43" s="44">
        <f>ABS('P1dB CL'!C267-H$5)</f>
        <v>0</v>
      </c>
      <c r="I43" s="44">
        <f>ABS('P1dB CL'!C323-I$5)</f>
        <v>0</v>
      </c>
      <c r="J43" s="44">
        <f>ABS('P1dB CL'!C379-J$5)</f>
        <v>0</v>
      </c>
      <c r="K43" s="20"/>
      <c r="L43" s="44">
        <f>ABS('P1dB CL'!C434-L$5)</f>
        <v>0</v>
      </c>
      <c r="M43" s="44">
        <f>ABS('P1dB CL'!C489-M$5)</f>
        <v>0</v>
      </c>
      <c r="N43" s="44">
        <f>ABS('P1dB CL'!C544-N$5)</f>
        <v>0</v>
      </c>
      <c r="O43" s="44">
        <f>ABS('P1dB CL'!C599-O$5)</f>
        <v>0</v>
      </c>
      <c r="P43" s="44">
        <f>ABS('P1dB CL'!C654-P$5)</f>
        <v>0</v>
      </c>
      <c r="Q43" s="44">
        <f>ABS('P1dB CL'!C705-Q$5)</f>
        <v>0</v>
      </c>
      <c r="S43" s="77">
        <f>'P1dB CL'!E39</f>
        <v>0</v>
      </c>
      <c r="T43" s="20"/>
      <c r="U43" s="85">
        <f>ABS('P1dB CL'!V43-U$5)</f>
        <v>0</v>
      </c>
      <c r="V43" s="44">
        <f>ABS('P1dB CL'!V99-V$5)</f>
        <v>0</v>
      </c>
      <c r="W43" s="44">
        <f>ABS('P1dB CL'!V155-W$5)</f>
        <v>0</v>
      </c>
      <c r="X43" s="44">
        <f>ABS('P1dB CL'!V211-X$5)</f>
        <v>0</v>
      </c>
      <c r="Y43" s="44">
        <f>ABS('P1dB CL'!V267-Y$5)</f>
        <v>0</v>
      </c>
      <c r="Z43" s="44">
        <f>ABS('P1dB CL'!V323-Z$5)</f>
        <v>0</v>
      </c>
      <c r="AA43" s="44">
        <f>ABS('P1dB CL'!V379-AA$5)</f>
        <v>0</v>
      </c>
      <c r="AB43" s="20"/>
      <c r="AC43" s="44">
        <f>ABS('P1dB CL'!V434-0)</f>
        <v>0</v>
      </c>
      <c r="AD43" s="44">
        <f>ABS('P1dB CL'!V489-0)</f>
        <v>0</v>
      </c>
      <c r="AE43" s="44">
        <f>ABS('P1dB CL'!V544-0)</f>
        <v>0</v>
      </c>
      <c r="AF43" s="44">
        <f>ABS('P1dB CL'!V599-0)</f>
        <v>0</v>
      </c>
      <c r="AG43" s="44">
        <f>ABS('P1dB CL'!V654-0)</f>
        <v>0</v>
      </c>
      <c r="AH43" s="44">
        <f>ABS('P1dB CL'!V709-0)</f>
        <v>0</v>
      </c>
      <c r="AI43" s="20"/>
    </row>
    <row r="44" spans="2:35" x14ac:dyDescent="0.25">
      <c r="B44" s="77">
        <f>'P1dB CL'!E40</f>
        <v>0</v>
      </c>
      <c r="C44" s="20"/>
      <c r="D44" s="85">
        <f>ABS('P1dB CL'!C44-D$5)</f>
        <v>0</v>
      </c>
      <c r="E44" s="44">
        <f>ABS('P1dB CL'!C100-E$5)</f>
        <v>0</v>
      </c>
      <c r="F44" s="44">
        <f>ABS('P1dB CL'!C156-F$5)</f>
        <v>0</v>
      </c>
      <c r="G44" s="44">
        <f>ABS('P1dB CL'!C212-G$5)</f>
        <v>0</v>
      </c>
      <c r="H44" s="44">
        <f>ABS('P1dB CL'!C268-H$5)</f>
        <v>0</v>
      </c>
      <c r="I44" s="44">
        <f>ABS('P1dB CL'!C324-I$5)</f>
        <v>0</v>
      </c>
      <c r="J44" s="44">
        <f>ABS('P1dB CL'!C380-J$5)</f>
        <v>0</v>
      </c>
      <c r="K44" s="20"/>
      <c r="L44" s="44">
        <f>ABS('P1dB CL'!C435-L$5)</f>
        <v>0</v>
      </c>
      <c r="M44" s="44">
        <f>ABS('P1dB CL'!C490-M$5)</f>
        <v>0</v>
      </c>
      <c r="N44" s="44">
        <f>ABS('P1dB CL'!C545-N$5)</f>
        <v>0</v>
      </c>
      <c r="O44" s="44">
        <f>ABS('P1dB CL'!C600-O$5)</f>
        <v>0</v>
      </c>
      <c r="P44" s="44">
        <f>ABS('P1dB CL'!C655-P$5)</f>
        <v>0</v>
      </c>
      <c r="Q44" s="44">
        <f>ABS('P1dB CL'!C706-Q$5)</f>
        <v>0</v>
      </c>
      <c r="S44" s="77">
        <f>'P1dB CL'!E40</f>
        <v>0</v>
      </c>
      <c r="T44" s="20"/>
      <c r="U44" s="85">
        <f>ABS('P1dB CL'!V44-U$5)</f>
        <v>0</v>
      </c>
      <c r="V44" s="44">
        <f>ABS('P1dB CL'!V100-V$5)</f>
        <v>0</v>
      </c>
      <c r="W44" s="44">
        <f>ABS('P1dB CL'!V156-W$5)</f>
        <v>0</v>
      </c>
      <c r="X44" s="44">
        <f>ABS('P1dB CL'!V212-X$5)</f>
        <v>0</v>
      </c>
      <c r="Y44" s="44">
        <f>ABS('P1dB CL'!V268-Y$5)</f>
        <v>0</v>
      </c>
      <c r="Z44" s="44">
        <f>ABS('P1dB CL'!V324-Z$5)</f>
        <v>0</v>
      </c>
      <c r="AA44" s="44">
        <f>ABS('P1dB CL'!V380-AA$5)</f>
        <v>0</v>
      </c>
      <c r="AB44" s="20"/>
      <c r="AC44" s="44">
        <f>ABS('P1dB CL'!V435-0)</f>
        <v>0</v>
      </c>
      <c r="AD44" s="44">
        <f>ABS('P1dB CL'!V490-0)</f>
        <v>0</v>
      </c>
      <c r="AE44" s="44">
        <f>ABS('P1dB CL'!V545-0)</f>
        <v>0</v>
      </c>
      <c r="AF44" s="44">
        <f>ABS('P1dB CL'!V600-0)</f>
        <v>0</v>
      </c>
      <c r="AG44" s="44">
        <f>ABS('P1dB CL'!V655-0)</f>
        <v>0</v>
      </c>
      <c r="AH44" s="44">
        <f>ABS('P1dB CL'!V710-0)</f>
        <v>0</v>
      </c>
      <c r="AI44" s="20"/>
    </row>
    <row r="45" spans="2:35" x14ac:dyDescent="0.25">
      <c r="B45" s="77">
        <f>'P1dB CL'!E41</f>
        <v>0</v>
      </c>
      <c r="C45" s="20"/>
      <c r="D45" s="85">
        <f>ABS('P1dB CL'!C45-D$5)</f>
        <v>0</v>
      </c>
      <c r="E45" s="44">
        <f>ABS('P1dB CL'!C101-E$5)</f>
        <v>0</v>
      </c>
      <c r="F45" s="44">
        <f>ABS('P1dB CL'!C157-F$5)</f>
        <v>0</v>
      </c>
      <c r="G45" s="44">
        <f>ABS('P1dB CL'!C213-G$5)</f>
        <v>0</v>
      </c>
      <c r="H45" s="44">
        <f>ABS('P1dB CL'!C269-H$5)</f>
        <v>0</v>
      </c>
      <c r="I45" s="44">
        <f>ABS('P1dB CL'!C325-I$5)</f>
        <v>0</v>
      </c>
      <c r="J45" s="44">
        <f>ABS('P1dB CL'!C381-J$5)</f>
        <v>0</v>
      </c>
      <c r="K45" s="20"/>
      <c r="L45" s="44">
        <f>ABS('P1dB CL'!C436-L$5)</f>
        <v>0</v>
      </c>
      <c r="M45" s="44">
        <f>ABS('P1dB CL'!C491-M$5)</f>
        <v>0</v>
      </c>
      <c r="N45" s="44">
        <f>ABS('P1dB CL'!C546-N$5)</f>
        <v>0</v>
      </c>
      <c r="O45" s="44">
        <f>ABS('P1dB CL'!C601-O$5)</f>
        <v>0</v>
      </c>
      <c r="P45" s="44">
        <f>ABS('P1dB CL'!C656-P$5)</f>
        <v>0</v>
      </c>
      <c r="Q45" s="44">
        <f>ABS('P1dB CL'!C707-Q$5)</f>
        <v>0</v>
      </c>
      <c r="S45" s="77">
        <f>'P1dB CL'!E41</f>
        <v>0</v>
      </c>
      <c r="T45" s="20"/>
      <c r="U45" s="85">
        <f>ABS('P1dB CL'!V45-U$5)</f>
        <v>0</v>
      </c>
      <c r="V45" s="44">
        <f>ABS('P1dB CL'!V101-V$5)</f>
        <v>0</v>
      </c>
      <c r="W45" s="44">
        <f>ABS('P1dB CL'!V157-W$5)</f>
        <v>0</v>
      </c>
      <c r="X45" s="44">
        <f>ABS('P1dB CL'!V213-X$5)</f>
        <v>0</v>
      </c>
      <c r="Y45" s="44">
        <f>ABS('P1dB CL'!V269-Y$5)</f>
        <v>0</v>
      </c>
      <c r="Z45" s="44">
        <f>ABS('P1dB CL'!V325-Z$5)</f>
        <v>0</v>
      </c>
      <c r="AA45" s="44">
        <f>ABS('P1dB CL'!V381-AA$5)</f>
        <v>0</v>
      </c>
      <c r="AB45" s="20"/>
      <c r="AC45" s="44">
        <f>ABS('P1dB CL'!V436-0)</f>
        <v>0</v>
      </c>
      <c r="AD45" s="44">
        <f>ABS('P1dB CL'!V491-0)</f>
        <v>0</v>
      </c>
      <c r="AE45" s="44">
        <f>ABS('P1dB CL'!V546-0)</f>
        <v>0</v>
      </c>
      <c r="AF45" s="44">
        <f>ABS('P1dB CL'!V601-0)</f>
        <v>0</v>
      </c>
      <c r="AG45" s="44">
        <f>ABS('P1dB CL'!V656-0)</f>
        <v>0</v>
      </c>
      <c r="AH45" s="44">
        <f>ABS('P1dB CL'!V711-0)</f>
        <v>0</v>
      </c>
      <c r="AI45" s="20"/>
    </row>
    <row r="46" spans="2:35" x14ac:dyDescent="0.25">
      <c r="B46" s="77">
        <f>'P1dB CL'!E42</f>
        <v>0</v>
      </c>
      <c r="C46" s="20"/>
      <c r="D46" s="85">
        <f>ABS('P1dB CL'!C46-D$5)</f>
        <v>0</v>
      </c>
      <c r="E46" s="44">
        <f>ABS('P1dB CL'!C102-E$5)</f>
        <v>0</v>
      </c>
      <c r="F46" s="44">
        <f>ABS('P1dB CL'!C158-F$5)</f>
        <v>0</v>
      </c>
      <c r="G46" s="44">
        <f>ABS('P1dB CL'!C214-G$5)</f>
        <v>0</v>
      </c>
      <c r="H46" s="44">
        <f>ABS('P1dB CL'!C270-H$5)</f>
        <v>0</v>
      </c>
      <c r="I46" s="44">
        <f>ABS('P1dB CL'!C326-I$5)</f>
        <v>0</v>
      </c>
      <c r="J46" s="44">
        <f>ABS('P1dB CL'!C382-J$5)</f>
        <v>0</v>
      </c>
      <c r="K46" s="20"/>
      <c r="L46" s="44">
        <f>ABS('P1dB CL'!C437-L$5)</f>
        <v>0</v>
      </c>
      <c r="M46" s="44">
        <f>ABS('P1dB CL'!C492-M$5)</f>
        <v>0</v>
      </c>
      <c r="N46" s="44">
        <f>ABS('P1dB CL'!C547-N$5)</f>
        <v>0</v>
      </c>
      <c r="O46" s="44">
        <f>ABS('P1dB CL'!C602-O$5)</f>
        <v>0</v>
      </c>
      <c r="P46" s="44">
        <f>ABS('P1dB CL'!C657-P$5)</f>
        <v>0</v>
      </c>
      <c r="Q46" s="44">
        <f>ABS('P1dB CL'!C708-Q$5)</f>
        <v>0</v>
      </c>
      <c r="S46" s="77">
        <f>'P1dB CL'!E42</f>
        <v>0</v>
      </c>
      <c r="T46" s="20"/>
      <c r="U46" s="85">
        <f>ABS('P1dB CL'!V46-U$5)</f>
        <v>0</v>
      </c>
      <c r="V46" s="44">
        <f>ABS('P1dB CL'!V102-V$5)</f>
        <v>0</v>
      </c>
      <c r="W46" s="44">
        <f>ABS('P1dB CL'!V158-W$5)</f>
        <v>0</v>
      </c>
      <c r="X46" s="44">
        <f>ABS('P1dB CL'!V214-X$5)</f>
        <v>0</v>
      </c>
      <c r="Y46" s="44">
        <f>ABS('P1dB CL'!V270-Y$5)</f>
        <v>0</v>
      </c>
      <c r="Z46" s="44">
        <f>ABS('P1dB CL'!V326-Z$5)</f>
        <v>0</v>
      </c>
      <c r="AA46" s="44">
        <f>ABS('P1dB CL'!V382-AA$5)</f>
        <v>0</v>
      </c>
      <c r="AB46" s="20"/>
      <c r="AC46" s="44">
        <f>ABS('P1dB CL'!V437-0)</f>
        <v>0</v>
      </c>
      <c r="AD46" s="44">
        <f>ABS('P1dB CL'!V492-0)</f>
        <v>0</v>
      </c>
      <c r="AE46" s="44">
        <f>ABS('P1dB CL'!V547-0)</f>
        <v>0</v>
      </c>
      <c r="AF46" s="44">
        <f>ABS('P1dB CL'!V602-0)</f>
        <v>0</v>
      </c>
      <c r="AG46" s="44">
        <f>ABS('P1dB CL'!V657-0)</f>
        <v>0</v>
      </c>
      <c r="AH46" s="44">
        <f>ABS('P1dB CL'!V712-0)</f>
        <v>0</v>
      </c>
      <c r="AI46" s="20"/>
    </row>
    <row r="47" spans="2:35" x14ac:dyDescent="0.25">
      <c r="B47" s="77">
        <f>'P1dB CL'!E43</f>
        <v>0</v>
      </c>
      <c r="C47" s="20"/>
      <c r="D47" s="85">
        <f>ABS('P1dB CL'!C47-D$5)</f>
        <v>0</v>
      </c>
      <c r="E47" s="44">
        <f>ABS('P1dB CL'!C103-E$5)</f>
        <v>0</v>
      </c>
      <c r="F47" s="44">
        <f>ABS('P1dB CL'!C159-F$5)</f>
        <v>0</v>
      </c>
      <c r="G47" s="44">
        <f>ABS('P1dB CL'!C215-G$5)</f>
        <v>0</v>
      </c>
      <c r="H47" s="44">
        <f>ABS('P1dB CL'!C271-H$5)</f>
        <v>0</v>
      </c>
      <c r="I47" s="44">
        <f>ABS('P1dB CL'!C327-I$5)</f>
        <v>0</v>
      </c>
      <c r="J47" s="44">
        <f>ABS('P1dB CL'!C383-J$5)</f>
        <v>0</v>
      </c>
      <c r="K47" s="20"/>
      <c r="L47" s="44">
        <f>ABS('P1dB CL'!C438-L$5)</f>
        <v>0</v>
      </c>
      <c r="M47" s="44">
        <f>ABS('P1dB CL'!C493-M$5)</f>
        <v>0</v>
      </c>
      <c r="N47" s="44">
        <f>ABS('P1dB CL'!C548-N$5)</f>
        <v>0</v>
      </c>
      <c r="O47" s="44">
        <f>ABS('P1dB CL'!C603-O$5)</f>
        <v>0</v>
      </c>
      <c r="P47" s="44">
        <f>ABS('P1dB CL'!C658-P$5)</f>
        <v>0</v>
      </c>
      <c r="Q47" s="44">
        <f>ABS('P1dB CL'!C709-Q$5)</f>
        <v>0</v>
      </c>
      <c r="S47" s="77">
        <f>'P1dB CL'!E43</f>
        <v>0</v>
      </c>
      <c r="T47" s="20"/>
      <c r="U47" s="85">
        <f>ABS('P1dB CL'!V47-U$5)</f>
        <v>0</v>
      </c>
      <c r="V47" s="44">
        <f>ABS('P1dB CL'!V103-V$5)</f>
        <v>0</v>
      </c>
      <c r="W47" s="44">
        <f>ABS('P1dB CL'!V159-W$5)</f>
        <v>0</v>
      </c>
      <c r="X47" s="44">
        <f>ABS('P1dB CL'!V215-X$5)</f>
        <v>0</v>
      </c>
      <c r="Y47" s="44">
        <f>ABS('P1dB CL'!V271-Y$5)</f>
        <v>0</v>
      </c>
      <c r="Z47" s="44">
        <f>ABS('P1dB CL'!V327-Z$5)</f>
        <v>0</v>
      </c>
      <c r="AA47" s="44">
        <f>ABS('P1dB CL'!V383-AA$5)</f>
        <v>0</v>
      </c>
      <c r="AB47" s="20"/>
      <c r="AC47" s="44">
        <f>ABS('P1dB CL'!V438-0)</f>
        <v>0</v>
      </c>
      <c r="AD47" s="44">
        <f>ABS('P1dB CL'!V493-0)</f>
        <v>0</v>
      </c>
      <c r="AE47" s="44">
        <f>ABS('P1dB CL'!V548-0)</f>
        <v>0</v>
      </c>
      <c r="AF47" s="44">
        <f>ABS('P1dB CL'!V603-0)</f>
        <v>0</v>
      </c>
      <c r="AG47" s="44">
        <f>ABS('P1dB CL'!V658-0)</f>
        <v>0</v>
      </c>
      <c r="AH47" s="44">
        <f>ABS('P1dB CL'!V713-0)</f>
        <v>0</v>
      </c>
      <c r="AI47" s="20"/>
    </row>
    <row r="48" spans="2:35" x14ac:dyDescent="0.25">
      <c r="B48" s="77">
        <f>'P1dB CL'!E44</f>
        <v>0</v>
      </c>
      <c r="C48" s="20"/>
      <c r="D48" s="85">
        <f>ABS('P1dB CL'!C48-D$5)</f>
        <v>0</v>
      </c>
      <c r="E48" s="44">
        <f>ABS('P1dB CL'!C104-E$5)</f>
        <v>0</v>
      </c>
      <c r="F48" s="44">
        <f>ABS('P1dB CL'!C160-F$5)</f>
        <v>0</v>
      </c>
      <c r="G48" s="44">
        <f>ABS('P1dB CL'!C216-G$5)</f>
        <v>0</v>
      </c>
      <c r="H48" s="44">
        <f>ABS('P1dB CL'!C272-H$5)</f>
        <v>0</v>
      </c>
      <c r="I48" s="44">
        <f>ABS('P1dB CL'!C328-I$5)</f>
        <v>0</v>
      </c>
      <c r="J48" s="44">
        <f>ABS('P1dB CL'!C384-J$5)</f>
        <v>0</v>
      </c>
      <c r="K48" s="20"/>
      <c r="L48" s="44">
        <f>ABS('P1dB CL'!C439-L$5)</f>
        <v>0</v>
      </c>
      <c r="M48" s="44">
        <f>ABS('P1dB CL'!C494-M$5)</f>
        <v>0</v>
      </c>
      <c r="N48" s="44">
        <f>ABS('P1dB CL'!C549-N$5)</f>
        <v>0</v>
      </c>
      <c r="O48" s="44">
        <f>ABS('P1dB CL'!C604-O$5)</f>
        <v>0</v>
      </c>
      <c r="P48" s="44">
        <f>ABS('P1dB CL'!C659-P$5)</f>
        <v>0</v>
      </c>
      <c r="Q48" s="44">
        <f>ABS('P1dB CL'!C710-Q$5)</f>
        <v>0</v>
      </c>
      <c r="S48" s="77">
        <f>'P1dB CL'!E44</f>
        <v>0</v>
      </c>
      <c r="T48" s="20"/>
      <c r="U48" s="85">
        <f>ABS('P1dB CL'!V48-U$5)</f>
        <v>0</v>
      </c>
      <c r="V48" s="44">
        <f>ABS('P1dB CL'!V104-V$5)</f>
        <v>0</v>
      </c>
      <c r="W48" s="44">
        <f>ABS('P1dB CL'!V160-W$5)</f>
        <v>0</v>
      </c>
      <c r="X48" s="44">
        <f>ABS('P1dB CL'!V216-X$5)</f>
        <v>0</v>
      </c>
      <c r="Y48" s="44">
        <f>ABS('P1dB CL'!V272-Y$5)</f>
        <v>0</v>
      </c>
      <c r="Z48" s="44">
        <f>ABS('P1dB CL'!V328-Z$5)</f>
        <v>0</v>
      </c>
      <c r="AA48" s="44">
        <f>ABS('P1dB CL'!V384-AA$5)</f>
        <v>0</v>
      </c>
      <c r="AB48" s="20"/>
      <c r="AC48" s="44">
        <f>ABS('P1dB CL'!V439-0)</f>
        <v>0</v>
      </c>
      <c r="AD48" s="44">
        <f>ABS('P1dB CL'!V494-0)</f>
        <v>0</v>
      </c>
      <c r="AE48" s="44">
        <f>ABS('P1dB CL'!V549-0)</f>
        <v>0</v>
      </c>
      <c r="AF48" s="44">
        <f>ABS('P1dB CL'!V604-0)</f>
        <v>0</v>
      </c>
      <c r="AG48" s="44">
        <f>ABS('P1dB CL'!V659-0)</f>
        <v>0</v>
      </c>
      <c r="AH48" s="44">
        <f>ABS('P1dB CL'!V714-0)</f>
        <v>0</v>
      </c>
      <c r="AI48" s="20"/>
    </row>
    <row r="49" spans="2:35" x14ac:dyDescent="0.25">
      <c r="B49" s="77">
        <f>'P1dB CL'!E45</f>
        <v>0</v>
      </c>
      <c r="C49" s="20"/>
      <c r="D49" s="85">
        <f>ABS('P1dB CL'!C49-D$5)</f>
        <v>0</v>
      </c>
      <c r="E49" s="44">
        <f>ABS('P1dB CL'!C105-E$5)</f>
        <v>0</v>
      </c>
      <c r="F49" s="44">
        <f>ABS('P1dB CL'!C161-F$5)</f>
        <v>0</v>
      </c>
      <c r="G49" s="44">
        <f>ABS('P1dB CL'!C217-G$5)</f>
        <v>0</v>
      </c>
      <c r="H49" s="44">
        <f>ABS('P1dB CL'!C273-H$5)</f>
        <v>0</v>
      </c>
      <c r="I49" s="44">
        <f>ABS('P1dB CL'!C329-I$5)</f>
        <v>0</v>
      </c>
      <c r="J49" s="44">
        <f>ABS('P1dB CL'!C385-J$5)</f>
        <v>0</v>
      </c>
      <c r="K49" s="20"/>
      <c r="L49" s="44">
        <f>ABS('P1dB CL'!C440-L$5)</f>
        <v>0</v>
      </c>
      <c r="M49" s="44">
        <f>ABS('P1dB CL'!C495-M$5)</f>
        <v>0</v>
      </c>
      <c r="N49" s="44">
        <f>ABS('P1dB CL'!C550-N$5)</f>
        <v>0</v>
      </c>
      <c r="O49" s="44">
        <f>ABS('P1dB CL'!C605-O$5)</f>
        <v>0</v>
      </c>
      <c r="P49" s="44">
        <f>ABS('P1dB CL'!C660-P$5)</f>
        <v>0</v>
      </c>
      <c r="Q49" s="44">
        <f>ABS('P1dB CL'!C711-Q$5)</f>
        <v>0</v>
      </c>
      <c r="S49" s="77">
        <f>'P1dB CL'!E45</f>
        <v>0</v>
      </c>
      <c r="T49" s="20"/>
      <c r="U49" s="85">
        <f>ABS('P1dB CL'!V49-U$5)</f>
        <v>0</v>
      </c>
      <c r="V49" s="44">
        <f>ABS('P1dB CL'!V105-V$5)</f>
        <v>0</v>
      </c>
      <c r="W49" s="44">
        <f>ABS('P1dB CL'!V161-W$5)</f>
        <v>0</v>
      </c>
      <c r="X49" s="44">
        <f>ABS('P1dB CL'!V217-X$5)</f>
        <v>0</v>
      </c>
      <c r="Y49" s="44">
        <f>ABS('P1dB CL'!V273-Y$5)</f>
        <v>0</v>
      </c>
      <c r="Z49" s="44">
        <f>ABS('P1dB CL'!V329-Z$5)</f>
        <v>0</v>
      </c>
      <c r="AA49" s="44">
        <f>ABS('P1dB CL'!V385-AA$5)</f>
        <v>0</v>
      </c>
      <c r="AB49" s="20"/>
      <c r="AC49" s="44">
        <f>ABS('P1dB CL'!V440-0)</f>
        <v>0</v>
      </c>
      <c r="AD49" s="44">
        <f>ABS('P1dB CL'!V495-0)</f>
        <v>0</v>
      </c>
      <c r="AE49" s="44">
        <f>ABS('P1dB CL'!V550-0)</f>
        <v>0</v>
      </c>
      <c r="AF49" s="44">
        <f>ABS('P1dB CL'!V605-0)</f>
        <v>0</v>
      </c>
      <c r="AG49" s="44">
        <f>ABS('P1dB CL'!V660-0)</f>
        <v>0</v>
      </c>
      <c r="AH49" s="44">
        <f>ABS('P1dB CL'!V715-0)</f>
        <v>0</v>
      </c>
      <c r="AI49" s="20"/>
    </row>
    <row r="50" spans="2:35" x14ac:dyDescent="0.25">
      <c r="B50" s="77">
        <f>'P1dB CL'!E46</f>
        <v>0</v>
      </c>
      <c r="C50" s="20"/>
      <c r="D50" s="85">
        <f>ABS('P1dB CL'!C50-D$5)</f>
        <v>0</v>
      </c>
      <c r="E50" s="44">
        <f>ABS('P1dB CL'!C106-E$5)</f>
        <v>0</v>
      </c>
      <c r="F50" s="44">
        <f>ABS('P1dB CL'!C162-F$5)</f>
        <v>0</v>
      </c>
      <c r="G50" s="44">
        <f>ABS('P1dB CL'!C218-G$5)</f>
        <v>0</v>
      </c>
      <c r="H50" s="44">
        <f>ABS('P1dB CL'!C274-H$5)</f>
        <v>0</v>
      </c>
      <c r="I50" s="44">
        <f>ABS('P1dB CL'!C330-I$5)</f>
        <v>0</v>
      </c>
      <c r="J50" s="44">
        <f>ABS('P1dB CL'!C386-J$5)</f>
        <v>0</v>
      </c>
      <c r="K50" s="20"/>
      <c r="L50" s="44">
        <f>ABS('P1dB CL'!C441-L$5)</f>
        <v>0</v>
      </c>
      <c r="M50" s="44">
        <f>ABS('P1dB CL'!C496-M$5)</f>
        <v>0</v>
      </c>
      <c r="N50" s="44">
        <f>ABS('P1dB CL'!C551-N$5)</f>
        <v>0</v>
      </c>
      <c r="O50" s="44">
        <f>ABS('P1dB CL'!C606-O$5)</f>
        <v>0</v>
      </c>
      <c r="P50" s="44">
        <f>ABS('P1dB CL'!C661-P$5)</f>
        <v>0</v>
      </c>
      <c r="Q50" s="44">
        <f>ABS('P1dB CL'!C712-Q$5)</f>
        <v>0</v>
      </c>
      <c r="S50" s="77">
        <f>'P1dB CL'!E46</f>
        <v>0</v>
      </c>
      <c r="T50" s="20"/>
      <c r="U50" s="85">
        <f>ABS('P1dB CL'!V50-U$5)</f>
        <v>0</v>
      </c>
      <c r="V50" s="44">
        <f>ABS('P1dB CL'!V106-V$5)</f>
        <v>0</v>
      </c>
      <c r="W50" s="44">
        <f>ABS('P1dB CL'!V162-W$5)</f>
        <v>0</v>
      </c>
      <c r="X50" s="44">
        <f>ABS('P1dB CL'!V218-X$5)</f>
        <v>0</v>
      </c>
      <c r="Y50" s="44">
        <f>ABS('P1dB CL'!V274-Y$5)</f>
        <v>0</v>
      </c>
      <c r="Z50" s="44">
        <f>ABS('P1dB CL'!V330-Z$5)</f>
        <v>0</v>
      </c>
      <c r="AA50" s="44">
        <f>ABS('P1dB CL'!V386-AA$5)</f>
        <v>0</v>
      </c>
      <c r="AB50" s="20"/>
      <c r="AC50" s="44">
        <f>ABS('P1dB CL'!V441-0)</f>
        <v>0</v>
      </c>
      <c r="AD50" s="44">
        <f>ABS('P1dB CL'!V496-0)</f>
        <v>0</v>
      </c>
      <c r="AE50" s="44">
        <f>ABS('P1dB CL'!V551-0)</f>
        <v>0</v>
      </c>
      <c r="AF50" s="44">
        <f>ABS('P1dB CL'!V606-0)</f>
        <v>0</v>
      </c>
      <c r="AG50" s="44">
        <f>ABS('P1dB CL'!V661-0)</f>
        <v>0</v>
      </c>
      <c r="AH50" s="44">
        <f>ABS('P1dB CL'!V716-0)</f>
        <v>0</v>
      </c>
      <c r="AI50" s="20"/>
    </row>
    <row r="51" spans="2:35" x14ac:dyDescent="0.25">
      <c r="B51" s="77">
        <f>'P1dB CL'!E47</f>
        <v>0</v>
      </c>
      <c r="C51" s="20"/>
      <c r="D51" s="85">
        <f>ABS('P1dB CL'!C51-D$5)</f>
        <v>0</v>
      </c>
      <c r="E51" s="44">
        <f>ABS('P1dB CL'!C107-E$5)</f>
        <v>0</v>
      </c>
      <c r="F51" s="44">
        <f>ABS('P1dB CL'!C163-F$5)</f>
        <v>0</v>
      </c>
      <c r="G51" s="44">
        <f>ABS('P1dB CL'!C219-G$5)</f>
        <v>0</v>
      </c>
      <c r="H51" s="44">
        <f>ABS('P1dB CL'!C275-H$5)</f>
        <v>0</v>
      </c>
      <c r="I51" s="44">
        <f>ABS('P1dB CL'!C331-I$5)</f>
        <v>0</v>
      </c>
      <c r="J51" s="44">
        <f>ABS('P1dB CL'!C387-J$5)</f>
        <v>0</v>
      </c>
      <c r="K51" s="20"/>
      <c r="L51" s="44">
        <f>ABS('P1dB CL'!C442-L$5)</f>
        <v>0</v>
      </c>
      <c r="M51" s="44">
        <f>ABS('P1dB CL'!C497-M$5)</f>
        <v>0</v>
      </c>
      <c r="N51" s="44">
        <f>ABS('P1dB CL'!C552-N$5)</f>
        <v>0</v>
      </c>
      <c r="O51" s="44">
        <f>ABS('P1dB CL'!C607-O$5)</f>
        <v>0</v>
      </c>
      <c r="P51" s="44">
        <f>ABS('P1dB CL'!C662-P$5)</f>
        <v>0</v>
      </c>
      <c r="Q51" s="44">
        <f>ABS('P1dB CL'!C713-Q$5)</f>
        <v>0</v>
      </c>
      <c r="S51" s="77">
        <f>'P1dB CL'!E47</f>
        <v>0</v>
      </c>
      <c r="T51" s="20"/>
      <c r="U51" s="85">
        <f>ABS('P1dB CL'!V51-U$5)</f>
        <v>0</v>
      </c>
      <c r="V51" s="44">
        <f>ABS('P1dB CL'!V107-V$5)</f>
        <v>0</v>
      </c>
      <c r="W51" s="44">
        <f>ABS('P1dB CL'!V163-W$5)</f>
        <v>0</v>
      </c>
      <c r="X51" s="44">
        <f>ABS('P1dB CL'!V219-X$5)</f>
        <v>0</v>
      </c>
      <c r="Y51" s="44">
        <f>ABS('P1dB CL'!V275-Y$5)</f>
        <v>0</v>
      </c>
      <c r="Z51" s="44">
        <f>ABS('P1dB CL'!V331-Z$5)</f>
        <v>0</v>
      </c>
      <c r="AA51" s="44">
        <f>ABS('P1dB CL'!V387-AA$5)</f>
        <v>0</v>
      </c>
      <c r="AB51" s="20"/>
      <c r="AC51" s="44">
        <f>ABS('P1dB CL'!V442-0)</f>
        <v>0</v>
      </c>
      <c r="AD51" s="44">
        <f>ABS('P1dB CL'!V497-0)</f>
        <v>0</v>
      </c>
      <c r="AE51" s="44">
        <f>ABS('P1dB CL'!V552-0)</f>
        <v>0</v>
      </c>
      <c r="AF51" s="44">
        <f>ABS('P1dB CL'!V607-0)</f>
        <v>0</v>
      </c>
      <c r="AG51" s="44">
        <f>ABS('P1dB CL'!V662-0)</f>
        <v>0</v>
      </c>
      <c r="AH51" s="44">
        <f>ABS('P1dB CL'!V717-0)</f>
        <v>0</v>
      </c>
      <c r="AI51" s="20"/>
    </row>
    <row r="52" spans="2:35" x14ac:dyDescent="0.25">
      <c r="B52" s="77">
        <f>'P1dB CL'!E48</f>
        <v>0</v>
      </c>
      <c r="C52" s="20"/>
      <c r="D52" s="85">
        <f>ABS('P1dB CL'!C52-D$5)</f>
        <v>0</v>
      </c>
      <c r="E52" s="44">
        <f>ABS('P1dB CL'!C108-E$5)</f>
        <v>0</v>
      </c>
      <c r="F52" s="44">
        <f>ABS('P1dB CL'!C164-F$5)</f>
        <v>0</v>
      </c>
      <c r="G52" s="44">
        <f>ABS('P1dB CL'!C220-G$5)</f>
        <v>0</v>
      </c>
      <c r="H52" s="44">
        <f>ABS('P1dB CL'!C276-H$5)</f>
        <v>0</v>
      </c>
      <c r="I52" s="44">
        <f>ABS('P1dB CL'!C332-I$5)</f>
        <v>0</v>
      </c>
      <c r="J52" s="44">
        <f>ABS('P1dB CL'!C388-J$5)</f>
        <v>0</v>
      </c>
      <c r="K52" s="20"/>
      <c r="L52" s="44">
        <f>ABS('P1dB CL'!C443-L$5)</f>
        <v>0</v>
      </c>
      <c r="M52" s="44">
        <f>ABS('P1dB CL'!C498-M$5)</f>
        <v>0</v>
      </c>
      <c r="N52" s="44">
        <f>ABS('P1dB CL'!C553-N$5)</f>
        <v>0</v>
      </c>
      <c r="O52" s="44">
        <f>ABS('P1dB CL'!C608-O$5)</f>
        <v>0</v>
      </c>
      <c r="P52" s="44">
        <f>ABS('P1dB CL'!C663-P$5)</f>
        <v>0</v>
      </c>
      <c r="Q52" s="44">
        <f>ABS('P1dB CL'!C714-Q$5)</f>
        <v>0</v>
      </c>
      <c r="S52" s="77">
        <f>'P1dB CL'!E48</f>
        <v>0</v>
      </c>
      <c r="T52" s="20"/>
      <c r="U52" s="85">
        <f>ABS('P1dB CL'!V52-U$5)</f>
        <v>0</v>
      </c>
      <c r="V52" s="44">
        <f>ABS('P1dB CL'!V108-V$5)</f>
        <v>0</v>
      </c>
      <c r="W52" s="44">
        <f>ABS('P1dB CL'!V164-W$5)</f>
        <v>0</v>
      </c>
      <c r="X52" s="44">
        <f>ABS('P1dB CL'!V220-X$5)</f>
        <v>0</v>
      </c>
      <c r="Y52" s="44">
        <f>ABS('P1dB CL'!V276-Y$5)</f>
        <v>0</v>
      </c>
      <c r="Z52" s="44">
        <f>ABS('P1dB CL'!V332-Z$5)</f>
        <v>0</v>
      </c>
      <c r="AA52" s="44">
        <f>ABS('P1dB CL'!V388-AA$5)</f>
        <v>0</v>
      </c>
      <c r="AB52" s="20"/>
      <c r="AC52" s="44">
        <f>ABS('P1dB CL'!V443-0)</f>
        <v>0</v>
      </c>
      <c r="AD52" s="44">
        <f>ABS('P1dB CL'!V498-0)</f>
        <v>0</v>
      </c>
      <c r="AE52" s="44">
        <f>ABS('P1dB CL'!V553-0)</f>
        <v>0</v>
      </c>
      <c r="AF52" s="44">
        <f>ABS('P1dB CL'!V608-0)</f>
        <v>0</v>
      </c>
      <c r="AG52" s="44">
        <f>ABS('P1dB CL'!V663-0)</f>
        <v>0</v>
      </c>
      <c r="AH52" s="44">
        <f>ABS('P1dB CL'!V718-0)</f>
        <v>0</v>
      </c>
      <c r="AI52" s="20"/>
    </row>
    <row r="53" spans="2:35" x14ac:dyDescent="0.25">
      <c r="B53" s="77">
        <f>'P1dB CL'!E49</f>
        <v>0</v>
      </c>
      <c r="C53" s="20"/>
      <c r="D53" s="85">
        <f>ABS('P1dB CL'!C53-D$5)</f>
        <v>0</v>
      </c>
      <c r="E53" s="44">
        <f>ABS('P1dB CL'!C109-E$5)</f>
        <v>0</v>
      </c>
      <c r="F53" s="44">
        <f>ABS('P1dB CL'!C165-F$5)</f>
        <v>0</v>
      </c>
      <c r="G53" s="44">
        <f>ABS('P1dB CL'!C221-G$5)</f>
        <v>0</v>
      </c>
      <c r="H53" s="44">
        <f>ABS('P1dB CL'!C277-H$5)</f>
        <v>0</v>
      </c>
      <c r="I53" s="44">
        <f>ABS('P1dB CL'!C333-I$5)</f>
        <v>0</v>
      </c>
      <c r="J53" s="44">
        <f>ABS('P1dB CL'!C389-J$5)</f>
        <v>0</v>
      </c>
      <c r="K53" s="20"/>
      <c r="L53" s="44">
        <f>ABS('P1dB CL'!C444-L$5)</f>
        <v>0</v>
      </c>
      <c r="M53" s="44">
        <f>ABS('P1dB CL'!C499-M$5)</f>
        <v>0</v>
      </c>
      <c r="N53" s="44">
        <f>ABS('P1dB CL'!C554-N$5)</f>
        <v>0</v>
      </c>
      <c r="O53" s="44">
        <f>ABS('P1dB CL'!C609-O$5)</f>
        <v>0</v>
      </c>
      <c r="P53" s="44">
        <f>ABS('P1dB CL'!C664-P$5)</f>
        <v>0</v>
      </c>
      <c r="Q53" s="44">
        <f>ABS('P1dB CL'!C715-Q$5)</f>
        <v>0</v>
      </c>
      <c r="S53" s="77">
        <f>'P1dB CL'!E49</f>
        <v>0</v>
      </c>
      <c r="T53" s="20"/>
      <c r="U53" s="85">
        <f>ABS('P1dB CL'!V53-U$5)</f>
        <v>0</v>
      </c>
      <c r="V53" s="44">
        <f>ABS('P1dB CL'!V109-V$5)</f>
        <v>0</v>
      </c>
      <c r="W53" s="44">
        <f>ABS('P1dB CL'!V165-W$5)</f>
        <v>0</v>
      </c>
      <c r="X53" s="44">
        <f>ABS('P1dB CL'!V221-X$5)</f>
        <v>0</v>
      </c>
      <c r="Y53" s="44">
        <f>ABS('P1dB CL'!V277-Y$5)</f>
        <v>0</v>
      </c>
      <c r="Z53" s="44">
        <f>ABS('P1dB CL'!V333-Z$5)</f>
        <v>0</v>
      </c>
      <c r="AA53" s="44">
        <f>ABS('P1dB CL'!V389-AA$5)</f>
        <v>0</v>
      </c>
      <c r="AB53" s="20"/>
      <c r="AC53" s="44">
        <f>ABS('P1dB CL'!V444-0)</f>
        <v>0</v>
      </c>
      <c r="AD53" s="44">
        <f>ABS('P1dB CL'!V499-0)</f>
        <v>0</v>
      </c>
      <c r="AE53" s="44">
        <f>ABS('P1dB CL'!V554-0)</f>
        <v>0</v>
      </c>
      <c r="AF53" s="44">
        <f>ABS('P1dB CL'!V609-0)</f>
        <v>0</v>
      </c>
      <c r="AG53" s="44">
        <f>ABS('P1dB CL'!V664-0)</f>
        <v>0</v>
      </c>
      <c r="AH53" s="44">
        <f>ABS('P1dB CL'!V719-0)</f>
        <v>0</v>
      </c>
      <c r="AI53" s="20"/>
    </row>
    <row r="54" spans="2:35" x14ac:dyDescent="0.25">
      <c r="B54" s="77">
        <f>'P1dB CL'!E50</f>
        <v>0</v>
      </c>
      <c r="C54" s="20"/>
      <c r="D54" s="85">
        <f>ABS('P1dB CL'!C54-D$5)</f>
        <v>0</v>
      </c>
      <c r="E54" s="44">
        <f>ABS('P1dB CL'!C110-E$5)</f>
        <v>0</v>
      </c>
      <c r="F54" s="44">
        <f>ABS('P1dB CL'!C166-F$5)</f>
        <v>0</v>
      </c>
      <c r="G54" s="44">
        <f>ABS('P1dB CL'!C222-G$5)</f>
        <v>0</v>
      </c>
      <c r="H54" s="44">
        <f>ABS('P1dB CL'!C278-H$5)</f>
        <v>0</v>
      </c>
      <c r="I54" s="44">
        <f>ABS('P1dB CL'!C334-I$5)</f>
        <v>0</v>
      </c>
      <c r="J54" s="44">
        <f>ABS('P1dB CL'!C390-J$5)</f>
        <v>0</v>
      </c>
      <c r="K54" s="20"/>
      <c r="L54" s="44">
        <f>ABS('P1dB CL'!C445-L$5)</f>
        <v>0</v>
      </c>
      <c r="M54" s="44">
        <f>ABS('P1dB CL'!C500-M$5)</f>
        <v>0</v>
      </c>
      <c r="N54" s="44">
        <f>ABS('P1dB CL'!C555-N$5)</f>
        <v>0</v>
      </c>
      <c r="O54" s="44">
        <f>ABS('P1dB CL'!C610-O$5)</f>
        <v>0</v>
      </c>
      <c r="P54" s="44">
        <f>ABS('P1dB CL'!C665-P$5)</f>
        <v>0</v>
      </c>
      <c r="Q54" s="44">
        <f>ABS('P1dB CL'!C716-Q$5)</f>
        <v>0</v>
      </c>
      <c r="S54" s="77">
        <f>'P1dB CL'!E50</f>
        <v>0</v>
      </c>
      <c r="T54" s="20"/>
      <c r="U54" s="85">
        <f>ABS('P1dB CL'!V54-U$5)</f>
        <v>0</v>
      </c>
      <c r="V54" s="44">
        <f>ABS('P1dB CL'!V110-V$5)</f>
        <v>0</v>
      </c>
      <c r="W54" s="44">
        <f>ABS('P1dB CL'!V166-W$5)</f>
        <v>0</v>
      </c>
      <c r="X54" s="44">
        <f>ABS('P1dB CL'!V222-X$5)</f>
        <v>0</v>
      </c>
      <c r="Y54" s="44">
        <f>ABS('P1dB CL'!V278-Y$5)</f>
        <v>0</v>
      </c>
      <c r="Z54" s="44">
        <f>ABS('P1dB CL'!V334-Z$5)</f>
        <v>0</v>
      </c>
      <c r="AA54" s="44">
        <f>ABS('P1dB CL'!V390-AA$5)</f>
        <v>0</v>
      </c>
      <c r="AB54" s="20"/>
      <c r="AC54" s="44">
        <f>ABS('P1dB CL'!V445-0)</f>
        <v>0</v>
      </c>
      <c r="AD54" s="44">
        <f>ABS('P1dB CL'!V500-0)</f>
        <v>0</v>
      </c>
      <c r="AE54" s="44">
        <f>ABS('P1dB CL'!V555-0)</f>
        <v>0</v>
      </c>
      <c r="AF54" s="44">
        <f>ABS('P1dB CL'!V610-0)</f>
        <v>0</v>
      </c>
      <c r="AG54" s="44">
        <f>ABS('P1dB CL'!V665-0)</f>
        <v>0</v>
      </c>
      <c r="AH54" s="44">
        <f>ABS('P1dB CL'!V720-0)</f>
        <v>0</v>
      </c>
      <c r="AI54" s="20"/>
    </row>
    <row r="55" spans="2:35" x14ac:dyDescent="0.25">
      <c r="B55" s="77">
        <f>'P1dB CL'!E51</f>
        <v>0</v>
      </c>
      <c r="C55" s="20"/>
      <c r="D55" s="85">
        <f>ABS('P1dB CL'!C55-D$5)</f>
        <v>0</v>
      </c>
      <c r="E55" s="44">
        <f>ABS('P1dB CL'!C111-E$5)</f>
        <v>0</v>
      </c>
      <c r="F55" s="44">
        <f>ABS('P1dB CL'!C167-F$5)</f>
        <v>0</v>
      </c>
      <c r="G55" s="44">
        <f>ABS('P1dB CL'!C223-G$5)</f>
        <v>0</v>
      </c>
      <c r="H55" s="44">
        <f>ABS('P1dB CL'!C279-H$5)</f>
        <v>0</v>
      </c>
      <c r="I55" s="44">
        <f>ABS('P1dB CL'!C335-I$5)</f>
        <v>0</v>
      </c>
      <c r="J55" s="44">
        <f>ABS('P1dB CL'!C391-J$5)</f>
        <v>0</v>
      </c>
      <c r="K55" s="20"/>
      <c r="L55" s="44">
        <f>ABS('P1dB CL'!C446-L$5)</f>
        <v>0</v>
      </c>
      <c r="M55" s="44">
        <f>ABS('P1dB CL'!C501-M$5)</f>
        <v>0</v>
      </c>
      <c r="N55" s="44">
        <f>ABS('P1dB CL'!C556-N$5)</f>
        <v>0</v>
      </c>
      <c r="O55" s="44">
        <f>ABS('P1dB CL'!C611-O$5)</f>
        <v>0</v>
      </c>
      <c r="P55" s="44">
        <f>ABS('P1dB CL'!C666-P$5)</f>
        <v>0</v>
      </c>
      <c r="Q55" s="44">
        <f>ABS('P1dB CL'!C717-Q$5)</f>
        <v>0</v>
      </c>
      <c r="S55" s="77">
        <f>'P1dB CL'!E51</f>
        <v>0</v>
      </c>
      <c r="T55" s="20"/>
      <c r="U55" s="85">
        <f>ABS('P1dB CL'!V55-U$5)</f>
        <v>0</v>
      </c>
      <c r="V55" s="44">
        <f>ABS('P1dB CL'!V111-V$5)</f>
        <v>0</v>
      </c>
      <c r="W55" s="44">
        <f>ABS('P1dB CL'!V167-W$5)</f>
        <v>0</v>
      </c>
      <c r="X55" s="44">
        <f>ABS('P1dB CL'!V223-X$5)</f>
        <v>0</v>
      </c>
      <c r="Y55" s="44">
        <f>ABS('P1dB CL'!V279-Y$5)</f>
        <v>0</v>
      </c>
      <c r="Z55" s="44">
        <f>ABS('P1dB CL'!V335-Z$5)</f>
        <v>0</v>
      </c>
      <c r="AA55" s="44">
        <f>ABS('P1dB CL'!V391-AA$5)</f>
        <v>0</v>
      </c>
      <c r="AB55" s="20"/>
      <c r="AC55" s="44">
        <f>ABS('P1dB CL'!V446-0)</f>
        <v>0</v>
      </c>
      <c r="AD55" s="44">
        <f>ABS('P1dB CL'!V501-0)</f>
        <v>0</v>
      </c>
      <c r="AE55" s="44">
        <f>ABS('P1dB CL'!V556-0)</f>
        <v>0</v>
      </c>
      <c r="AF55" s="44">
        <f>ABS('P1dB CL'!V611-0)</f>
        <v>0</v>
      </c>
      <c r="AG55" s="44">
        <f>ABS('P1dB CL'!V666-0)</f>
        <v>0</v>
      </c>
      <c r="AH55" s="44">
        <f>ABS('P1dB CL'!V721-0)</f>
        <v>0</v>
      </c>
      <c r="AI55" s="20"/>
    </row>
    <row r="56" spans="2:35" x14ac:dyDescent="0.25">
      <c r="B56" s="77">
        <f>'P1dB CL'!E52</f>
        <v>0</v>
      </c>
      <c r="D56" s="85">
        <f>ABS('P1dB CL'!C56-D$5)</f>
        <v>0</v>
      </c>
      <c r="E56" s="44">
        <f>ABS('P1dB CL'!C112-E$5)</f>
        <v>0</v>
      </c>
      <c r="F56" s="44">
        <f>ABS('P1dB CL'!C168-F$5)</f>
        <v>0</v>
      </c>
      <c r="G56" s="44">
        <f>ABS('P1dB CL'!C224-G$5)</f>
        <v>0</v>
      </c>
      <c r="H56" s="44">
        <f>ABS('P1dB CL'!C280-H$5)</f>
        <v>0</v>
      </c>
      <c r="I56" s="44">
        <f>ABS('P1dB CL'!C336-I$5)</f>
        <v>0</v>
      </c>
      <c r="J56" s="44">
        <f>ABS('P1dB CL'!C392-J$5)</f>
        <v>0</v>
      </c>
      <c r="K56" s="20"/>
      <c r="L56" s="44">
        <f>ABS('P1dB CL'!C447-L$5)</f>
        <v>0</v>
      </c>
      <c r="M56" s="44">
        <f>ABS('P1dB CL'!C502-M$5)</f>
        <v>0</v>
      </c>
      <c r="N56" s="44">
        <f>ABS('P1dB CL'!C557-N$5)</f>
        <v>0</v>
      </c>
      <c r="O56" s="44">
        <f>ABS('P1dB CL'!C612-O$5)</f>
        <v>0</v>
      </c>
      <c r="P56" s="44">
        <f>ABS('P1dB CL'!C667-P$5)</f>
        <v>0</v>
      </c>
      <c r="Q56" s="44">
        <f>ABS('P1dB CL'!C718-Q$5)</f>
        <v>0</v>
      </c>
      <c r="S56" s="77">
        <f>'P1dB CL'!E52</f>
        <v>0</v>
      </c>
      <c r="U56" s="85">
        <f>ABS('P1dB CL'!V56-U$5)</f>
        <v>0</v>
      </c>
      <c r="V56" s="44">
        <f>ABS('P1dB CL'!V112-V$5)</f>
        <v>0</v>
      </c>
      <c r="W56" s="44">
        <f>ABS('P1dB CL'!V168-W$5)</f>
        <v>0</v>
      </c>
      <c r="X56" s="44">
        <f>ABS('P1dB CL'!V224-X$5)</f>
        <v>0</v>
      </c>
      <c r="Y56" s="44">
        <f>ABS('P1dB CL'!V280-Y$5)</f>
        <v>0</v>
      </c>
      <c r="Z56" s="44">
        <f>ABS('P1dB CL'!V336-Z$5)</f>
        <v>0</v>
      </c>
      <c r="AA56" s="44">
        <f>ABS('P1dB CL'!V392-AA$5)</f>
        <v>0</v>
      </c>
      <c r="AB56" s="20"/>
      <c r="AC56" s="44">
        <f>ABS('P1dB CL'!V447-0)</f>
        <v>0</v>
      </c>
      <c r="AD56" s="44">
        <f>ABS('P1dB CL'!V502-0)</f>
        <v>0</v>
      </c>
      <c r="AE56" s="44">
        <f>ABS('P1dB CL'!V557-0)</f>
        <v>0</v>
      </c>
      <c r="AF56" s="44">
        <f>ABS('P1dB CL'!V612-0)</f>
        <v>0</v>
      </c>
      <c r="AG56" s="44">
        <f>ABS('P1dB CL'!V667-0)</f>
        <v>0</v>
      </c>
      <c r="AH56" s="44">
        <f>ABS('P1dB CL'!V722-0)</f>
        <v>0</v>
      </c>
    </row>
    <row r="57" spans="2:35" x14ac:dyDescent="0.25">
      <c r="B57" s="77">
        <f>'P1dB CL'!E53</f>
        <v>0</v>
      </c>
      <c r="D57" s="85">
        <f>ABS('P1dB CL'!C57-D$5)</f>
        <v>0</v>
      </c>
      <c r="E57" s="44">
        <f>ABS('P1dB CL'!C113-E$5)</f>
        <v>0</v>
      </c>
      <c r="F57" s="44">
        <f>ABS('P1dB CL'!C169-F$5)</f>
        <v>0</v>
      </c>
      <c r="G57" s="44">
        <f>ABS('P1dB CL'!C225-G$5)</f>
        <v>0</v>
      </c>
      <c r="H57" s="44">
        <f>ABS('P1dB CL'!C281-H$5)</f>
        <v>0</v>
      </c>
      <c r="I57" s="44">
        <f>ABS('P1dB CL'!C337-I$5)</f>
        <v>0</v>
      </c>
      <c r="J57" s="44">
        <f>ABS('P1dB CL'!C393-J$5)</f>
        <v>0</v>
      </c>
      <c r="K57" s="20"/>
      <c r="L57" s="44">
        <f>ABS('P1dB CL'!C448-L$5)</f>
        <v>0</v>
      </c>
      <c r="M57" s="44">
        <f>ABS('P1dB CL'!C503-M$5)</f>
        <v>0</v>
      </c>
      <c r="N57" s="44">
        <f>ABS('P1dB CL'!C558-N$5)</f>
        <v>0</v>
      </c>
      <c r="O57" s="44">
        <f>ABS('P1dB CL'!C613-O$5)</f>
        <v>0</v>
      </c>
      <c r="P57" s="44">
        <f>ABS('P1dB CL'!C668-P$5)</f>
        <v>0</v>
      </c>
      <c r="Q57" s="44">
        <f>ABS('P1dB CL'!C719-Q$5)</f>
        <v>0</v>
      </c>
      <c r="S57" s="77">
        <f>'P1dB CL'!E53</f>
        <v>0</v>
      </c>
      <c r="U57" s="85">
        <f>ABS('P1dB CL'!V57-U$5)</f>
        <v>0</v>
      </c>
      <c r="V57" s="44">
        <f>ABS('P1dB CL'!V113-V$5)</f>
        <v>0</v>
      </c>
      <c r="W57" s="44">
        <f>ABS('P1dB CL'!V169-W$5)</f>
        <v>0</v>
      </c>
      <c r="X57" s="44">
        <f>ABS('P1dB CL'!V225-X$5)</f>
        <v>0</v>
      </c>
      <c r="Y57" s="44">
        <f>ABS('P1dB CL'!V281-Y$5)</f>
        <v>0</v>
      </c>
      <c r="Z57" s="44">
        <f>ABS('P1dB CL'!V337-Z$5)</f>
        <v>0</v>
      </c>
      <c r="AA57" s="44">
        <f>ABS('P1dB CL'!V393-AA$5)</f>
        <v>0</v>
      </c>
      <c r="AB57" s="20"/>
      <c r="AC57" s="44">
        <f>ABS('P1dB CL'!V448-0)</f>
        <v>0</v>
      </c>
      <c r="AD57" s="44">
        <f>ABS('P1dB CL'!V503-0)</f>
        <v>0</v>
      </c>
      <c r="AE57" s="44">
        <f>ABS('P1dB CL'!V558-0)</f>
        <v>0</v>
      </c>
      <c r="AF57" s="44">
        <f>ABS('P1dB CL'!V613-0)</f>
        <v>0</v>
      </c>
      <c r="AG57" s="44">
        <f>ABS('P1dB CL'!V668-0)</f>
        <v>0</v>
      </c>
      <c r="AH57" s="44">
        <f>ABS('P1dB CL'!V723-0)</f>
        <v>0</v>
      </c>
    </row>
    <row r="58" spans="2:35" x14ac:dyDescent="0.25">
      <c r="B58" s="77">
        <f>'P1dB CL'!E54</f>
        <v>0</v>
      </c>
      <c r="D58" s="85">
        <f>ABS('P1dB CL'!C58-D$5)</f>
        <v>0</v>
      </c>
      <c r="E58" s="44">
        <f>ABS('P1dB CL'!C114-E$5)</f>
        <v>0</v>
      </c>
      <c r="F58" s="44">
        <f>ABS('P1dB CL'!C170-F$5)</f>
        <v>0</v>
      </c>
      <c r="G58" s="44">
        <f>ABS('P1dB CL'!C226-G$5)</f>
        <v>0</v>
      </c>
      <c r="H58" s="44">
        <f>ABS('P1dB CL'!C282-H$5)</f>
        <v>0</v>
      </c>
      <c r="I58" s="44">
        <f>ABS('P1dB CL'!C338-I$5)</f>
        <v>0</v>
      </c>
      <c r="J58" s="44">
        <f>ABS('P1dB CL'!C394-J$5)</f>
        <v>0</v>
      </c>
      <c r="K58" s="20"/>
      <c r="L58" s="44">
        <f>ABS('P1dB CL'!C449-L$5)</f>
        <v>0</v>
      </c>
      <c r="M58" s="44">
        <f>ABS('P1dB CL'!C504-M$5)</f>
        <v>0</v>
      </c>
      <c r="N58" s="44">
        <f>ABS('P1dB CL'!C559-N$5)</f>
        <v>0</v>
      </c>
      <c r="O58" s="44">
        <f>ABS('P1dB CL'!C614-O$5)</f>
        <v>0</v>
      </c>
      <c r="P58" s="44">
        <f>ABS('P1dB CL'!C669-P$5)</f>
        <v>0</v>
      </c>
      <c r="Q58" s="44">
        <f>ABS('P1dB CL'!C720-Q$5)</f>
        <v>0</v>
      </c>
      <c r="S58" s="77">
        <f>'P1dB CL'!E54</f>
        <v>0</v>
      </c>
      <c r="U58" s="85">
        <f>ABS('P1dB CL'!V58-U$5)</f>
        <v>0</v>
      </c>
      <c r="V58" s="44">
        <f>ABS('P1dB CL'!V114-V$5)</f>
        <v>0</v>
      </c>
      <c r="W58" s="44">
        <f>ABS('P1dB CL'!V170-W$5)</f>
        <v>0</v>
      </c>
      <c r="X58" s="44">
        <f>ABS('P1dB CL'!V226-X$5)</f>
        <v>0</v>
      </c>
      <c r="Y58" s="44">
        <f>ABS('P1dB CL'!V282-Y$5)</f>
        <v>0</v>
      </c>
      <c r="Z58" s="44">
        <f>ABS('P1dB CL'!V338-Z$5)</f>
        <v>0</v>
      </c>
      <c r="AA58" s="44">
        <f>ABS('P1dB CL'!V394-AA$5)</f>
        <v>0</v>
      </c>
      <c r="AB58" s="20"/>
      <c r="AC58" s="44">
        <f>ABS('P1dB CL'!V449-0)</f>
        <v>0</v>
      </c>
      <c r="AD58" s="44">
        <f>ABS('P1dB CL'!V504-0)</f>
        <v>0</v>
      </c>
      <c r="AE58" s="44">
        <f>ABS('P1dB CL'!V559-0)</f>
        <v>0</v>
      </c>
      <c r="AF58" s="44">
        <f>ABS('P1dB CL'!V614-0)</f>
        <v>0</v>
      </c>
      <c r="AG58" s="44">
        <f>ABS('P1dB CL'!V669-0)</f>
        <v>0</v>
      </c>
      <c r="AH58" s="44">
        <f>ABS('P1dB CL'!V724-0)</f>
        <v>0</v>
      </c>
    </row>
    <row r="59" spans="2:35" x14ac:dyDescent="0.25">
      <c r="B59" s="77">
        <f>'P1dB CL'!E55</f>
        <v>0</v>
      </c>
      <c r="D59" s="85">
        <f>ABS('P1dB CL'!C59-D$5)</f>
        <v>0</v>
      </c>
      <c r="E59" s="44">
        <f>ABS('P1dB CL'!C115-E$5)</f>
        <v>0</v>
      </c>
      <c r="F59" s="44">
        <f>ABS('P1dB CL'!C171-F$5)</f>
        <v>0</v>
      </c>
      <c r="G59" s="44">
        <f>ABS('P1dB CL'!C227-G$5)</f>
        <v>0</v>
      </c>
      <c r="H59" s="44">
        <f>ABS('P1dB CL'!C283-H$5)</f>
        <v>0</v>
      </c>
      <c r="I59" s="44">
        <f>ABS('P1dB CL'!C339-I$5)</f>
        <v>0</v>
      </c>
      <c r="J59" s="44">
        <f>ABS('P1dB CL'!C395-J$5)</f>
        <v>0</v>
      </c>
      <c r="K59" s="20"/>
      <c r="L59" s="44">
        <f>ABS('P1dB CL'!C450-L$5)</f>
        <v>0</v>
      </c>
      <c r="M59" s="44">
        <f>ABS('P1dB CL'!C505-M$5)</f>
        <v>0</v>
      </c>
      <c r="N59" s="44">
        <f>ABS('P1dB CL'!C560-N$5)</f>
        <v>0</v>
      </c>
      <c r="O59" s="44">
        <f>ABS('P1dB CL'!C615-O$5)</f>
        <v>0</v>
      </c>
      <c r="P59" s="44">
        <f>ABS('P1dB CL'!C670-P$5)</f>
        <v>0</v>
      </c>
      <c r="Q59" s="44">
        <f>ABS('P1dB CL'!C721-Q$5)</f>
        <v>0</v>
      </c>
      <c r="S59" s="77">
        <f>'P1dB CL'!E55</f>
        <v>0</v>
      </c>
      <c r="U59" s="85">
        <f>ABS('P1dB CL'!V59-U$5)</f>
        <v>0</v>
      </c>
      <c r="V59" s="44">
        <f>ABS('P1dB CL'!V115-V$5)</f>
        <v>0</v>
      </c>
      <c r="W59" s="44">
        <f>ABS('P1dB CL'!V171-W$5)</f>
        <v>0</v>
      </c>
      <c r="X59" s="44">
        <f>ABS('P1dB CL'!V227-X$5)</f>
        <v>0</v>
      </c>
      <c r="Y59" s="44">
        <f>ABS('P1dB CL'!V283-Y$5)</f>
        <v>0</v>
      </c>
      <c r="Z59" s="44">
        <f>ABS('P1dB CL'!V339-Z$5)</f>
        <v>0</v>
      </c>
      <c r="AA59" s="44">
        <f>ABS('P1dB CL'!V395-AA$5)</f>
        <v>0</v>
      </c>
      <c r="AB59" s="20"/>
      <c r="AC59" s="44">
        <f>ABS('P1dB CL'!V450-0)</f>
        <v>0</v>
      </c>
      <c r="AD59" s="44">
        <f>ABS('P1dB CL'!V505-0)</f>
        <v>0</v>
      </c>
      <c r="AE59" s="44">
        <f>ABS('P1dB CL'!V560-0)</f>
        <v>0</v>
      </c>
      <c r="AF59" s="44">
        <f>ABS('P1dB CL'!V615-0)</f>
        <v>0</v>
      </c>
      <c r="AG59" s="44">
        <f>ABS('P1dB CL'!V670-0)</f>
        <v>0</v>
      </c>
      <c r="AH59" s="44">
        <f>ABS('P1dB CL'!V725-0)</f>
        <v>0</v>
      </c>
    </row>
    <row r="60" spans="2:35" x14ac:dyDescent="0.25">
      <c r="B60" s="77"/>
      <c r="D60" s="44"/>
      <c r="E60" s="44"/>
      <c r="F60" s="44"/>
      <c r="G60" s="44"/>
      <c r="H60" s="44"/>
      <c r="I60" s="44"/>
      <c r="J60" s="44"/>
      <c r="L60" s="44"/>
      <c r="M60" s="44"/>
      <c r="N60" s="44"/>
      <c r="O60" s="44"/>
      <c r="P60" s="44"/>
      <c r="Q60" s="44"/>
      <c r="S60" s="77"/>
      <c r="U60" s="44"/>
      <c r="V60" s="44"/>
      <c r="W60" s="44"/>
      <c r="X60" s="44"/>
      <c r="Y60" s="44"/>
      <c r="Z60" s="44"/>
      <c r="AA60" s="44"/>
      <c r="AC60" s="44"/>
      <c r="AD60" s="44"/>
      <c r="AE60" s="44"/>
      <c r="AF60" s="44"/>
      <c r="AG60" s="44"/>
      <c r="AH60" s="44"/>
    </row>
    <row r="61" spans="2:35" x14ac:dyDescent="0.25">
      <c r="B61" s="77"/>
      <c r="D61" s="44"/>
      <c r="E61" s="44"/>
      <c r="F61" s="44"/>
      <c r="G61" s="44"/>
      <c r="H61" s="44"/>
      <c r="I61" s="44"/>
      <c r="J61" s="44"/>
      <c r="L61" s="44"/>
      <c r="M61" s="44"/>
      <c r="N61" s="44"/>
      <c r="O61" s="44"/>
      <c r="P61" s="44"/>
      <c r="Q61" s="44"/>
      <c r="S61" s="77"/>
      <c r="U61" s="44"/>
      <c r="V61" s="44"/>
      <c r="W61" s="44"/>
      <c r="X61" s="44"/>
      <c r="Y61" s="44"/>
      <c r="Z61" s="44"/>
      <c r="AA61" s="44"/>
      <c r="AC61" s="44"/>
      <c r="AD61" s="44"/>
      <c r="AE61" s="44"/>
      <c r="AF61" s="44"/>
      <c r="AG61" s="44"/>
      <c r="AH61" s="44"/>
    </row>
    <row r="62" spans="2:35" x14ac:dyDescent="0.25">
      <c r="B62" s="77"/>
      <c r="D62" s="44"/>
      <c r="E62" s="44"/>
      <c r="F62" s="44"/>
      <c r="G62" s="44"/>
      <c r="H62" s="44"/>
      <c r="I62" s="44"/>
      <c r="J62" s="44"/>
      <c r="L62" s="44"/>
      <c r="M62" s="44"/>
      <c r="N62" s="44"/>
      <c r="O62" s="44"/>
      <c r="P62" s="44"/>
      <c r="Q62" s="44"/>
      <c r="S62" s="77"/>
      <c r="U62" s="44"/>
      <c r="V62" s="44"/>
      <c r="W62" s="44"/>
      <c r="X62" s="44"/>
      <c r="Y62" s="44"/>
      <c r="Z62" s="44"/>
      <c r="AA62" s="44"/>
      <c r="AC62" s="44"/>
      <c r="AD62" s="44"/>
      <c r="AE62" s="44"/>
      <c r="AF62" s="44"/>
      <c r="AG62" s="44"/>
      <c r="AH62" s="44"/>
    </row>
    <row r="63" spans="2:35" x14ac:dyDescent="0.25">
      <c r="B63" s="77"/>
      <c r="D63" s="44"/>
      <c r="E63" s="44"/>
      <c r="F63" s="44"/>
      <c r="G63" s="44"/>
      <c r="H63" s="44"/>
      <c r="I63" s="44"/>
      <c r="J63" s="44"/>
      <c r="L63" s="44"/>
      <c r="M63" s="44"/>
      <c r="N63" s="44"/>
      <c r="O63" s="44"/>
      <c r="P63" s="44"/>
      <c r="Q63" s="44"/>
      <c r="S63" s="77"/>
      <c r="U63" s="44"/>
      <c r="V63" s="44"/>
      <c r="W63" s="44"/>
      <c r="X63" s="44"/>
      <c r="Y63" s="44"/>
      <c r="Z63" s="44"/>
      <c r="AA63" s="44"/>
      <c r="AC63" s="44"/>
      <c r="AD63" s="44"/>
      <c r="AE63" s="44"/>
      <c r="AF63" s="44"/>
      <c r="AG63" s="44"/>
      <c r="AH63" s="44"/>
    </row>
    <row r="64" spans="2:35" x14ac:dyDescent="0.25">
      <c r="B64" s="77"/>
      <c r="D64" s="44"/>
      <c r="E64" s="44"/>
      <c r="F64" s="44"/>
      <c r="G64" s="44"/>
      <c r="H64" s="44"/>
      <c r="I64" s="44"/>
      <c r="J64" s="44"/>
      <c r="L64" s="44"/>
      <c r="M64" s="44"/>
      <c r="N64" s="44"/>
      <c r="O64" s="44"/>
      <c r="P64" s="44"/>
      <c r="Q64" s="44"/>
      <c r="S64" s="77"/>
      <c r="U64" s="44"/>
      <c r="V64" s="44"/>
      <c r="W64" s="44"/>
      <c r="X64" s="44"/>
      <c r="Y64" s="44"/>
      <c r="Z64" s="44"/>
      <c r="AA64" s="44"/>
      <c r="AC64" s="44"/>
      <c r="AD64" s="44"/>
      <c r="AE64" s="44"/>
      <c r="AF64" s="44"/>
      <c r="AG64" s="44"/>
      <c r="AH64" s="44"/>
    </row>
    <row r="65" spans="2:34" x14ac:dyDescent="0.25">
      <c r="B65" s="77"/>
      <c r="D65" s="44"/>
      <c r="E65" s="44"/>
      <c r="F65" s="44"/>
      <c r="G65" s="44"/>
      <c r="H65" s="44"/>
      <c r="I65" s="44"/>
      <c r="J65" s="44"/>
      <c r="L65" s="44"/>
      <c r="M65" s="44"/>
      <c r="N65" s="44"/>
      <c r="O65" s="44"/>
      <c r="P65" s="44"/>
      <c r="Q65" s="44"/>
      <c r="S65" s="77"/>
      <c r="U65" s="44"/>
      <c r="V65" s="44"/>
      <c r="W65" s="44"/>
      <c r="X65" s="44"/>
      <c r="Y65" s="44"/>
      <c r="Z65" s="44"/>
      <c r="AA65" s="44"/>
      <c r="AC65" s="44"/>
      <c r="AD65" s="44"/>
      <c r="AE65" s="44"/>
      <c r="AF65" s="44"/>
      <c r="AG65" s="44"/>
      <c r="AH65" s="44"/>
    </row>
    <row r="66" spans="2:34" x14ac:dyDescent="0.25">
      <c r="B66" s="77"/>
      <c r="D66" s="44"/>
      <c r="E66" s="44"/>
      <c r="F66" s="44"/>
      <c r="G66" s="44"/>
      <c r="H66" s="44"/>
      <c r="I66" s="44"/>
      <c r="J66" s="44"/>
      <c r="L66" s="44"/>
      <c r="M66" s="44"/>
      <c r="N66" s="44"/>
      <c r="O66" s="44"/>
      <c r="P66" s="44"/>
      <c r="Q66" s="44"/>
      <c r="S66" s="77"/>
      <c r="U66" s="44"/>
      <c r="V66" s="44"/>
      <c r="W66" s="44"/>
      <c r="X66" s="44"/>
      <c r="Y66" s="44"/>
      <c r="Z66" s="44"/>
      <c r="AA66" s="44"/>
      <c r="AC66" s="44"/>
      <c r="AD66" s="44"/>
      <c r="AE66" s="44"/>
      <c r="AF66" s="44"/>
      <c r="AG66" s="44"/>
      <c r="AH66" s="44"/>
    </row>
    <row r="67" spans="2:34" x14ac:dyDescent="0.25">
      <c r="B67" s="77"/>
      <c r="D67" s="44"/>
      <c r="E67" s="44"/>
      <c r="F67" s="44"/>
      <c r="G67" s="44"/>
      <c r="H67" s="44"/>
      <c r="I67" s="44"/>
      <c r="J67" s="44"/>
      <c r="L67" s="44"/>
      <c r="M67" s="44"/>
      <c r="N67" s="44"/>
      <c r="O67" s="44"/>
      <c r="P67" s="44"/>
      <c r="Q67" s="44"/>
      <c r="S67" s="77"/>
      <c r="U67" s="44"/>
      <c r="V67" s="44"/>
      <c r="W67" s="44"/>
      <c r="X67" s="44"/>
      <c r="Y67" s="44"/>
      <c r="Z67" s="44"/>
      <c r="AA67" s="44"/>
      <c r="AC67" s="44"/>
      <c r="AD67" s="44"/>
      <c r="AE67" s="44"/>
      <c r="AF67" s="44"/>
      <c r="AG67" s="44"/>
      <c r="AH67" s="44"/>
    </row>
    <row r="68" spans="2:34" x14ac:dyDescent="0.25">
      <c r="B68" s="77"/>
      <c r="D68" s="44"/>
      <c r="E68" s="44"/>
      <c r="F68" s="44"/>
      <c r="G68" s="44"/>
      <c r="H68" s="44"/>
      <c r="I68" s="44"/>
      <c r="J68" s="44"/>
      <c r="L68" s="44"/>
      <c r="M68" s="44"/>
      <c r="N68" s="44"/>
      <c r="O68" s="44"/>
      <c r="P68" s="44"/>
      <c r="Q68" s="44"/>
      <c r="S68" s="77"/>
      <c r="U68" s="44"/>
      <c r="V68" s="44"/>
      <c r="W68" s="44"/>
      <c r="X68" s="44"/>
      <c r="Y68" s="44"/>
      <c r="Z68" s="44"/>
      <c r="AA68" s="44"/>
      <c r="AC68" s="44"/>
      <c r="AD68" s="44"/>
      <c r="AE68" s="44"/>
      <c r="AF68" s="44"/>
      <c r="AG68" s="44"/>
      <c r="AH68" s="44"/>
    </row>
    <row r="69" spans="2:34" x14ac:dyDescent="0.25">
      <c r="B69" s="77"/>
      <c r="D69" s="44"/>
      <c r="E69" s="44"/>
      <c r="F69" s="44"/>
      <c r="G69" s="44"/>
      <c r="H69" s="44"/>
      <c r="I69" s="44"/>
      <c r="J69" s="44"/>
      <c r="L69" s="44"/>
      <c r="M69" s="44"/>
      <c r="N69" s="44"/>
      <c r="O69" s="44"/>
      <c r="P69" s="44"/>
      <c r="Q69" s="44"/>
      <c r="S69" s="77"/>
      <c r="U69" s="44"/>
      <c r="V69" s="44"/>
      <c r="W69" s="44"/>
      <c r="X69" s="44"/>
      <c r="Y69" s="44"/>
      <c r="Z69" s="44"/>
      <c r="AA69" s="44"/>
      <c r="AC69" s="44"/>
      <c r="AD69" s="44"/>
      <c r="AE69" s="44"/>
      <c r="AF69" s="44"/>
      <c r="AG69" s="44"/>
      <c r="AH69" s="44"/>
    </row>
    <row r="70" spans="2:34" x14ac:dyDescent="0.25">
      <c r="B70" s="77"/>
      <c r="D70" s="44"/>
      <c r="E70" s="44"/>
      <c r="F70" s="44"/>
      <c r="G70" s="44"/>
      <c r="H70" s="44"/>
      <c r="I70" s="44"/>
      <c r="J70" s="44"/>
      <c r="L70" s="44"/>
      <c r="M70" s="44"/>
      <c r="N70" s="44"/>
      <c r="O70" s="44"/>
      <c r="P70" s="44"/>
      <c r="Q70" s="44"/>
      <c r="S70" s="77"/>
      <c r="U70" s="44"/>
      <c r="V70" s="44"/>
      <c r="W70" s="44"/>
      <c r="X70" s="44"/>
      <c r="Y70" s="44"/>
      <c r="Z70" s="44"/>
      <c r="AA70" s="44"/>
      <c r="AC70" s="44"/>
      <c r="AD70" s="44"/>
      <c r="AE70" s="44"/>
      <c r="AF70" s="44"/>
      <c r="AG70" s="44"/>
      <c r="AH70" s="44"/>
    </row>
    <row r="71" spans="2:34" x14ac:dyDescent="0.25">
      <c r="B71" s="77"/>
      <c r="D71" s="44"/>
      <c r="E71" s="44"/>
      <c r="F71" s="44"/>
      <c r="G71" s="44"/>
      <c r="H71" s="44"/>
      <c r="I71" s="44"/>
      <c r="J71" s="44"/>
      <c r="L71" s="44"/>
      <c r="M71" s="44"/>
      <c r="N71" s="44"/>
      <c r="O71" s="44"/>
      <c r="P71" s="44"/>
      <c r="Q71" s="44"/>
      <c r="S71" s="77"/>
      <c r="U71" s="44"/>
      <c r="V71" s="44"/>
      <c r="W71" s="44"/>
      <c r="X71" s="44"/>
      <c r="Y71" s="44"/>
      <c r="Z71" s="44"/>
      <c r="AA71" s="44"/>
      <c r="AC71" s="44"/>
      <c r="AD71" s="44"/>
      <c r="AE71" s="44"/>
      <c r="AF71" s="44"/>
      <c r="AG71" s="44"/>
      <c r="AH71" s="44"/>
    </row>
    <row r="72" spans="2:34" x14ac:dyDescent="0.25">
      <c r="B72" s="77"/>
      <c r="D72" s="44"/>
      <c r="E72" s="44"/>
      <c r="F72" s="44"/>
      <c r="G72" s="44"/>
      <c r="H72" s="44"/>
      <c r="I72" s="44"/>
      <c r="J72" s="44"/>
      <c r="L72" s="44"/>
      <c r="M72" s="44"/>
      <c r="N72" s="44"/>
      <c r="O72" s="44"/>
      <c r="P72" s="44"/>
      <c r="Q72" s="44"/>
      <c r="S72" s="77"/>
      <c r="U72" s="44"/>
      <c r="V72" s="44"/>
      <c r="W72" s="44"/>
      <c r="X72" s="44"/>
      <c r="Y72" s="44"/>
      <c r="Z72" s="44"/>
      <c r="AA72" s="44"/>
      <c r="AC72" s="44"/>
      <c r="AD72" s="44"/>
      <c r="AE72" s="44"/>
      <c r="AF72" s="44"/>
      <c r="AG72" s="44"/>
      <c r="AH72" s="44"/>
    </row>
    <row r="73" spans="2:34" x14ac:dyDescent="0.25">
      <c r="B73" s="77"/>
      <c r="D73" s="44"/>
      <c r="E73" s="44"/>
      <c r="F73" s="44"/>
      <c r="G73" s="44"/>
      <c r="H73" s="44"/>
      <c r="I73" s="44"/>
      <c r="J73" s="44"/>
      <c r="L73" s="44"/>
      <c r="M73" s="44"/>
      <c r="N73" s="44"/>
      <c r="O73" s="44"/>
      <c r="P73" s="44"/>
      <c r="Q73" s="44"/>
      <c r="S73" s="77"/>
      <c r="U73" s="44"/>
      <c r="V73" s="44"/>
      <c r="W73" s="44"/>
      <c r="X73" s="44"/>
      <c r="Y73" s="44"/>
      <c r="Z73" s="44"/>
      <c r="AA73" s="44"/>
      <c r="AC73" s="44"/>
      <c r="AD73" s="44"/>
      <c r="AE73" s="44"/>
      <c r="AF73" s="44"/>
      <c r="AG73" s="44"/>
      <c r="AH73" s="44"/>
    </row>
    <row r="74" spans="2:34" x14ac:dyDescent="0.25">
      <c r="B74" s="77"/>
      <c r="D74" s="44"/>
      <c r="E74" s="44"/>
      <c r="F74" s="44"/>
      <c r="G74" s="44"/>
      <c r="H74" s="44"/>
      <c r="I74" s="44"/>
      <c r="J74" s="44"/>
      <c r="L74" s="44"/>
      <c r="M74" s="44"/>
      <c r="N74" s="44"/>
      <c r="O74" s="44"/>
      <c r="P74" s="44"/>
      <c r="Q74" s="44"/>
      <c r="S74" s="77"/>
      <c r="U74" s="44"/>
      <c r="V74" s="44"/>
      <c r="W74" s="44"/>
      <c r="X74" s="44"/>
      <c r="Y74" s="44"/>
      <c r="Z74" s="44"/>
      <c r="AA74" s="44"/>
      <c r="AC74" s="44"/>
      <c r="AD74" s="44"/>
      <c r="AE74" s="44"/>
      <c r="AF74" s="44"/>
      <c r="AG74" s="44"/>
      <c r="AH74" s="44"/>
    </row>
    <row r="75" spans="2:34" x14ac:dyDescent="0.25">
      <c r="B75" s="77"/>
      <c r="D75" s="44"/>
      <c r="E75" s="44"/>
      <c r="F75" s="44"/>
      <c r="G75" s="44"/>
      <c r="H75" s="44"/>
      <c r="I75" s="44"/>
      <c r="J75" s="44"/>
      <c r="L75" s="44"/>
      <c r="M75" s="44"/>
      <c r="N75" s="44"/>
      <c r="O75" s="44"/>
      <c r="P75" s="44"/>
      <c r="Q75" s="44"/>
      <c r="S75" s="77"/>
      <c r="U75" s="44"/>
      <c r="V75" s="44"/>
      <c r="W75" s="44"/>
      <c r="X75" s="44"/>
      <c r="Y75" s="44"/>
      <c r="Z75" s="44"/>
      <c r="AA75" s="44"/>
      <c r="AC75" s="44"/>
      <c r="AD75" s="44"/>
      <c r="AE75" s="44"/>
      <c r="AF75" s="44"/>
      <c r="AG75" s="44"/>
      <c r="AH75" s="44"/>
    </row>
    <row r="76" spans="2:34" x14ac:dyDescent="0.25">
      <c r="B76" s="77"/>
      <c r="D76" s="44"/>
      <c r="E76" s="44"/>
      <c r="F76" s="44"/>
      <c r="G76" s="44"/>
      <c r="H76" s="44"/>
      <c r="I76" s="44"/>
      <c r="J76" s="44"/>
      <c r="L76" s="44"/>
      <c r="M76" s="44"/>
      <c r="N76" s="44"/>
      <c r="O76" s="44"/>
      <c r="P76" s="44"/>
      <c r="Q76" s="44"/>
      <c r="S76" s="77"/>
      <c r="U76" s="44"/>
      <c r="V76" s="44"/>
      <c r="W76" s="44"/>
      <c r="X76" s="44"/>
      <c r="Y76" s="44"/>
      <c r="Z76" s="44"/>
      <c r="AA76" s="44"/>
      <c r="AC76" s="44"/>
      <c r="AD76" s="44"/>
      <c r="AE76" s="44"/>
      <c r="AF76" s="44"/>
      <c r="AG76" s="44"/>
      <c r="AH76" s="44"/>
    </row>
    <row r="77" spans="2:34" x14ac:dyDescent="0.25">
      <c r="B77" s="77"/>
      <c r="D77" s="44"/>
      <c r="E77" s="44"/>
      <c r="F77" s="44"/>
      <c r="G77" s="44"/>
      <c r="H77" s="44"/>
      <c r="I77" s="44"/>
      <c r="J77" s="44"/>
      <c r="L77" s="44"/>
      <c r="M77" s="44"/>
      <c r="N77" s="44"/>
      <c r="O77" s="44"/>
      <c r="P77" s="44"/>
      <c r="Q77" s="44"/>
      <c r="S77" s="77"/>
      <c r="U77" s="44"/>
      <c r="V77" s="44"/>
      <c r="W77" s="44"/>
      <c r="X77" s="44"/>
      <c r="Y77" s="44"/>
      <c r="Z77" s="44"/>
      <c r="AA77" s="44"/>
      <c r="AC77" s="44"/>
      <c r="AD77" s="44"/>
      <c r="AE77" s="44"/>
      <c r="AF77" s="44"/>
      <c r="AG77" s="44"/>
      <c r="AH77" s="44"/>
    </row>
    <row r="78" spans="2:34" x14ac:dyDescent="0.25">
      <c r="B78" s="77"/>
      <c r="D78" s="44"/>
      <c r="E78" s="44"/>
      <c r="F78" s="44"/>
      <c r="G78" s="44"/>
      <c r="H78" s="44"/>
      <c r="I78" s="44"/>
      <c r="J78" s="44"/>
      <c r="L78" s="44"/>
      <c r="M78" s="44"/>
      <c r="N78" s="44"/>
      <c r="O78" s="44"/>
      <c r="P78" s="44"/>
      <c r="Q78" s="44"/>
      <c r="S78" s="77"/>
      <c r="U78" s="44"/>
      <c r="V78" s="44"/>
      <c r="W78" s="44"/>
      <c r="X78" s="44"/>
      <c r="Y78" s="44"/>
      <c r="Z78" s="44"/>
      <c r="AA78" s="44"/>
      <c r="AC78" s="44"/>
      <c r="AD78" s="44"/>
      <c r="AE78" s="44"/>
      <c r="AF78" s="44"/>
      <c r="AG78" s="44"/>
      <c r="AH78" s="44"/>
    </row>
    <row r="79" spans="2:34" x14ac:dyDescent="0.25">
      <c r="B79" s="77"/>
      <c r="D79" s="44"/>
      <c r="E79" s="44"/>
      <c r="F79" s="44"/>
      <c r="G79" s="44"/>
      <c r="H79" s="44"/>
      <c r="I79" s="44"/>
      <c r="J79" s="44"/>
      <c r="L79" s="44"/>
      <c r="M79" s="44"/>
      <c r="N79" s="44"/>
      <c r="O79" s="44"/>
      <c r="P79" s="44"/>
      <c r="Q79" s="44"/>
      <c r="S79" s="77"/>
      <c r="U79" s="44"/>
      <c r="V79" s="44"/>
      <c r="W79" s="44"/>
      <c r="X79" s="44"/>
      <c r="Y79" s="44"/>
      <c r="Z79" s="44"/>
      <c r="AA79" s="44"/>
      <c r="AC79" s="44"/>
      <c r="AD79" s="44"/>
      <c r="AE79" s="44"/>
      <c r="AF79" s="44"/>
      <c r="AG79" s="44"/>
      <c r="AH79" s="44"/>
    </row>
    <row r="80" spans="2:34" x14ac:dyDescent="0.25">
      <c r="B80" s="77"/>
      <c r="D80" s="44"/>
      <c r="E80" s="44"/>
      <c r="F80" s="44"/>
      <c r="G80" s="44"/>
      <c r="H80" s="44"/>
      <c r="I80" s="44"/>
      <c r="J80" s="44"/>
      <c r="L80" s="44"/>
      <c r="M80" s="44"/>
      <c r="N80" s="44"/>
      <c r="O80" s="44"/>
      <c r="P80" s="44"/>
      <c r="Q80" s="44"/>
      <c r="S80" s="77"/>
      <c r="U80" s="44"/>
      <c r="V80" s="44"/>
      <c r="W80" s="44"/>
      <c r="X80" s="44"/>
      <c r="Y80" s="44"/>
      <c r="Z80" s="44"/>
      <c r="AA80" s="44"/>
      <c r="AC80" s="44"/>
      <c r="AD80" s="44"/>
      <c r="AE80" s="44"/>
      <c r="AF80" s="44"/>
      <c r="AG80" s="44"/>
      <c r="AH80" s="44"/>
    </row>
    <row r="81" spans="2:34" x14ac:dyDescent="0.25">
      <c r="B81" s="77"/>
      <c r="D81" s="44"/>
      <c r="E81" s="44"/>
      <c r="F81" s="44"/>
      <c r="G81" s="44"/>
      <c r="H81" s="44"/>
      <c r="I81" s="44"/>
      <c r="J81" s="44"/>
      <c r="L81" s="44"/>
      <c r="M81" s="44"/>
      <c r="N81" s="44"/>
      <c r="O81" s="44"/>
      <c r="P81" s="44"/>
      <c r="Q81" s="44"/>
      <c r="S81" s="77"/>
      <c r="U81" s="44"/>
      <c r="V81" s="44"/>
      <c r="W81" s="44"/>
      <c r="X81" s="44"/>
      <c r="Y81" s="44"/>
      <c r="Z81" s="44"/>
      <c r="AA81" s="44"/>
      <c r="AC81" s="44"/>
      <c r="AD81" s="44"/>
      <c r="AE81" s="44"/>
      <c r="AF81" s="44"/>
      <c r="AG81" s="44"/>
      <c r="AH81" s="44"/>
    </row>
    <row r="82" spans="2:34" x14ac:dyDescent="0.25">
      <c r="B82" s="77"/>
      <c r="D82" s="44"/>
      <c r="E82" s="44"/>
      <c r="F82" s="44"/>
      <c r="G82" s="44"/>
      <c r="H82" s="44"/>
      <c r="I82" s="44"/>
      <c r="J82" s="44"/>
      <c r="L82" s="44"/>
      <c r="M82" s="44"/>
      <c r="N82" s="44"/>
      <c r="O82" s="44"/>
      <c r="P82" s="44"/>
      <c r="Q82" s="44"/>
      <c r="S82" s="77"/>
      <c r="U82" s="44"/>
      <c r="V82" s="44"/>
      <c r="W82" s="44"/>
      <c r="X82" s="44"/>
      <c r="Y82" s="44"/>
      <c r="Z82" s="44"/>
      <c r="AA82" s="44"/>
      <c r="AC82" s="44"/>
      <c r="AD82" s="44"/>
      <c r="AE82" s="44"/>
      <c r="AF82" s="44"/>
      <c r="AG82" s="44"/>
      <c r="AH82" s="44"/>
    </row>
    <row r="83" spans="2:34" x14ac:dyDescent="0.25">
      <c r="B83" s="77"/>
      <c r="D83" s="44"/>
      <c r="E83" s="44"/>
      <c r="F83" s="44"/>
      <c r="G83" s="44"/>
      <c r="H83" s="44"/>
      <c r="I83" s="44"/>
      <c r="J83" s="44"/>
      <c r="L83" s="44"/>
      <c r="M83" s="44"/>
      <c r="N83" s="44"/>
      <c r="O83" s="44"/>
      <c r="P83" s="44"/>
      <c r="Q83" s="44"/>
      <c r="S83" s="77"/>
      <c r="U83" s="44"/>
      <c r="V83" s="44"/>
      <c r="W83" s="44"/>
      <c r="X83" s="44"/>
      <c r="Y83" s="44"/>
      <c r="Z83" s="44"/>
      <c r="AA83" s="44"/>
      <c r="AC83" s="44"/>
      <c r="AD83" s="44"/>
      <c r="AE83" s="44"/>
      <c r="AF83" s="44"/>
      <c r="AG83" s="44"/>
      <c r="AH83" s="44"/>
    </row>
    <row r="84" spans="2:34" x14ac:dyDescent="0.25">
      <c r="B84" s="77"/>
      <c r="D84" s="44"/>
      <c r="E84" s="44"/>
      <c r="F84" s="44"/>
      <c r="G84" s="44"/>
      <c r="H84" s="44"/>
      <c r="I84" s="44"/>
      <c r="J84" s="44"/>
      <c r="L84" s="44"/>
      <c r="M84" s="44"/>
      <c r="N84" s="44"/>
      <c r="O84" s="44"/>
      <c r="P84" s="44"/>
      <c r="Q84" s="44"/>
      <c r="S84" s="77"/>
      <c r="U84" s="44"/>
      <c r="V84" s="44"/>
      <c r="W84" s="44"/>
      <c r="X84" s="44"/>
      <c r="Y84" s="44"/>
      <c r="Z84" s="44"/>
      <c r="AA84" s="44"/>
      <c r="AC84" s="44"/>
      <c r="AD84" s="44"/>
      <c r="AE84" s="44"/>
      <c r="AF84" s="44"/>
      <c r="AG84" s="44"/>
      <c r="AH84" s="44"/>
    </row>
    <row r="85" spans="2:34" x14ac:dyDescent="0.25">
      <c r="B85" s="77"/>
      <c r="D85" s="44"/>
      <c r="E85" s="44"/>
      <c r="F85" s="44"/>
      <c r="G85" s="44"/>
      <c r="H85" s="44"/>
      <c r="I85" s="44"/>
      <c r="J85" s="44"/>
      <c r="L85" s="44"/>
      <c r="M85" s="44"/>
      <c r="N85" s="44"/>
      <c r="O85" s="44"/>
      <c r="P85" s="44"/>
      <c r="Q85" s="44"/>
      <c r="S85" s="77"/>
      <c r="U85" s="44"/>
      <c r="V85" s="44"/>
      <c r="W85" s="44"/>
      <c r="X85" s="44"/>
      <c r="Y85" s="44"/>
      <c r="Z85" s="44"/>
      <c r="AA85" s="44"/>
      <c r="AC85" s="44"/>
      <c r="AD85" s="44"/>
      <c r="AE85" s="44"/>
      <c r="AF85" s="44"/>
      <c r="AG85" s="44"/>
      <c r="AH85" s="44"/>
    </row>
    <row r="86" spans="2:34" x14ac:dyDescent="0.25">
      <c r="B86" s="77"/>
      <c r="D86" s="44"/>
      <c r="E86" s="44"/>
      <c r="F86" s="44"/>
      <c r="G86" s="44"/>
      <c r="H86" s="44"/>
      <c r="I86" s="44"/>
      <c r="J86" s="44"/>
      <c r="L86" s="44"/>
      <c r="M86" s="44"/>
      <c r="N86" s="44"/>
      <c r="O86" s="44"/>
      <c r="P86" s="44"/>
      <c r="Q86" s="44"/>
      <c r="S86" s="77"/>
      <c r="U86" s="44"/>
      <c r="V86" s="44"/>
      <c r="W86" s="44"/>
      <c r="X86" s="44"/>
      <c r="Y86" s="44"/>
      <c r="Z86" s="44"/>
      <c r="AA86" s="44"/>
      <c r="AC86" s="44"/>
      <c r="AD86" s="44"/>
      <c r="AE86" s="44"/>
      <c r="AF86" s="44"/>
      <c r="AG86" s="44"/>
      <c r="AH86" s="44"/>
    </row>
    <row r="87" spans="2:34" x14ac:dyDescent="0.25">
      <c r="B87" s="77"/>
      <c r="D87" s="44"/>
      <c r="E87" s="44"/>
      <c r="F87" s="44"/>
      <c r="G87" s="44"/>
      <c r="H87" s="44"/>
      <c r="I87" s="44"/>
      <c r="J87" s="44"/>
      <c r="L87" s="44"/>
      <c r="M87" s="44"/>
      <c r="N87" s="44"/>
      <c r="O87" s="44"/>
      <c r="P87" s="44"/>
      <c r="Q87" s="44"/>
      <c r="S87" s="77"/>
      <c r="U87" s="44"/>
      <c r="V87" s="44"/>
      <c r="W87" s="44"/>
      <c r="X87" s="44"/>
      <c r="Y87" s="44"/>
      <c r="Z87" s="44"/>
      <c r="AA87" s="44"/>
      <c r="AC87" s="44"/>
      <c r="AD87" s="44"/>
      <c r="AE87" s="44"/>
      <c r="AF87" s="44"/>
      <c r="AG87" s="44"/>
      <c r="AH87" s="44"/>
    </row>
    <row r="88" spans="2:34" x14ac:dyDescent="0.25">
      <c r="B88" s="77"/>
      <c r="D88" s="44"/>
      <c r="E88" s="44"/>
      <c r="F88" s="44"/>
      <c r="G88" s="44"/>
      <c r="H88" s="44"/>
      <c r="I88" s="44"/>
      <c r="J88" s="44"/>
      <c r="L88" s="44"/>
      <c r="M88" s="44"/>
      <c r="N88" s="44"/>
      <c r="O88" s="44"/>
      <c r="P88" s="44"/>
      <c r="Q88" s="44"/>
      <c r="S88" s="77"/>
      <c r="U88" s="44"/>
      <c r="V88" s="44"/>
      <c r="W88" s="44"/>
      <c r="X88" s="44"/>
      <c r="Y88" s="44"/>
      <c r="Z88" s="44"/>
      <c r="AA88" s="44"/>
      <c r="AC88" s="44"/>
      <c r="AD88" s="44"/>
      <c r="AE88" s="44"/>
      <c r="AF88" s="44"/>
      <c r="AG88" s="44"/>
      <c r="AH88" s="44"/>
    </row>
    <row r="89" spans="2:34" x14ac:dyDescent="0.25">
      <c r="B89" s="77"/>
      <c r="D89" s="44"/>
      <c r="E89" s="44"/>
      <c r="F89" s="44"/>
      <c r="G89" s="44"/>
      <c r="H89" s="44"/>
      <c r="I89" s="44"/>
      <c r="J89" s="44"/>
      <c r="L89" s="44"/>
      <c r="M89" s="44"/>
      <c r="N89" s="44"/>
      <c r="O89" s="44"/>
      <c r="P89" s="44"/>
      <c r="Q89" s="44"/>
      <c r="S89" s="77"/>
      <c r="U89" s="44"/>
      <c r="V89" s="44"/>
      <c r="W89" s="44"/>
      <c r="X89" s="44"/>
      <c r="Y89" s="44"/>
      <c r="Z89" s="44"/>
      <c r="AA89" s="44"/>
      <c r="AC89" s="44"/>
      <c r="AD89" s="44"/>
      <c r="AE89" s="44"/>
      <c r="AF89" s="44"/>
      <c r="AG89" s="44"/>
      <c r="AH89" s="44"/>
    </row>
    <row r="90" spans="2:34" x14ac:dyDescent="0.25">
      <c r="B90" s="77"/>
      <c r="D90" s="44"/>
      <c r="E90" s="44"/>
      <c r="F90" s="44"/>
      <c r="G90" s="44"/>
      <c r="H90" s="44"/>
      <c r="I90" s="44"/>
      <c r="J90" s="44"/>
      <c r="L90" s="44"/>
      <c r="M90" s="44"/>
      <c r="N90" s="44"/>
      <c r="O90" s="44"/>
      <c r="P90" s="44"/>
      <c r="Q90" s="44"/>
      <c r="S90" s="77"/>
      <c r="U90" s="44"/>
      <c r="V90" s="44"/>
      <c r="W90" s="44"/>
      <c r="X90" s="44"/>
      <c r="Y90" s="44"/>
      <c r="Z90" s="44"/>
      <c r="AA90" s="44"/>
      <c r="AC90" s="44"/>
      <c r="AD90" s="44"/>
      <c r="AE90" s="44"/>
      <c r="AF90" s="44"/>
      <c r="AG90" s="44"/>
      <c r="AH90" s="44"/>
    </row>
    <row r="91" spans="2:34" x14ac:dyDescent="0.25">
      <c r="B91" s="77"/>
      <c r="D91" s="44"/>
      <c r="E91" s="44"/>
      <c r="F91" s="44"/>
      <c r="G91" s="44"/>
      <c r="H91" s="44"/>
      <c r="I91" s="44"/>
      <c r="J91" s="44"/>
      <c r="L91" s="44"/>
      <c r="M91" s="44"/>
      <c r="N91" s="44"/>
      <c r="O91" s="44"/>
      <c r="P91" s="44"/>
      <c r="Q91" s="44"/>
      <c r="S91" s="77"/>
      <c r="U91" s="44"/>
      <c r="V91" s="44"/>
      <c r="W91" s="44"/>
      <c r="X91" s="44"/>
      <c r="Y91" s="44"/>
      <c r="Z91" s="44"/>
      <c r="AA91" s="44"/>
      <c r="AC91" s="44"/>
      <c r="AD91" s="44"/>
      <c r="AE91" s="44"/>
      <c r="AF91" s="44"/>
      <c r="AG91" s="44"/>
      <c r="AH91" s="44"/>
    </row>
    <row r="92" spans="2:34" x14ac:dyDescent="0.25">
      <c r="B92" s="77"/>
      <c r="D92" s="44"/>
      <c r="E92" s="44"/>
      <c r="F92" s="44"/>
      <c r="G92" s="44"/>
      <c r="H92" s="44"/>
      <c r="I92" s="44"/>
      <c r="J92" s="44"/>
      <c r="L92" s="44"/>
      <c r="M92" s="44"/>
      <c r="N92" s="44"/>
      <c r="O92" s="44"/>
      <c r="P92" s="44"/>
      <c r="Q92" s="44"/>
      <c r="S92" s="77"/>
      <c r="U92" s="44"/>
      <c r="V92" s="44"/>
      <c r="W92" s="44"/>
      <c r="X92" s="44"/>
      <c r="Y92" s="44"/>
      <c r="Z92" s="44"/>
      <c r="AA92" s="44"/>
      <c r="AC92" s="44"/>
      <c r="AD92" s="44"/>
      <c r="AE92" s="44"/>
      <c r="AF92" s="44"/>
      <c r="AG92" s="44"/>
      <c r="AH92" s="44"/>
    </row>
    <row r="93" spans="2:34" x14ac:dyDescent="0.25">
      <c r="B93" s="77"/>
      <c r="D93" s="44"/>
      <c r="E93" s="44"/>
      <c r="F93" s="44"/>
      <c r="G93" s="44"/>
      <c r="H93" s="44"/>
      <c r="I93" s="44"/>
      <c r="J93" s="44"/>
      <c r="L93" s="44"/>
      <c r="M93" s="44"/>
      <c r="N93" s="44"/>
      <c r="O93" s="44"/>
      <c r="P93" s="44"/>
      <c r="Q93" s="44"/>
      <c r="S93" s="77"/>
      <c r="U93" s="44"/>
      <c r="V93" s="44"/>
      <c r="W93" s="44"/>
      <c r="X93" s="44"/>
      <c r="Y93" s="44"/>
      <c r="Z93" s="44"/>
      <c r="AA93" s="44"/>
      <c r="AC93" s="44"/>
      <c r="AD93" s="44"/>
      <c r="AE93" s="44"/>
      <c r="AF93" s="44"/>
      <c r="AG93" s="44"/>
      <c r="AH93" s="44"/>
    </row>
    <row r="94" spans="2:34" x14ac:dyDescent="0.25">
      <c r="B94" s="77"/>
      <c r="D94" s="44"/>
      <c r="E94" s="44"/>
      <c r="F94" s="44"/>
      <c r="G94" s="44"/>
      <c r="H94" s="44"/>
      <c r="I94" s="44"/>
      <c r="J94" s="44"/>
      <c r="L94" s="44"/>
      <c r="M94" s="44"/>
      <c r="N94" s="44"/>
      <c r="O94" s="44"/>
      <c r="P94" s="44"/>
      <c r="Q94" s="44"/>
      <c r="S94" s="77"/>
      <c r="U94" s="44"/>
      <c r="V94" s="44"/>
      <c r="W94" s="44"/>
      <c r="X94" s="44"/>
      <c r="Y94" s="44"/>
      <c r="Z94" s="44"/>
      <c r="AA94" s="44"/>
      <c r="AC94" s="44"/>
      <c r="AD94" s="44"/>
      <c r="AE94" s="44"/>
      <c r="AF94" s="44"/>
      <c r="AG94" s="44"/>
      <c r="AH94" s="44"/>
    </row>
    <row r="95" spans="2:34" x14ac:dyDescent="0.25">
      <c r="B95" s="77"/>
      <c r="D95" s="44"/>
      <c r="E95" s="44"/>
      <c r="F95" s="44"/>
      <c r="G95" s="44"/>
      <c r="H95" s="44"/>
      <c r="I95" s="44"/>
      <c r="J95" s="44"/>
      <c r="L95" s="44"/>
      <c r="M95" s="44"/>
      <c r="N95" s="44"/>
      <c r="O95" s="44"/>
      <c r="P95" s="44"/>
      <c r="Q95" s="44"/>
      <c r="S95" s="77"/>
      <c r="U95" s="44"/>
      <c r="V95" s="44"/>
      <c r="W95" s="44"/>
      <c r="X95" s="44"/>
      <c r="Y95" s="44"/>
      <c r="Z95" s="44"/>
      <c r="AA95" s="44"/>
      <c r="AC95" s="44"/>
      <c r="AD95" s="44"/>
      <c r="AE95" s="44"/>
      <c r="AF95" s="44"/>
      <c r="AG95" s="44"/>
      <c r="AH95" s="44"/>
    </row>
    <row r="96" spans="2:34" x14ac:dyDescent="0.25">
      <c r="B96" s="77"/>
      <c r="D96" s="44"/>
      <c r="E96" s="44"/>
      <c r="F96" s="44"/>
      <c r="G96" s="44"/>
      <c r="H96" s="44"/>
      <c r="I96" s="44"/>
      <c r="J96" s="44"/>
      <c r="L96" s="44"/>
      <c r="M96" s="44"/>
      <c r="N96" s="44"/>
      <c r="O96" s="44"/>
      <c r="P96" s="44"/>
      <c r="Q96" s="44"/>
      <c r="S96" s="77"/>
      <c r="U96" s="44"/>
      <c r="V96" s="44"/>
      <c r="W96" s="44"/>
      <c r="X96" s="44"/>
      <c r="Y96" s="44"/>
      <c r="Z96" s="44"/>
      <c r="AA96" s="44"/>
      <c r="AC96" s="44"/>
      <c r="AD96" s="44"/>
      <c r="AE96" s="44"/>
      <c r="AF96" s="44"/>
      <c r="AG96" s="44"/>
      <c r="AH96" s="44"/>
    </row>
    <row r="97" spans="2:34" x14ac:dyDescent="0.25">
      <c r="B97" s="77"/>
      <c r="D97" s="44"/>
      <c r="E97" s="44"/>
      <c r="F97" s="44"/>
      <c r="G97" s="44"/>
      <c r="H97" s="44"/>
      <c r="I97" s="44"/>
      <c r="J97" s="44"/>
      <c r="L97" s="44"/>
      <c r="M97" s="44"/>
      <c r="N97" s="44"/>
      <c r="O97" s="44"/>
      <c r="P97" s="44"/>
      <c r="Q97" s="44"/>
      <c r="S97" s="77"/>
      <c r="U97" s="44"/>
      <c r="V97" s="44"/>
      <c r="W97" s="44"/>
      <c r="X97" s="44"/>
      <c r="Y97" s="44"/>
      <c r="Z97" s="44"/>
      <c r="AA97" s="44"/>
      <c r="AC97" s="44"/>
      <c r="AD97" s="44"/>
      <c r="AE97" s="44"/>
      <c r="AF97" s="44"/>
      <c r="AG97" s="44"/>
      <c r="AH97" s="44"/>
    </row>
    <row r="98" spans="2:34" x14ac:dyDescent="0.25">
      <c r="B98" s="77"/>
      <c r="D98" s="44"/>
      <c r="E98" s="44"/>
      <c r="F98" s="44"/>
      <c r="G98" s="44"/>
      <c r="H98" s="44"/>
      <c r="I98" s="44"/>
      <c r="J98" s="44"/>
      <c r="L98" s="44"/>
      <c r="M98" s="44"/>
      <c r="N98" s="44"/>
      <c r="O98" s="44"/>
      <c r="P98" s="44"/>
      <c r="Q98" s="44"/>
      <c r="S98" s="77"/>
      <c r="U98" s="44"/>
      <c r="V98" s="44"/>
      <c r="W98" s="44"/>
      <c r="X98" s="44"/>
      <c r="Y98" s="44"/>
      <c r="Z98" s="44"/>
      <c r="AA98" s="44"/>
      <c r="AC98" s="44"/>
      <c r="AD98" s="44"/>
      <c r="AE98" s="44"/>
      <c r="AF98" s="44"/>
      <c r="AG98" s="44"/>
      <c r="AH98" s="44"/>
    </row>
    <row r="99" spans="2:34" x14ac:dyDescent="0.25">
      <c r="B99" s="77"/>
      <c r="D99" s="44"/>
      <c r="E99" s="44"/>
      <c r="F99" s="44"/>
      <c r="G99" s="44"/>
      <c r="H99" s="44"/>
      <c r="I99" s="44"/>
      <c r="J99" s="44"/>
      <c r="L99" s="44"/>
      <c r="M99" s="44"/>
      <c r="N99" s="44"/>
      <c r="O99" s="44"/>
      <c r="P99" s="44"/>
      <c r="Q99" s="44"/>
      <c r="S99" s="77"/>
      <c r="U99" s="44"/>
      <c r="V99" s="44"/>
      <c r="W99" s="44"/>
      <c r="X99" s="44"/>
      <c r="Y99" s="44"/>
      <c r="Z99" s="44"/>
      <c r="AA99" s="44"/>
      <c r="AC99" s="44"/>
      <c r="AD99" s="44"/>
      <c r="AE99" s="44"/>
      <c r="AF99" s="44"/>
      <c r="AG99" s="44"/>
      <c r="AH99" s="44"/>
    </row>
    <row r="100" spans="2:34" x14ac:dyDescent="0.25">
      <c r="B100" s="77"/>
      <c r="D100" s="44"/>
      <c r="E100" s="44"/>
      <c r="F100" s="44"/>
      <c r="G100" s="44"/>
      <c r="H100" s="44"/>
      <c r="I100" s="44"/>
      <c r="J100" s="44"/>
      <c r="L100" s="44"/>
      <c r="M100" s="44"/>
      <c r="N100" s="44"/>
      <c r="O100" s="44"/>
      <c r="P100" s="44"/>
      <c r="Q100" s="44"/>
      <c r="S100" s="77"/>
      <c r="U100" s="44"/>
      <c r="V100" s="44"/>
      <c r="W100" s="44"/>
      <c r="X100" s="44"/>
      <c r="Y100" s="44"/>
      <c r="Z100" s="44"/>
      <c r="AA100" s="44"/>
      <c r="AC100" s="44"/>
      <c r="AD100" s="44"/>
      <c r="AE100" s="44"/>
      <c r="AF100" s="44"/>
      <c r="AG100" s="44"/>
      <c r="AH100" s="44"/>
    </row>
    <row r="101" spans="2:34" x14ac:dyDescent="0.25">
      <c r="B101" s="77"/>
      <c r="D101" s="44"/>
      <c r="E101" s="44"/>
      <c r="F101" s="44"/>
      <c r="G101" s="44"/>
      <c r="H101" s="44"/>
      <c r="I101" s="44"/>
      <c r="J101" s="44"/>
      <c r="L101" s="44"/>
      <c r="M101" s="44"/>
      <c r="N101" s="44"/>
      <c r="O101" s="44"/>
      <c r="P101" s="44"/>
      <c r="Q101" s="44"/>
      <c r="S101" s="77"/>
      <c r="U101" s="44"/>
      <c r="V101" s="44"/>
      <c r="W101" s="44"/>
      <c r="X101" s="44"/>
      <c r="Y101" s="44"/>
      <c r="Z101" s="44"/>
      <c r="AA101" s="44"/>
      <c r="AC101" s="44"/>
      <c r="AD101" s="44"/>
      <c r="AE101" s="44"/>
      <c r="AF101" s="44"/>
      <c r="AG101" s="44"/>
      <c r="AH101" s="44"/>
    </row>
    <row r="102" spans="2:34" x14ac:dyDescent="0.25">
      <c r="B102" s="77"/>
      <c r="D102" s="44"/>
      <c r="E102" s="44"/>
      <c r="F102" s="44"/>
      <c r="G102" s="44"/>
      <c r="H102" s="44"/>
      <c r="I102" s="44"/>
      <c r="J102" s="44"/>
      <c r="L102" s="44"/>
      <c r="M102" s="44"/>
      <c r="N102" s="44"/>
      <c r="O102" s="44"/>
      <c r="P102" s="44"/>
      <c r="Q102" s="44"/>
      <c r="S102" s="77"/>
      <c r="U102" s="44"/>
      <c r="V102" s="44"/>
      <c r="W102" s="44"/>
      <c r="X102" s="44"/>
      <c r="Y102" s="44"/>
      <c r="Z102" s="44"/>
      <c r="AA102" s="44"/>
      <c r="AC102" s="44"/>
      <c r="AD102" s="44"/>
      <c r="AE102" s="44"/>
      <c r="AF102" s="44"/>
      <c r="AG102" s="44"/>
      <c r="AH102" s="44"/>
    </row>
    <row r="103" spans="2:34" x14ac:dyDescent="0.25">
      <c r="B103" s="77"/>
      <c r="D103" s="44"/>
      <c r="E103" s="44"/>
      <c r="F103" s="44"/>
      <c r="G103" s="44"/>
      <c r="H103" s="44"/>
      <c r="I103" s="44"/>
      <c r="J103" s="44"/>
      <c r="L103" s="44"/>
      <c r="M103" s="44"/>
      <c r="N103" s="44"/>
      <c r="O103" s="44"/>
      <c r="P103" s="44"/>
      <c r="Q103" s="44"/>
      <c r="S103" s="77"/>
      <c r="U103" s="44"/>
      <c r="V103" s="44"/>
      <c r="W103" s="44"/>
      <c r="X103" s="44"/>
      <c r="Y103" s="44"/>
      <c r="Z103" s="44"/>
      <c r="AA103" s="44"/>
      <c r="AC103" s="44"/>
      <c r="AD103" s="44"/>
      <c r="AE103" s="44"/>
      <c r="AF103" s="44"/>
      <c r="AG103" s="44"/>
      <c r="AH103" s="44"/>
    </row>
    <row r="104" spans="2:34" x14ac:dyDescent="0.25">
      <c r="B104" s="77"/>
      <c r="D104" s="44"/>
      <c r="E104" s="44"/>
      <c r="F104" s="44"/>
      <c r="G104" s="44"/>
      <c r="H104" s="44"/>
      <c r="I104" s="44"/>
      <c r="J104" s="44"/>
      <c r="L104" s="44"/>
      <c r="M104" s="44"/>
      <c r="N104" s="44"/>
      <c r="O104" s="44"/>
      <c r="P104" s="44"/>
      <c r="Q104" s="44"/>
      <c r="S104" s="77"/>
      <c r="U104" s="44"/>
      <c r="V104" s="44"/>
      <c r="W104" s="44"/>
      <c r="X104" s="44"/>
      <c r="Y104" s="44"/>
      <c r="Z104" s="44"/>
      <c r="AA104" s="44"/>
      <c r="AC104" s="44"/>
      <c r="AD104" s="44"/>
      <c r="AE104" s="44"/>
      <c r="AF104" s="44"/>
      <c r="AG104" s="44"/>
      <c r="AH104" s="44"/>
    </row>
    <row r="105" spans="2:34" x14ac:dyDescent="0.25">
      <c r="B105" s="77"/>
      <c r="D105" s="44"/>
      <c r="E105" s="44"/>
      <c r="F105" s="44"/>
      <c r="G105" s="44"/>
      <c r="H105" s="44"/>
      <c r="I105" s="44"/>
      <c r="J105" s="44"/>
      <c r="L105" s="44"/>
      <c r="M105" s="44"/>
      <c r="N105" s="44"/>
      <c r="O105" s="44"/>
      <c r="P105" s="44"/>
      <c r="Q105" s="44"/>
      <c r="S105" s="77"/>
      <c r="U105" s="44"/>
      <c r="V105" s="44"/>
      <c r="W105" s="44"/>
      <c r="X105" s="44"/>
      <c r="Y105" s="44"/>
      <c r="Z105" s="44"/>
      <c r="AA105" s="44"/>
      <c r="AC105" s="44"/>
      <c r="AD105" s="44"/>
      <c r="AE105" s="44"/>
      <c r="AF105" s="44"/>
      <c r="AG105" s="44"/>
      <c r="AH105" s="44"/>
    </row>
    <row r="106" spans="2:34" x14ac:dyDescent="0.25">
      <c r="B106" s="77"/>
      <c r="D106" s="44"/>
      <c r="E106" s="44"/>
      <c r="F106" s="44"/>
      <c r="G106" s="44"/>
      <c r="H106" s="44"/>
      <c r="I106" s="44"/>
      <c r="J106" s="44"/>
      <c r="L106" s="44"/>
      <c r="M106" s="44"/>
      <c r="N106" s="44"/>
      <c r="O106" s="44"/>
      <c r="P106" s="44"/>
      <c r="Q106" s="44"/>
      <c r="S106" s="77"/>
      <c r="U106" s="44"/>
      <c r="V106" s="44"/>
      <c r="W106" s="44"/>
      <c r="X106" s="44"/>
      <c r="Y106" s="44"/>
      <c r="Z106" s="44"/>
      <c r="AA106" s="44"/>
      <c r="AC106" s="44"/>
      <c r="AD106" s="44"/>
      <c r="AE106" s="44"/>
      <c r="AF106" s="44"/>
      <c r="AG106" s="44"/>
      <c r="AH106" s="44"/>
    </row>
    <row r="107" spans="2:34" x14ac:dyDescent="0.25">
      <c r="B107" s="77"/>
      <c r="D107" s="44"/>
      <c r="E107" s="44"/>
      <c r="F107" s="44"/>
      <c r="G107" s="44"/>
      <c r="H107" s="44"/>
      <c r="I107" s="44"/>
      <c r="J107" s="44"/>
      <c r="L107" s="44"/>
      <c r="M107" s="44"/>
      <c r="N107" s="44"/>
      <c r="O107" s="44"/>
      <c r="P107" s="44"/>
      <c r="Q107" s="44"/>
      <c r="S107" s="77"/>
      <c r="U107" s="44"/>
      <c r="V107" s="44"/>
      <c r="W107" s="44"/>
      <c r="X107" s="44"/>
      <c r="Y107" s="44"/>
      <c r="Z107" s="44"/>
      <c r="AA107" s="44"/>
      <c r="AC107" s="44"/>
      <c r="AD107" s="44"/>
      <c r="AE107" s="44"/>
      <c r="AF107" s="44"/>
      <c r="AG107" s="44"/>
      <c r="AH107" s="44"/>
    </row>
    <row r="108" spans="2:34" x14ac:dyDescent="0.25">
      <c r="B108" s="77"/>
      <c r="D108" s="44"/>
      <c r="E108" s="44"/>
      <c r="F108" s="44"/>
      <c r="G108" s="44"/>
      <c r="H108" s="44"/>
      <c r="I108" s="44"/>
      <c r="J108" s="44"/>
      <c r="L108" s="44"/>
      <c r="M108" s="44"/>
      <c r="N108" s="44"/>
      <c r="O108" s="44"/>
      <c r="P108" s="44"/>
      <c r="Q108" s="44"/>
      <c r="S108" s="77"/>
      <c r="U108" s="44"/>
      <c r="V108" s="44"/>
      <c r="W108" s="44"/>
      <c r="X108" s="44"/>
      <c r="Y108" s="44"/>
      <c r="Z108" s="44"/>
      <c r="AA108" s="44"/>
      <c r="AC108" s="44"/>
      <c r="AD108" s="44"/>
      <c r="AE108" s="44"/>
      <c r="AF108" s="44"/>
      <c r="AG108" s="44"/>
      <c r="AH108" s="44"/>
    </row>
    <row r="109" spans="2:34" x14ac:dyDescent="0.25">
      <c r="B109" s="77"/>
      <c r="D109" s="44"/>
      <c r="E109" s="44"/>
      <c r="F109" s="44"/>
      <c r="G109" s="44"/>
      <c r="H109" s="44"/>
      <c r="I109" s="44"/>
      <c r="J109" s="44"/>
      <c r="L109" s="44"/>
      <c r="M109" s="44"/>
      <c r="N109" s="44"/>
      <c r="O109" s="44"/>
      <c r="P109" s="44"/>
      <c r="Q109" s="44"/>
      <c r="S109" s="77"/>
      <c r="U109" s="44"/>
      <c r="V109" s="44"/>
      <c r="W109" s="44"/>
      <c r="X109" s="44"/>
      <c r="Y109" s="44"/>
      <c r="Z109" s="44"/>
      <c r="AA109" s="44"/>
      <c r="AC109" s="44"/>
      <c r="AD109" s="44"/>
      <c r="AE109" s="44"/>
      <c r="AF109" s="44"/>
      <c r="AG109" s="44"/>
      <c r="AH109" s="44"/>
    </row>
    <row r="110" spans="2:34" x14ac:dyDescent="0.25">
      <c r="B110" s="77"/>
      <c r="D110" s="44"/>
      <c r="E110" s="44"/>
      <c r="F110" s="44"/>
      <c r="G110" s="44"/>
      <c r="H110" s="44"/>
      <c r="I110" s="44"/>
      <c r="J110" s="44"/>
      <c r="L110" s="44"/>
      <c r="M110" s="44"/>
      <c r="N110" s="44"/>
      <c r="O110" s="44"/>
      <c r="P110" s="44"/>
      <c r="Q110" s="44"/>
      <c r="S110" s="77"/>
      <c r="U110" s="44"/>
      <c r="V110" s="44"/>
      <c r="W110" s="44"/>
      <c r="X110" s="44"/>
      <c r="Y110" s="44"/>
      <c r="Z110" s="44"/>
      <c r="AA110" s="44"/>
      <c r="AC110" s="44"/>
      <c r="AD110" s="44"/>
      <c r="AE110" s="44"/>
      <c r="AF110" s="44"/>
      <c r="AG110" s="44"/>
      <c r="AH110" s="44"/>
    </row>
    <row r="111" spans="2:34" x14ac:dyDescent="0.25">
      <c r="B111" s="77"/>
      <c r="D111" s="44"/>
      <c r="E111" s="44"/>
      <c r="F111" s="44"/>
      <c r="G111" s="44"/>
      <c r="H111" s="44"/>
      <c r="I111" s="44"/>
      <c r="J111" s="44"/>
      <c r="L111" s="44"/>
      <c r="M111" s="44"/>
      <c r="N111" s="44"/>
      <c r="O111" s="44"/>
      <c r="P111" s="44"/>
      <c r="Q111" s="44"/>
      <c r="S111" s="77"/>
      <c r="U111" s="44"/>
      <c r="V111" s="44"/>
      <c r="W111" s="44"/>
      <c r="X111" s="44"/>
      <c r="Y111" s="44"/>
      <c r="Z111" s="44"/>
      <c r="AA111" s="44"/>
      <c r="AC111" s="44"/>
      <c r="AD111" s="44"/>
      <c r="AE111" s="44"/>
      <c r="AF111" s="44"/>
      <c r="AG111" s="44"/>
      <c r="AH111" s="44"/>
    </row>
    <row r="112" spans="2:34" x14ac:dyDescent="0.25">
      <c r="B112" s="77"/>
      <c r="D112" s="44"/>
      <c r="E112" s="44"/>
      <c r="F112" s="44"/>
      <c r="G112" s="44"/>
      <c r="H112" s="44"/>
      <c r="I112" s="44"/>
      <c r="J112" s="44"/>
      <c r="L112" s="44"/>
      <c r="M112" s="44"/>
      <c r="N112" s="44"/>
      <c r="O112" s="44"/>
      <c r="P112" s="44"/>
      <c r="Q112" s="44"/>
      <c r="S112" s="77"/>
      <c r="U112" s="44"/>
      <c r="V112" s="44"/>
      <c r="W112" s="44"/>
      <c r="X112" s="44"/>
      <c r="Y112" s="44"/>
      <c r="Z112" s="44"/>
      <c r="AA112" s="44"/>
      <c r="AC112" s="44"/>
      <c r="AD112" s="44"/>
      <c r="AE112" s="44"/>
      <c r="AF112" s="44"/>
      <c r="AG112" s="44"/>
      <c r="AH112" s="44"/>
    </row>
    <row r="113" spans="2:34" x14ac:dyDescent="0.25">
      <c r="B113" s="77"/>
      <c r="D113" s="44"/>
      <c r="E113" s="44"/>
      <c r="F113" s="44"/>
      <c r="G113" s="44"/>
      <c r="H113" s="44"/>
      <c r="I113" s="44"/>
      <c r="J113" s="44"/>
      <c r="L113" s="44"/>
      <c r="M113" s="44"/>
      <c r="N113" s="44"/>
      <c r="O113" s="44"/>
      <c r="P113" s="44"/>
      <c r="Q113" s="44"/>
      <c r="S113" s="77"/>
      <c r="U113" s="44"/>
      <c r="V113" s="44"/>
      <c r="W113" s="44"/>
      <c r="X113" s="44"/>
      <c r="Y113" s="44"/>
      <c r="Z113" s="44"/>
      <c r="AA113" s="44"/>
      <c r="AC113" s="44"/>
      <c r="AD113" s="44"/>
      <c r="AE113" s="44"/>
      <c r="AF113" s="44"/>
      <c r="AG113" s="44"/>
      <c r="AH113" s="44"/>
    </row>
    <row r="114" spans="2:34" x14ac:dyDescent="0.25">
      <c r="B114" s="77"/>
      <c r="D114" s="44"/>
      <c r="E114" s="44"/>
      <c r="F114" s="44"/>
      <c r="G114" s="44"/>
      <c r="H114" s="44"/>
      <c r="I114" s="44"/>
      <c r="J114" s="44"/>
      <c r="L114" s="44"/>
      <c r="M114" s="44"/>
      <c r="N114" s="44"/>
      <c r="O114" s="44"/>
      <c r="P114" s="44"/>
      <c r="Q114" s="44"/>
      <c r="S114" s="77"/>
      <c r="U114" s="44"/>
      <c r="V114" s="44"/>
      <c r="W114" s="44"/>
      <c r="X114" s="44"/>
      <c r="Y114" s="44"/>
      <c r="Z114" s="44"/>
      <c r="AA114" s="44"/>
      <c r="AC114" s="44"/>
      <c r="AD114" s="44"/>
      <c r="AE114" s="44"/>
      <c r="AF114" s="44"/>
      <c r="AG114" s="44"/>
      <c r="AH114" s="44"/>
    </row>
    <row r="115" spans="2:34" x14ac:dyDescent="0.25">
      <c r="B115" s="77"/>
      <c r="D115" s="44"/>
      <c r="E115" s="44"/>
      <c r="F115" s="44"/>
      <c r="G115" s="44"/>
      <c r="H115" s="44"/>
      <c r="I115" s="44"/>
      <c r="J115" s="44"/>
      <c r="L115" s="44"/>
      <c r="M115" s="44"/>
      <c r="N115" s="44"/>
      <c r="O115" s="44"/>
      <c r="P115" s="44"/>
      <c r="Q115" s="44"/>
      <c r="S115" s="77"/>
      <c r="U115" s="44"/>
      <c r="V115" s="44"/>
      <c r="W115" s="44"/>
      <c r="X115" s="44"/>
      <c r="Y115" s="44"/>
      <c r="Z115" s="44"/>
      <c r="AA115" s="44"/>
      <c r="AC115" s="44"/>
      <c r="AD115" s="44"/>
      <c r="AE115" s="44"/>
      <c r="AF115" s="44"/>
      <c r="AG115" s="44"/>
      <c r="AH115" s="44"/>
    </row>
    <row r="116" spans="2:34" x14ac:dyDescent="0.25">
      <c r="B116" s="77"/>
      <c r="D116" s="44"/>
      <c r="E116" s="44"/>
      <c r="F116" s="44"/>
      <c r="G116" s="44"/>
      <c r="H116" s="44"/>
      <c r="I116" s="44"/>
      <c r="J116" s="44"/>
      <c r="L116" s="44"/>
      <c r="M116" s="44"/>
      <c r="N116" s="44"/>
      <c r="O116" s="44"/>
      <c r="P116" s="44"/>
      <c r="Q116" s="44"/>
      <c r="S116" s="77"/>
      <c r="U116" s="44"/>
      <c r="V116" s="44"/>
      <c r="W116" s="44"/>
      <c r="X116" s="44"/>
      <c r="Y116" s="44"/>
      <c r="Z116" s="44"/>
      <c r="AA116" s="44"/>
      <c r="AC116" s="44"/>
      <c r="AD116" s="44"/>
      <c r="AE116" s="44"/>
      <c r="AF116" s="44"/>
      <c r="AG116" s="44"/>
      <c r="AH116" s="44"/>
    </row>
    <row r="117" spans="2:34" x14ac:dyDescent="0.25">
      <c r="B117" s="77"/>
      <c r="D117" s="44"/>
      <c r="E117" s="44"/>
      <c r="F117" s="44"/>
      <c r="G117" s="44"/>
      <c r="H117" s="44"/>
      <c r="I117" s="44"/>
      <c r="J117" s="44"/>
      <c r="L117" s="44"/>
      <c r="M117" s="44"/>
      <c r="N117" s="44"/>
      <c r="O117" s="44"/>
      <c r="P117" s="44"/>
      <c r="Q117" s="44"/>
      <c r="S117" s="77"/>
      <c r="U117" s="44"/>
      <c r="V117" s="44"/>
      <c r="W117" s="44"/>
      <c r="X117" s="44"/>
      <c r="Y117" s="44"/>
      <c r="Z117" s="44"/>
      <c r="AA117" s="44"/>
      <c r="AC117" s="44"/>
      <c r="AD117" s="44"/>
      <c r="AE117" s="44"/>
      <c r="AF117" s="44"/>
      <c r="AG117" s="44"/>
      <c r="AH117" s="44"/>
    </row>
    <row r="118" spans="2:34" x14ac:dyDescent="0.25">
      <c r="B118" s="77"/>
      <c r="D118" s="44"/>
      <c r="E118" s="44"/>
      <c r="F118" s="44"/>
      <c r="G118" s="44"/>
      <c r="H118" s="44"/>
      <c r="I118" s="44"/>
      <c r="J118" s="44"/>
      <c r="L118" s="44"/>
      <c r="M118" s="44"/>
      <c r="N118" s="44"/>
      <c r="O118" s="44"/>
      <c r="P118" s="44"/>
      <c r="Q118" s="44"/>
      <c r="S118" s="77"/>
      <c r="U118" s="44"/>
      <c r="V118" s="44"/>
      <c r="W118" s="44"/>
      <c r="X118" s="44"/>
      <c r="Y118" s="44"/>
      <c r="Z118" s="44"/>
      <c r="AA118" s="44"/>
      <c r="AC118" s="44"/>
      <c r="AD118" s="44"/>
      <c r="AE118" s="44"/>
      <c r="AF118" s="44"/>
      <c r="AG118" s="44"/>
      <c r="AH118" s="44"/>
    </row>
    <row r="119" spans="2:34" x14ac:dyDescent="0.25">
      <c r="B119" s="77"/>
      <c r="D119" s="44"/>
      <c r="E119" s="44"/>
      <c r="F119" s="44"/>
      <c r="G119" s="44"/>
      <c r="H119" s="44"/>
      <c r="I119" s="44"/>
      <c r="J119" s="44"/>
      <c r="L119" s="44"/>
      <c r="M119" s="44"/>
      <c r="N119" s="44"/>
      <c r="O119" s="44"/>
      <c r="P119" s="44"/>
      <c r="Q119" s="44"/>
      <c r="S119" s="77"/>
      <c r="U119" s="44"/>
      <c r="V119" s="44"/>
      <c r="W119" s="44"/>
      <c r="X119" s="44"/>
      <c r="Y119" s="44"/>
      <c r="Z119" s="44"/>
      <c r="AA119" s="44"/>
      <c r="AC119" s="44"/>
      <c r="AD119" s="44"/>
      <c r="AE119" s="44"/>
      <c r="AF119" s="44"/>
      <c r="AG119" s="44"/>
      <c r="AH119" s="44"/>
    </row>
    <row r="120" spans="2:34" x14ac:dyDescent="0.25">
      <c r="B120" s="77"/>
      <c r="D120" s="44"/>
      <c r="E120" s="44"/>
      <c r="F120" s="44"/>
      <c r="G120" s="44"/>
      <c r="H120" s="44"/>
      <c r="I120" s="44"/>
      <c r="J120" s="44"/>
      <c r="L120" s="44"/>
      <c r="M120" s="44"/>
      <c r="N120" s="44"/>
      <c r="O120" s="44"/>
      <c r="P120" s="44"/>
      <c r="Q120" s="44"/>
      <c r="S120" s="77"/>
      <c r="U120" s="44"/>
      <c r="V120" s="44"/>
      <c r="W120" s="44"/>
      <c r="X120" s="44"/>
      <c r="Y120" s="44"/>
      <c r="Z120" s="44"/>
      <c r="AA120" s="44"/>
      <c r="AC120" s="44"/>
      <c r="AD120" s="44"/>
      <c r="AE120" s="44"/>
      <c r="AF120" s="44"/>
      <c r="AG120" s="44"/>
      <c r="AH120" s="44"/>
    </row>
    <row r="121" spans="2:34" x14ac:dyDescent="0.25">
      <c r="B121" s="77"/>
      <c r="D121" s="44"/>
      <c r="E121" s="44"/>
      <c r="F121" s="44"/>
      <c r="G121" s="44"/>
      <c r="H121" s="44"/>
      <c r="I121" s="44"/>
      <c r="J121" s="44"/>
      <c r="L121" s="44"/>
      <c r="M121" s="44"/>
      <c r="N121" s="44"/>
      <c r="O121" s="44"/>
      <c r="P121" s="44"/>
      <c r="Q121" s="44"/>
      <c r="S121" s="77"/>
      <c r="U121" s="44"/>
      <c r="V121" s="44"/>
      <c r="W121" s="44"/>
      <c r="X121" s="44"/>
      <c r="Y121" s="44"/>
      <c r="Z121" s="44"/>
      <c r="AA121" s="44"/>
      <c r="AC121" s="44"/>
      <c r="AD121" s="44"/>
      <c r="AE121" s="44"/>
      <c r="AF121" s="44"/>
      <c r="AG121" s="44"/>
      <c r="AH121" s="44"/>
    </row>
    <row r="122" spans="2:34" x14ac:dyDescent="0.25">
      <c r="B122" s="77"/>
      <c r="D122" s="44"/>
      <c r="E122" s="44"/>
      <c r="F122" s="44"/>
      <c r="G122" s="44"/>
      <c r="H122" s="44"/>
      <c r="I122" s="44"/>
      <c r="J122" s="44"/>
      <c r="L122" s="44"/>
      <c r="M122" s="44"/>
      <c r="N122" s="44"/>
      <c r="O122" s="44"/>
      <c r="P122" s="44"/>
      <c r="Q122" s="44"/>
      <c r="S122" s="77"/>
      <c r="U122" s="44"/>
      <c r="V122" s="44"/>
      <c r="W122" s="44"/>
      <c r="X122" s="44"/>
      <c r="Y122" s="44"/>
      <c r="Z122" s="44"/>
      <c r="AA122" s="44"/>
      <c r="AC122" s="44"/>
      <c r="AD122" s="44"/>
      <c r="AE122" s="44"/>
      <c r="AF122" s="44"/>
      <c r="AG122" s="44"/>
      <c r="AH122" s="44"/>
    </row>
    <row r="123" spans="2:34" x14ac:dyDescent="0.25">
      <c r="B123" s="77"/>
      <c r="D123" s="44"/>
      <c r="E123" s="44"/>
      <c r="F123" s="44"/>
      <c r="G123" s="44"/>
      <c r="H123" s="44"/>
      <c r="I123" s="44"/>
      <c r="J123" s="44"/>
      <c r="L123" s="44"/>
      <c r="M123" s="44"/>
      <c r="N123" s="44"/>
      <c r="O123" s="44"/>
      <c r="P123" s="44"/>
      <c r="Q123" s="44"/>
      <c r="S123" s="77"/>
      <c r="U123" s="44"/>
      <c r="V123" s="44"/>
      <c r="W123" s="44"/>
      <c r="X123" s="44"/>
      <c r="Y123" s="44"/>
      <c r="Z123" s="44"/>
      <c r="AA123" s="44"/>
      <c r="AC123" s="44"/>
      <c r="AD123" s="44"/>
      <c r="AE123" s="44"/>
      <c r="AF123" s="44"/>
      <c r="AG123" s="44"/>
      <c r="AH123" s="44"/>
    </row>
    <row r="124" spans="2:34" x14ac:dyDescent="0.25">
      <c r="B124" s="77"/>
      <c r="D124" s="44"/>
      <c r="E124" s="44"/>
      <c r="F124" s="44"/>
      <c r="G124" s="44"/>
      <c r="H124" s="44"/>
      <c r="I124" s="44"/>
      <c r="J124" s="44"/>
      <c r="L124" s="44"/>
      <c r="M124" s="44"/>
      <c r="N124" s="44"/>
      <c r="O124" s="44"/>
      <c r="P124" s="44"/>
      <c r="Q124" s="44"/>
      <c r="S124" s="77"/>
      <c r="U124" s="44"/>
      <c r="V124" s="44"/>
      <c r="W124" s="44"/>
      <c r="X124" s="44"/>
      <c r="Y124" s="44"/>
      <c r="Z124" s="44"/>
      <c r="AA124" s="44"/>
      <c r="AC124" s="44"/>
      <c r="AD124" s="44"/>
      <c r="AE124" s="44"/>
      <c r="AF124" s="44"/>
      <c r="AG124" s="44"/>
      <c r="AH124" s="44"/>
    </row>
    <row r="125" spans="2:34" x14ac:dyDescent="0.25">
      <c r="B125" s="77"/>
      <c r="D125" s="44"/>
      <c r="E125" s="44"/>
      <c r="F125" s="44"/>
      <c r="G125" s="44"/>
      <c r="H125" s="44"/>
      <c r="I125" s="44"/>
      <c r="J125" s="44"/>
      <c r="L125" s="44"/>
      <c r="M125" s="44"/>
      <c r="N125" s="44"/>
      <c r="O125" s="44"/>
      <c r="P125" s="44"/>
      <c r="Q125" s="44"/>
      <c r="S125" s="77"/>
      <c r="U125" s="44"/>
      <c r="V125" s="44"/>
      <c r="W125" s="44"/>
      <c r="X125" s="44"/>
      <c r="Y125" s="44"/>
      <c r="Z125" s="44"/>
      <c r="AA125" s="44"/>
      <c r="AC125" s="44"/>
      <c r="AD125" s="44"/>
      <c r="AE125" s="44"/>
      <c r="AF125" s="44"/>
      <c r="AG125" s="44"/>
      <c r="AH125" s="44"/>
    </row>
    <row r="126" spans="2:34" x14ac:dyDescent="0.25">
      <c r="B126" s="77"/>
      <c r="D126" s="44"/>
      <c r="E126" s="44"/>
      <c r="F126" s="44"/>
      <c r="G126" s="44"/>
      <c r="H126" s="44"/>
      <c r="I126" s="44"/>
      <c r="J126" s="44"/>
      <c r="L126" s="44"/>
      <c r="M126" s="44"/>
      <c r="N126" s="44"/>
      <c r="O126" s="44"/>
      <c r="P126" s="44"/>
      <c r="Q126" s="44"/>
      <c r="S126" s="77"/>
      <c r="U126" s="44"/>
      <c r="V126" s="44"/>
      <c r="W126" s="44"/>
      <c r="X126" s="44"/>
      <c r="Y126" s="44"/>
      <c r="Z126" s="44"/>
      <c r="AA126" s="44"/>
      <c r="AC126" s="44"/>
      <c r="AD126" s="44"/>
      <c r="AE126" s="44"/>
      <c r="AF126" s="44"/>
      <c r="AG126" s="44"/>
      <c r="AH126" s="44"/>
    </row>
    <row r="127" spans="2:34" x14ac:dyDescent="0.25">
      <c r="B127" s="77"/>
      <c r="D127" s="44"/>
      <c r="E127" s="44"/>
      <c r="F127" s="44"/>
      <c r="G127" s="44"/>
      <c r="H127" s="44"/>
      <c r="I127" s="44"/>
      <c r="J127" s="44"/>
      <c r="L127" s="44"/>
      <c r="M127" s="44"/>
      <c r="N127" s="44"/>
      <c r="O127" s="44"/>
      <c r="P127" s="44"/>
      <c r="Q127" s="44"/>
      <c r="S127" s="77"/>
      <c r="U127" s="44"/>
      <c r="V127" s="44"/>
      <c r="W127" s="44"/>
      <c r="X127" s="44"/>
      <c r="Y127" s="44"/>
      <c r="Z127" s="44"/>
      <c r="AA127" s="44"/>
      <c r="AC127" s="44"/>
      <c r="AD127" s="44"/>
      <c r="AE127" s="44"/>
      <c r="AF127" s="44"/>
      <c r="AG127" s="44"/>
      <c r="AH127" s="44"/>
    </row>
    <row r="128" spans="2:34" x14ac:dyDescent="0.25">
      <c r="B128" s="77"/>
      <c r="D128" s="44"/>
      <c r="E128" s="44"/>
      <c r="F128" s="44"/>
      <c r="G128" s="44"/>
      <c r="H128" s="44"/>
      <c r="I128" s="44"/>
      <c r="J128" s="44"/>
      <c r="L128" s="44"/>
      <c r="M128" s="44"/>
      <c r="N128" s="44"/>
      <c r="O128" s="44"/>
      <c r="P128" s="44"/>
      <c r="Q128" s="44"/>
      <c r="S128" s="77"/>
      <c r="U128" s="44"/>
      <c r="V128" s="44"/>
      <c r="W128" s="44"/>
      <c r="X128" s="44"/>
      <c r="Y128" s="44"/>
      <c r="Z128" s="44"/>
      <c r="AA128" s="44"/>
      <c r="AC128" s="44"/>
      <c r="AD128" s="44"/>
      <c r="AE128" s="44"/>
      <c r="AF128" s="44"/>
      <c r="AG128" s="44"/>
      <c r="AH128" s="44"/>
    </row>
    <row r="129" spans="2:34" x14ac:dyDescent="0.25">
      <c r="B129" s="77"/>
      <c r="D129" s="44"/>
      <c r="E129" s="44"/>
      <c r="F129" s="44"/>
      <c r="G129" s="44"/>
      <c r="H129" s="44"/>
      <c r="I129" s="44"/>
      <c r="J129" s="44"/>
      <c r="L129" s="44"/>
      <c r="M129" s="44"/>
      <c r="N129" s="44"/>
      <c r="O129" s="44"/>
      <c r="P129" s="44"/>
      <c r="Q129" s="44"/>
      <c r="S129" s="77"/>
      <c r="U129" s="44"/>
      <c r="V129" s="44"/>
      <c r="W129" s="44"/>
      <c r="X129" s="44"/>
      <c r="Y129" s="44"/>
      <c r="Z129" s="44"/>
      <c r="AA129" s="44"/>
      <c r="AC129" s="44"/>
      <c r="AD129" s="44"/>
      <c r="AE129" s="44"/>
      <c r="AF129" s="44"/>
      <c r="AG129" s="44"/>
      <c r="AH129" s="44"/>
    </row>
    <row r="130" spans="2:34" x14ac:dyDescent="0.25">
      <c r="B130" s="77"/>
      <c r="D130" s="44"/>
      <c r="E130" s="44"/>
      <c r="F130" s="44"/>
      <c r="G130" s="44"/>
      <c r="H130" s="44"/>
      <c r="I130" s="44"/>
      <c r="J130" s="44"/>
      <c r="L130" s="44"/>
      <c r="M130" s="44"/>
      <c r="N130" s="44"/>
      <c r="O130" s="44"/>
      <c r="P130" s="44"/>
      <c r="Q130" s="44"/>
      <c r="S130" s="77"/>
      <c r="U130" s="44"/>
      <c r="V130" s="44"/>
      <c r="W130" s="44"/>
      <c r="X130" s="44"/>
      <c r="Y130" s="44"/>
      <c r="Z130" s="44"/>
      <c r="AA130" s="44"/>
      <c r="AC130" s="44"/>
      <c r="AD130" s="44"/>
      <c r="AE130" s="44"/>
      <c r="AF130" s="44"/>
      <c r="AG130" s="44"/>
      <c r="AH130" s="44"/>
    </row>
    <row r="131" spans="2:34" x14ac:dyDescent="0.25">
      <c r="B131" s="77"/>
      <c r="D131" s="44"/>
      <c r="E131" s="44"/>
      <c r="F131" s="44"/>
      <c r="G131" s="44"/>
      <c r="H131" s="44"/>
      <c r="I131" s="44"/>
      <c r="J131" s="44"/>
      <c r="L131" s="44"/>
      <c r="M131" s="44"/>
      <c r="N131" s="44"/>
      <c r="O131" s="44"/>
      <c r="P131" s="44"/>
      <c r="Q131" s="44"/>
      <c r="S131" s="77"/>
      <c r="U131" s="44"/>
      <c r="V131" s="44"/>
      <c r="W131" s="44"/>
      <c r="X131" s="44"/>
      <c r="Y131" s="44"/>
      <c r="Z131" s="44"/>
      <c r="AA131" s="44"/>
      <c r="AC131" s="44"/>
      <c r="AD131" s="44"/>
      <c r="AE131" s="44"/>
      <c r="AF131" s="44"/>
      <c r="AG131" s="44"/>
      <c r="AH131" s="44"/>
    </row>
    <row r="132" spans="2:34" x14ac:dyDescent="0.25">
      <c r="B132" s="77"/>
      <c r="D132" s="44"/>
      <c r="E132" s="44"/>
      <c r="F132" s="44"/>
      <c r="G132" s="44"/>
      <c r="H132" s="44"/>
      <c r="I132" s="44"/>
      <c r="J132" s="44"/>
      <c r="L132" s="44"/>
      <c r="M132" s="44"/>
      <c r="N132" s="44"/>
      <c r="O132" s="44"/>
      <c r="P132" s="44"/>
      <c r="Q132" s="44"/>
      <c r="S132" s="77"/>
      <c r="U132" s="44"/>
      <c r="V132" s="44"/>
      <c r="W132" s="44"/>
      <c r="X132" s="44"/>
      <c r="Y132" s="44"/>
      <c r="Z132" s="44"/>
      <c r="AA132" s="44"/>
      <c r="AC132" s="44"/>
      <c r="AD132" s="44"/>
      <c r="AE132" s="44"/>
      <c r="AF132" s="44"/>
      <c r="AG132" s="44"/>
      <c r="AH132" s="44"/>
    </row>
    <row r="133" spans="2:34" x14ac:dyDescent="0.25">
      <c r="B133" s="77"/>
      <c r="D133" s="44"/>
      <c r="E133" s="44"/>
      <c r="F133" s="44"/>
      <c r="G133" s="44"/>
      <c r="H133" s="44"/>
      <c r="I133" s="44"/>
      <c r="J133" s="44"/>
      <c r="L133" s="44"/>
      <c r="M133" s="44"/>
      <c r="N133" s="44"/>
      <c r="O133" s="44"/>
      <c r="P133" s="44"/>
      <c r="Q133" s="44"/>
      <c r="S133" s="77"/>
      <c r="U133" s="44"/>
      <c r="V133" s="44"/>
      <c r="W133" s="44"/>
      <c r="X133" s="44"/>
      <c r="Y133" s="44"/>
      <c r="Z133" s="44"/>
      <c r="AA133" s="44"/>
      <c r="AC133" s="44"/>
      <c r="AD133" s="44"/>
      <c r="AE133" s="44"/>
      <c r="AF133" s="44"/>
      <c r="AG133" s="44"/>
      <c r="AH133" s="44"/>
    </row>
    <row r="134" spans="2:34" x14ac:dyDescent="0.25">
      <c r="B134" s="77"/>
      <c r="D134" s="44"/>
      <c r="E134" s="44"/>
      <c r="F134" s="44"/>
      <c r="G134" s="44"/>
      <c r="H134" s="44"/>
      <c r="I134" s="44"/>
      <c r="J134" s="44"/>
      <c r="L134" s="44"/>
      <c r="M134" s="44"/>
      <c r="N134" s="44"/>
      <c r="O134" s="44"/>
      <c r="P134" s="44"/>
      <c r="Q134" s="44"/>
      <c r="S134" s="77"/>
      <c r="U134" s="44"/>
      <c r="V134" s="44"/>
      <c r="W134" s="44"/>
      <c r="X134" s="44"/>
      <c r="Y134" s="44"/>
      <c r="Z134" s="44"/>
      <c r="AA134" s="44"/>
      <c r="AC134" s="44"/>
      <c r="AD134" s="44"/>
      <c r="AE134" s="44"/>
      <c r="AF134" s="44"/>
      <c r="AG134" s="44"/>
      <c r="AH134" s="44"/>
    </row>
    <row r="135" spans="2:34" x14ac:dyDescent="0.25">
      <c r="B135" s="77"/>
      <c r="D135" s="44"/>
      <c r="E135" s="44"/>
      <c r="F135" s="44"/>
      <c r="G135" s="44"/>
      <c r="H135" s="44"/>
      <c r="I135" s="44"/>
      <c r="J135" s="44"/>
      <c r="L135" s="44"/>
      <c r="M135" s="44"/>
      <c r="N135" s="44"/>
      <c r="O135" s="44"/>
      <c r="P135" s="44"/>
      <c r="Q135" s="44"/>
      <c r="S135" s="77"/>
      <c r="U135" s="44"/>
      <c r="V135" s="44"/>
      <c r="W135" s="44"/>
      <c r="X135" s="44"/>
      <c r="Y135" s="44"/>
      <c r="Z135" s="44"/>
      <c r="AA135" s="44"/>
      <c r="AC135" s="44"/>
      <c r="AD135" s="44"/>
      <c r="AE135" s="44"/>
      <c r="AF135" s="44"/>
      <c r="AG135" s="44"/>
      <c r="AH135" s="44"/>
    </row>
    <row r="136" spans="2:34" x14ac:dyDescent="0.25">
      <c r="B136" s="77"/>
      <c r="D136" s="44"/>
      <c r="E136" s="44"/>
      <c r="F136" s="44"/>
      <c r="G136" s="44"/>
      <c r="H136" s="44"/>
      <c r="I136" s="44"/>
      <c r="J136" s="44"/>
      <c r="L136" s="44"/>
      <c r="M136" s="44"/>
      <c r="N136" s="44"/>
      <c r="O136" s="44"/>
      <c r="P136" s="44"/>
      <c r="Q136" s="44"/>
      <c r="S136" s="77"/>
      <c r="U136" s="44"/>
      <c r="V136" s="44"/>
      <c r="W136" s="44"/>
      <c r="X136" s="44"/>
      <c r="Y136" s="44"/>
      <c r="Z136" s="44"/>
      <c r="AA136" s="44"/>
      <c r="AC136" s="44"/>
      <c r="AD136" s="44"/>
      <c r="AE136" s="44"/>
      <c r="AF136" s="44"/>
      <c r="AG136" s="44"/>
      <c r="AH136" s="44"/>
    </row>
    <row r="137" spans="2:34" x14ac:dyDescent="0.25">
      <c r="B137" s="77"/>
      <c r="D137" s="44"/>
      <c r="E137" s="44"/>
      <c r="F137" s="44"/>
      <c r="G137" s="44"/>
      <c r="H137" s="44"/>
      <c r="I137" s="44"/>
      <c r="J137" s="44"/>
      <c r="L137" s="44"/>
      <c r="M137" s="44"/>
      <c r="N137" s="44"/>
      <c r="O137" s="44"/>
      <c r="P137" s="44"/>
      <c r="Q137" s="44"/>
      <c r="S137" s="77"/>
      <c r="U137" s="44"/>
      <c r="V137" s="44"/>
      <c r="W137" s="44"/>
      <c r="X137" s="44"/>
      <c r="Y137" s="44"/>
      <c r="Z137" s="44"/>
      <c r="AA137" s="44"/>
      <c r="AC137" s="44"/>
      <c r="AD137" s="44"/>
      <c r="AE137" s="44"/>
      <c r="AF137" s="44"/>
      <c r="AG137" s="44"/>
      <c r="AH137" s="44"/>
    </row>
    <row r="138" spans="2:34" x14ac:dyDescent="0.25">
      <c r="B138" s="77"/>
      <c r="D138" s="44"/>
      <c r="E138" s="44"/>
      <c r="F138" s="44"/>
      <c r="G138" s="44"/>
      <c r="H138" s="44"/>
      <c r="I138" s="44"/>
      <c r="J138" s="44"/>
      <c r="L138" s="44"/>
      <c r="M138" s="44"/>
      <c r="N138" s="44"/>
      <c r="O138" s="44"/>
      <c r="P138" s="44"/>
      <c r="Q138" s="44"/>
      <c r="S138" s="77"/>
      <c r="U138" s="44"/>
      <c r="V138" s="44"/>
      <c r="W138" s="44"/>
      <c r="X138" s="44"/>
      <c r="Y138" s="44"/>
      <c r="Z138" s="44"/>
      <c r="AA138" s="44"/>
      <c r="AC138" s="44"/>
      <c r="AD138" s="44"/>
      <c r="AE138" s="44"/>
      <c r="AF138" s="44"/>
      <c r="AG138" s="44"/>
      <c r="AH138" s="44"/>
    </row>
    <row r="139" spans="2:34" x14ac:dyDescent="0.25">
      <c r="B139" s="77"/>
      <c r="D139" s="44"/>
      <c r="E139" s="44"/>
      <c r="F139" s="44"/>
      <c r="G139" s="44"/>
      <c r="H139" s="44"/>
      <c r="I139" s="44"/>
      <c r="J139" s="44"/>
      <c r="L139" s="44"/>
      <c r="M139" s="44"/>
      <c r="N139" s="44"/>
      <c r="O139" s="44"/>
      <c r="P139" s="44"/>
      <c r="Q139" s="44"/>
      <c r="S139" s="77"/>
      <c r="U139" s="44"/>
      <c r="V139" s="44"/>
      <c r="W139" s="44"/>
      <c r="X139" s="44"/>
      <c r="Y139" s="44"/>
      <c r="Z139" s="44"/>
      <c r="AA139" s="44"/>
      <c r="AC139" s="44"/>
      <c r="AD139" s="44"/>
      <c r="AE139" s="44"/>
      <c r="AF139" s="44"/>
      <c r="AG139" s="44"/>
      <c r="AH139" s="44"/>
    </row>
    <row r="140" spans="2:34" x14ac:dyDescent="0.25">
      <c r="B140" s="77"/>
      <c r="D140" s="44"/>
      <c r="E140" s="44"/>
      <c r="F140" s="44"/>
      <c r="G140" s="44"/>
      <c r="H140" s="44"/>
      <c r="I140" s="44"/>
      <c r="J140" s="44"/>
      <c r="L140" s="44"/>
      <c r="M140" s="44"/>
      <c r="N140" s="44"/>
      <c r="O140" s="44"/>
      <c r="P140" s="44"/>
      <c r="Q140" s="44"/>
      <c r="S140" s="77"/>
      <c r="U140" s="44"/>
      <c r="V140" s="44"/>
      <c r="W140" s="44"/>
      <c r="X140" s="44"/>
      <c r="Y140" s="44"/>
      <c r="Z140" s="44"/>
      <c r="AA140" s="44"/>
      <c r="AC140" s="44"/>
      <c r="AD140" s="44"/>
      <c r="AE140" s="44"/>
      <c r="AF140" s="44"/>
      <c r="AG140" s="44"/>
      <c r="AH140" s="44"/>
    </row>
    <row r="141" spans="2:34" x14ac:dyDescent="0.25">
      <c r="B141" s="77"/>
      <c r="D141" s="44"/>
      <c r="E141" s="44"/>
      <c r="F141" s="44"/>
      <c r="G141" s="44"/>
      <c r="H141" s="44"/>
      <c r="I141" s="44"/>
      <c r="J141" s="44"/>
      <c r="L141" s="44"/>
      <c r="M141" s="44"/>
      <c r="N141" s="44"/>
      <c r="O141" s="44"/>
      <c r="P141" s="44"/>
      <c r="Q141" s="44"/>
      <c r="S141" s="77"/>
      <c r="U141" s="44"/>
      <c r="V141" s="44"/>
      <c r="W141" s="44"/>
      <c r="X141" s="44"/>
      <c r="Y141" s="44"/>
      <c r="Z141" s="44"/>
      <c r="AA141" s="44"/>
      <c r="AC141" s="44"/>
      <c r="AD141" s="44"/>
      <c r="AE141" s="44"/>
      <c r="AF141" s="44"/>
      <c r="AG141" s="44"/>
      <c r="AH141" s="44"/>
    </row>
    <row r="142" spans="2:34" x14ac:dyDescent="0.25">
      <c r="B142" s="77"/>
      <c r="D142" s="44"/>
      <c r="E142" s="44"/>
      <c r="F142" s="44"/>
      <c r="G142" s="44"/>
      <c r="H142" s="44"/>
      <c r="I142" s="44"/>
      <c r="J142" s="44"/>
      <c r="L142" s="44"/>
      <c r="M142" s="44"/>
      <c r="N142" s="44"/>
      <c r="O142" s="44"/>
      <c r="P142" s="44"/>
      <c r="Q142" s="44"/>
      <c r="S142" s="77"/>
      <c r="U142" s="44"/>
      <c r="V142" s="44"/>
      <c r="W142" s="44"/>
      <c r="X142" s="44"/>
      <c r="Y142" s="44"/>
      <c r="Z142" s="44"/>
      <c r="AA142" s="44"/>
      <c r="AC142" s="44"/>
      <c r="AD142" s="44"/>
      <c r="AE142" s="44"/>
      <c r="AF142" s="44"/>
      <c r="AG142" s="44"/>
      <c r="AH142" s="44"/>
    </row>
    <row r="143" spans="2:34" x14ac:dyDescent="0.25">
      <c r="B143" s="77"/>
      <c r="D143" s="44"/>
      <c r="E143" s="44"/>
      <c r="F143" s="44"/>
      <c r="G143" s="44"/>
      <c r="H143" s="44"/>
      <c r="I143" s="44"/>
      <c r="J143" s="44"/>
      <c r="L143" s="44"/>
      <c r="M143" s="44"/>
      <c r="N143" s="44"/>
      <c r="O143" s="44"/>
      <c r="P143" s="44"/>
      <c r="Q143" s="44"/>
      <c r="S143" s="77"/>
      <c r="U143" s="44"/>
      <c r="V143" s="44"/>
      <c r="W143" s="44"/>
      <c r="X143" s="44"/>
      <c r="Y143" s="44"/>
      <c r="Z143" s="44"/>
      <c r="AA143" s="44"/>
      <c r="AC143" s="44"/>
      <c r="AD143" s="44"/>
      <c r="AE143" s="44"/>
      <c r="AF143" s="44"/>
      <c r="AG143" s="44"/>
      <c r="AH143" s="44"/>
    </row>
    <row r="144" spans="2:34" x14ac:dyDescent="0.25">
      <c r="B144" s="77"/>
      <c r="D144" s="44"/>
      <c r="E144" s="44"/>
      <c r="F144" s="44"/>
      <c r="G144" s="44"/>
      <c r="H144" s="44"/>
      <c r="I144" s="44"/>
      <c r="J144" s="44"/>
      <c r="L144" s="44"/>
      <c r="M144" s="44"/>
      <c r="N144" s="44"/>
      <c r="O144" s="44"/>
      <c r="P144" s="44"/>
      <c r="Q144" s="44"/>
      <c r="S144" s="77"/>
      <c r="U144" s="44"/>
      <c r="V144" s="44"/>
      <c r="W144" s="44"/>
      <c r="X144" s="44"/>
      <c r="Y144" s="44"/>
      <c r="Z144" s="44"/>
      <c r="AA144" s="44"/>
      <c r="AC144" s="44"/>
      <c r="AD144" s="44"/>
      <c r="AE144" s="44"/>
      <c r="AF144" s="44"/>
      <c r="AG144" s="44"/>
      <c r="AH144" s="44"/>
    </row>
    <row r="145" spans="2:34" x14ac:dyDescent="0.25">
      <c r="B145" s="77"/>
      <c r="D145" s="44"/>
      <c r="E145" s="44"/>
      <c r="F145" s="44"/>
      <c r="G145" s="44"/>
      <c r="H145" s="44"/>
      <c r="I145" s="44"/>
      <c r="J145" s="44"/>
      <c r="L145" s="44"/>
      <c r="M145" s="44"/>
      <c r="N145" s="44"/>
      <c r="O145" s="44"/>
      <c r="P145" s="44"/>
      <c r="Q145" s="44"/>
      <c r="S145" s="77"/>
      <c r="U145" s="44"/>
      <c r="V145" s="44"/>
      <c r="W145" s="44"/>
      <c r="X145" s="44"/>
      <c r="Y145" s="44"/>
      <c r="Z145" s="44"/>
      <c r="AA145" s="44"/>
      <c r="AC145" s="44"/>
      <c r="AD145" s="44"/>
      <c r="AE145" s="44"/>
      <c r="AF145" s="44"/>
      <c r="AG145" s="44"/>
      <c r="AH145" s="44"/>
    </row>
    <row r="146" spans="2:34" x14ac:dyDescent="0.25">
      <c r="B146" s="77"/>
      <c r="D146" s="44"/>
      <c r="E146" s="44"/>
      <c r="F146" s="44"/>
      <c r="G146" s="44"/>
      <c r="H146" s="44"/>
      <c r="I146" s="44"/>
      <c r="J146" s="44"/>
      <c r="L146" s="44"/>
      <c r="M146" s="44"/>
      <c r="N146" s="44"/>
      <c r="O146" s="44"/>
      <c r="P146" s="44"/>
      <c r="Q146" s="44"/>
      <c r="S146" s="77"/>
      <c r="U146" s="44"/>
      <c r="V146" s="44"/>
      <c r="W146" s="44"/>
      <c r="X146" s="44"/>
      <c r="Y146" s="44"/>
      <c r="Z146" s="44"/>
      <c r="AA146" s="44"/>
      <c r="AC146" s="44"/>
      <c r="AD146" s="44"/>
      <c r="AE146" s="44"/>
      <c r="AF146" s="44"/>
      <c r="AG146" s="44"/>
      <c r="AH146" s="44"/>
    </row>
    <row r="147" spans="2:34" x14ac:dyDescent="0.25">
      <c r="B147" s="77"/>
      <c r="D147" s="44"/>
      <c r="E147" s="44"/>
      <c r="F147" s="44"/>
      <c r="G147" s="44"/>
      <c r="H147" s="44"/>
      <c r="I147" s="44"/>
      <c r="J147" s="44"/>
      <c r="L147" s="44"/>
      <c r="M147" s="44"/>
      <c r="N147" s="44"/>
      <c r="O147" s="44"/>
      <c r="P147" s="44"/>
      <c r="Q147" s="44"/>
      <c r="S147" s="77"/>
      <c r="U147" s="44"/>
      <c r="V147" s="44"/>
      <c r="W147" s="44"/>
      <c r="X147" s="44"/>
      <c r="Y147" s="44"/>
      <c r="Z147" s="44"/>
      <c r="AA147" s="44"/>
      <c r="AC147" s="44"/>
      <c r="AD147" s="44"/>
      <c r="AE147" s="44"/>
      <c r="AF147" s="44"/>
      <c r="AG147" s="44"/>
      <c r="AH147" s="44"/>
    </row>
    <row r="148" spans="2:34" x14ac:dyDescent="0.25">
      <c r="B148" s="77"/>
      <c r="D148" s="44"/>
      <c r="E148" s="44"/>
      <c r="F148" s="44"/>
      <c r="G148" s="44"/>
      <c r="H148" s="44"/>
      <c r="I148" s="44"/>
      <c r="J148" s="44"/>
      <c r="L148" s="44"/>
      <c r="M148" s="44"/>
      <c r="N148" s="44"/>
      <c r="O148" s="44"/>
      <c r="P148" s="44"/>
      <c r="Q148" s="44"/>
      <c r="S148" s="77"/>
      <c r="U148" s="44"/>
      <c r="V148" s="44"/>
      <c r="W148" s="44"/>
      <c r="X148" s="44"/>
      <c r="Y148" s="44"/>
      <c r="Z148" s="44"/>
      <c r="AA148" s="44"/>
      <c r="AC148" s="44"/>
      <c r="AD148" s="44"/>
      <c r="AE148" s="44"/>
      <c r="AF148" s="44"/>
      <c r="AG148" s="44"/>
      <c r="AH148" s="44"/>
    </row>
    <row r="149" spans="2:34" x14ac:dyDescent="0.25">
      <c r="B149" s="77"/>
      <c r="D149" s="44"/>
      <c r="E149" s="44"/>
      <c r="F149" s="44"/>
      <c r="G149" s="44"/>
      <c r="H149" s="44"/>
      <c r="I149" s="44"/>
      <c r="J149" s="44"/>
      <c r="L149" s="44"/>
      <c r="M149" s="44"/>
      <c r="N149" s="44"/>
      <c r="O149" s="44"/>
      <c r="P149" s="44"/>
      <c r="Q149" s="44"/>
      <c r="S149" s="77"/>
      <c r="U149" s="44"/>
      <c r="V149" s="44"/>
      <c r="W149" s="44"/>
      <c r="X149" s="44"/>
      <c r="Y149" s="44"/>
      <c r="Z149" s="44"/>
      <c r="AA149" s="44"/>
      <c r="AC149" s="44"/>
      <c r="AD149" s="44"/>
      <c r="AE149" s="44"/>
      <c r="AF149" s="44"/>
      <c r="AG149" s="44"/>
      <c r="AH149" s="44"/>
    </row>
    <row r="150" spans="2:34" x14ac:dyDescent="0.25">
      <c r="B150" s="77"/>
      <c r="D150" s="44"/>
      <c r="E150" s="44"/>
      <c r="F150" s="44"/>
      <c r="G150" s="44"/>
      <c r="H150" s="44"/>
      <c r="I150" s="44"/>
      <c r="J150" s="44"/>
      <c r="L150" s="44"/>
      <c r="M150" s="44"/>
      <c r="N150" s="44"/>
      <c r="O150" s="44"/>
      <c r="P150" s="44"/>
      <c r="Q150" s="44"/>
      <c r="S150" s="77"/>
      <c r="U150" s="44"/>
      <c r="V150" s="44"/>
      <c r="W150" s="44"/>
      <c r="X150" s="44"/>
      <c r="Y150" s="44"/>
      <c r="Z150" s="44"/>
      <c r="AA150" s="44"/>
      <c r="AC150" s="44"/>
      <c r="AD150" s="44"/>
      <c r="AE150" s="44"/>
      <c r="AF150" s="44"/>
      <c r="AG150" s="44"/>
      <c r="AH150" s="44"/>
    </row>
    <row r="151" spans="2:34" x14ac:dyDescent="0.25">
      <c r="B151" s="77"/>
      <c r="D151" s="44"/>
      <c r="E151" s="44"/>
      <c r="F151" s="44"/>
      <c r="G151" s="44"/>
      <c r="H151" s="44"/>
      <c r="I151" s="44"/>
      <c r="J151" s="44"/>
      <c r="L151" s="44"/>
      <c r="M151" s="44"/>
      <c r="N151" s="44"/>
      <c r="O151" s="44"/>
      <c r="P151" s="44"/>
      <c r="Q151" s="44"/>
      <c r="S151" s="77"/>
      <c r="U151" s="44"/>
      <c r="V151" s="44"/>
      <c r="W151" s="44"/>
      <c r="X151" s="44"/>
      <c r="Y151" s="44"/>
      <c r="Z151" s="44"/>
      <c r="AA151" s="44"/>
      <c r="AC151" s="44"/>
      <c r="AD151" s="44"/>
      <c r="AE151" s="44"/>
      <c r="AF151" s="44"/>
      <c r="AG151" s="44"/>
      <c r="AH151" s="44"/>
    </row>
    <row r="152" spans="2:34" x14ac:dyDescent="0.25">
      <c r="B152" s="77"/>
      <c r="D152" s="44"/>
      <c r="E152" s="44"/>
      <c r="F152" s="44"/>
      <c r="G152" s="44"/>
      <c r="H152" s="44"/>
      <c r="I152" s="44"/>
      <c r="J152" s="44"/>
      <c r="L152" s="44"/>
      <c r="M152" s="44"/>
      <c r="N152" s="44"/>
      <c r="O152" s="44"/>
      <c r="P152" s="44"/>
      <c r="Q152" s="44"/>
      <c r="S152" s="77"/>
      <c r="U152" s="44"/>
      <c r="V152" s="44"/>
      <c r="W152" s="44"/>
      <c r="X152" s="44"/>
      <c r="Y152" s="44"/>
      <c r="Z152" s="44"/>
      <c r="AA152" s="44"/>
      <c r="AC152" s="44"/>
      <c r="AD152" s="44"/>
      <c r="AE152" s="44"/>
      <c r="AF152" s="44"/>
      <c r="AG152" s="44"/>
      <c r="AH152" s="44"/>
    </row>
    <row r="153" spans="2:34" x14ac:dyDescent="0.25">
      <c r="B153" s="77"/>
      <c r="D153" s="44"/>
      <c r="E153" s="44"/>
      <c r="F153" s="44"/>
      <c r="G153" s="44"/>
      <c r="H153" s="44"/>
      <c r="I153" s="44"/>
      <c r="J153" s="44"/>
      <c r="L153" s="44"/>
      <c r="M153" s="44"/>
      <c r="N153" s="44"/>
      <c r="O153" s="44"/>
      <c r="P153" s="44"/>
      <c r="Q153" s="44"/>
      <c r="S153" s="77"/>
      <c r="U153" s="44"/>
      <c r="V153" s="44"/>
      <c r="W153" s="44"/>
      <c r="X153" s="44"/>
      <c r="Y153" s="44"/>
      <c r="Z153" s="44"/>
      <c r="AA153" s="44"/>
      <c r="AC153" s="44"/>
      <c r="AD153" s="44"/>
      <c r="AE153" s="44"/>
      <c r="AF153" s="44"/>
      <c r="AG153" s="44"/>
      <c r="AH153" s="44"/>
    </row>
    <row r="154" spans="2:34" x14ac:dyDescent="0.25">
      <c r="B154" s="77"/>
      <c r="D154" s="44"/>
      <c r="E154" s="44"/>
      <c r="F154" s="44"/>
      <c r="G154" s="44"/>
      <c r="H154" s="44"/>
      <c r="I154" s="44"/>
      <c r="J154" s="44"/>
      <c r="L154" s="44"/>
      <c r="M154" s="44"/>
      <c r="N154" s="44"/>
      <c r="O154" s="44"/>
      <c r="P154" s="44"/>
      <c r="Q154" s="44"/>
      <c r="S154" s="77"/>
      <c r="U154" s="44"/>
      <c r="V154" s="44"/>
      <c r="W154" s="44"/>
      <c r="X154" s="44"/>
      <c r="Y154" s="44"/>
      <c r="Z154" s="44"/>
      <c r="AA154" s="44"/>
      <c r="AC154" s="44"/>
      <c r="AD154" s="44"/>
      <c r="AE154" s="44"/>
      <c r="AF154" s="44"/>
      <c r="AG154" s="44"/>
      <c r="AH154" s="44"/>
    </row>
    <row r="155" spans="2:34" x14ac:dyDescent="0.25">
      <c r="B155" s="77"/>
      <c r="D155" s="44"/>
      <c r="E155" s="44"/>
      <c r="F155" s="44"/>
      <c r="G155" s="44"/>
      <c r="H155" s="44"/>
      <c r="I155" s="44"/>
      <c r="J155" s="44"/>
      <c r="L155" s="44"/>
      <c r="M155" s="44"/>
      <c r="N155" s="44"/>
      <c r="O155" s="44"/>
      <c r="P155" s="44"/>
      <c r="Q155" s="44"/>
      <c r="S155" s="77"/>
      <c r="U155" s="44"/>
      <c r="V155" s="44"/>
      <c r="W155" s="44"/>
      <c r="X155" s="44"/>
      <c r="Y155" s="44"/>
      <c r="Z155" s="44"/>
      <c r="AA155" s="44"/>
      <c r="AC155" s="44"/>
      <c r="AD155" s="44"/>
      <c r="AE155" s="44"/>
      <c r="AF155" s="44"/>
      <c r="AG155" s="44"/>
      <c r="AH155" s="44"/>
    </row>
    <row r="156" spans="2:34" x14ac:dyDescent="0.25">
      <c r="B156" s="77"/>
      <c r="D156" s="44"/>
      <c r="E156" s="44"/>
      <c r="F156" s="44"/>
      <c r="G156" s="44"/>
      <c r="H156" s="44"/>
      <c r="I156" s="44"/>
      <c r="J156" s="44"/>
      <c r="L156" s="44"/>
      <c r="M156" s="44"/>
      <c r="N156" s="44"/>
      <c r="O156" s="44"/>
      <c r="P156" s="44"/>
      <c r="Q156" s="44"/>
      <c r="S156" s="77"/>
      <c r="U156" s="44"/>
      <c r="V156" s="44"/>
      <c r="W156" s="44"/>
      <c r="X156" s="44"/>
      <c r="Y156" s="44"/>
      <c r="Z156" s="44"/>
      <c r="AA156" s="44"/>
      <c r="AC156" s="44"/>
      <c r="AD156" s="44"/>
      <c r="AE156" s="44"/>
      <c r="AF156" s="44"/>
      <c r="AG156" s="44"/>
      <c r="AH156" s="44"/>
    </row>
    <row r="157" spans="2:34" x14ac:dyDescent="0.25">
      <c r="B157" s="77"/>
      <c r="D157" s="44"/>
      <c r="E157" s="44"/>
      <c r="F157" s="44"/>
      <c r="G157" s="44"/>
      <c r="H157" s="44"/>
      <c r="I157" s="44"/>
      <c r="J157" s="44"/>
      <c r="L157" s="44"/>
      <c r="M157" s="44"/>
      <c r="N157" s="44"/>
      <c r="O157" s="44"/>
      <c r="P157" s="44"/>
      <c r="Q157" s="44"/>
      <c r="S157" s="77"/>
      <c r="U157" s="44"/>
      <c r="V157" s="44"/>
      <c r="W157" s="44"/>
      <c r="X157" s="44"/>
      <c r="Y157" s="44"/>
      <c r="Z157" s="44"/>
      <c r="AA157" s="44"/>
      <c r="AC157" s="44"/>
      <c r="AD157" s="44"/>
      <c r="AE157" s="44"/>
      <c r="AF157" s="44"/>
      <c r="AG157" s="44"/>
      <c r="AH157" s="44"/>
    </row>
    <row r="158" spans="2:34" x14ac:dyDescent="0.25">
      <c r="B158" s="77"/>
      <c r="D158" s="44"/>
      <c r="E158" s="44"/>
      <c r="F158" s="44"/>
      <c r="G158" s="44"/>
      <c r="H158" s="44"/>
      <c r="I158" s="44"/>
      <c r="J158" s="44"/>
      <c r="L158" s="44"/>
      <c r="M158" s="44"/>
      <c r="N158" s="44"/>
      <c r="O158" s="44"/>
      <c r="P158" s="44"/>
      <c r="Q158" s="44"/>
      <c r="S158" s="77"/>
      <c r="U158" s="44"/>
      <c r="V158" s="44"/>
      <c r="W158" s="44"/>
      <c r="X158" s="44"/>
      <c r="Y158" s="44"/>
      <c r="Z158" s="44"/>
      <c r="AA158" s="44"/>
      <c r="AC158" s="44"/>
      <c r="AD158" s="44"/>
      <c r="AE158" s="44"/>
      <c r="AF158" s="44"/>
      <c r="AG158" s="44"/>
      <c r="AH158" s="44"/>
    </row>
    <row r="159" spans="2:34" x14ac:dyDescent="0.25">
      <c r="B159" s="77"/>
      <c r="D159" s="44"/>
      <c r="E159" s="44"/>
      <c r="F159" s="44"/>
      <c r="G159" s="44"/>
      <c r="H159" s="44"/>
      <c r="I159" s="44"/>
      <c r="J159" s="44"/>
      <c r="L159" s="44"/>
      <c r="M159" s="44"/>
      <c r="N159" s="44"/>
      <c r="O159" s="44"/>
      <c r="P159" s="44"/>
      <c r="Q159" s="44"/>
      <c r="S159" s="77"/>
      <c r="U159" s="44"/>
      <c r="V159" s="44"/>
      <c r="W159" s="44"/>
      <c r="X159" s="44"/>
      <c r="Y159" s="44"/>
      <c r="Z159" s="44"/>
      <c r="AA159" s="44"/>
      <c r="AC159" s="44"/>
      <c r="AD159" s="44"/>
      <c r="AE159" s="44"/>
      <c r="AF159" s="44"/>
      <c r="AG159" s="44"/>
      <c r="AH159" s="44"/>
    </row>
    <row r="160" spans="2:34" x14ac:dyDescent="0.25">
      <c r="B160" s="77"/>
      <c r="D160" s="44"/>
      <c r="E160" s="44"/>
      <c r="F160" s="44"/>
      <c r="G160" s="44"/>
      <c r="H160" s="44"/>
      <c r="I160" s="44"/>
      <c r="J160" s="44"/>
      <c r="L160" s="44"/>
      <c r="M160" s="44"/>
      <c r="N160" s="44"/>
      <c r="O160" s="44"/>
      <c r="P160" s="44"/>
      <c r="Q160" s="44"/>
      <c r="S160" s="77"/>
      <c r="U160" s="44"/>
      <c r="V160" s="44"/>
      <c r="W160" s="44"/>
      <c r="X160" s="44"/>
      <c r="Y160" s="44"/>
      <c r="Z160" s="44"/>
      <c r="AA160" s="44"/>
      <c r="AC160" s="44"/>
      <c r="AD160" s="44"/>
      <c r="AE160" s="44"/>
      <c r="AF160" s="44"/>
      <c r="AG160" s="44"/>
      <c r="AH160" s="44"/>
    </row>
    <row r="161" spans="2:34" x14ac:dyDescent="0.25">
      <c r="B161" s="77"/>
      <c r="D161" s="44"/>
      <c r="E161" s="44"/>
      <c r="F161" s="44"/>
      <c r="G161" s="44"/>
      <c r="H161" s="44"/>
      <c r="I161" s="44"/>
      <c r="J161" s="44"/>
      <c r="L161" s="44"/>
      <c r="M161" s="44"/>
      <c r="N161" s="44"/>
      <c r="O161" s="44"/>
      <c r="P161" s="44"/>
      <c r="Q161" s="44"/>
      <c r="S161" s="77"/>
      <c r="U161" s="44"/>
      <c r="V161" s="44"/>
      <c r="W161" s="44"/>
      <c r="X161" s="44"/>
      <c r="Y161" s="44"/>
      <c r="Z161" s="44"/>
      <c r="AA161" s="44"/>
      <c r="AC161" s="44"/>
      <c r="AD161" s="44"/>
      <c r="AE161" s="44"/>
      <c r="AF161" s="44"/>
      <c r="AG161" s="44"/>
      <c r="AH161" s="44"/>
    </row>
    <row r="162" spans="2:34" x14ac:dyDescent="0.25">
      <c r="B162" s="77"/>
      <c r="D162" s="44"/>
      <c r="E162" s="44"/>
      <c r="F162" s="44"/>
      <c r="G162" s="44"/>
      <c r="H162" s="44"/>
      <c r="I162" s="44"/>
      <c r="J162" s="44"/>
      <c r="L162" s="44"/>
      <c r="M162" s="44"/>
      <c r="N162" s="44"/>
      <c r="O162" s="44"/>
      <c r="P162" s="44"/>
      <c r="Q162" s="44"/>
      <c r="S162" s="77"/>
      <c r="U162" s="44"/>
      <c r="V162" s="44"/>
      <c r="W162" s="44"/>
      <c r="X162" s="44"/>
      <c r="Y162" s="44"/>
      <c r="Z162" s="44"/>
      <c r="AA162" s="44"/>
      <c r="AC162" s="44"/>
      <c r="AD162" s="44"/>
      <c r="AE162" s="44"/>
      <c r="AF162" s="44"/>
      <c r="AG162" s="44"/>
      <c r="AH162" s="44"/>
    </row>
    <row r="163" spans="2:34" x14ac:dyDescent="0.25">
      <c r="B163" s="77"/>
      <c r="D163" s="44"/>
      <c r="E163" s="44"/>
      <c r="F163" s="44"/>
      <c r="G163" s="44"/>
      <c r="H163" s="44"/>
      <c r="I163" s="44"/>
      <c r="J163" s="44"/>
      <c r="L163" s="44"/>
      <c r="M163" s="44"/>
      <c r="N163" s="44"/>
      <c r="O163" s="44"/>
      <c r="P163" s="44"/>
      <c r="Q163" s="44"/>
      <c r="S163" s="77"/>
      <c r="U163" s="44"/>
      <c r="V163" s="44"/>
      <c r="W163" s="44"/>
      <c r="X163" s="44"/>
      <c r="Y163" s="44"/>
      <c r="Z163" s="44"/>
      <c r="AA163" s="44"/>
      <c r="AC163" s="44"/>
      <c r="AD163" s="44"/>
      <c r="AE163" s="44"/>
      <c r="AF163" s="44"/>
      <c r="AG163" s="44"/>
      <c r="AH163" s="44"/>
    </row>
    <row r="164" spans="2:34" x14ac:dyDescent="0.25">
      <c r="B164" s="77"/>
      <c r="D164" s="44"/>
      <c r="E164" s="44"/>
      <c r="F164" s="44"/>
      <c r="G164" s="44"/>
      <c r="H164" s="44"/>
      <c r="I164" s="44"/>
      <c r="J164" s="44"/>
      <c r="L164" s="44"/>
      <c r="M164" s="44"/>
      <c r="N164" s="44"/>
      <c r="O164" s="44"/>
      <c r="P164" s="44"/>
      <c r="Q164" s="44"/>
      <c r="S164" s="77"/>
      <c r="U164" s="44"/>
      <c r="V164" s="44"/>
      <c r="W164" s="44"/>
      <c r="X164" s="44"/>
      <c r="Y164" s="44"/>
      <c r="Z164" s="44"/>
      <c r="AA164" s="44"/>
      <c r="AC164" s="44"/>
      <c r="AD164" s="44"/>
      <c r="AE164" s="44"/>
      <c r="AF164" s="44"/>
      <c r="AG164" s="44"/>
      <c r="AH164" s="44"/>
    </row>
    <row r="165" spans="2:34" x14ac:dyDescent="0.25">
      <c r="B165" s="77"/>
      <c r="D165" s="44"/>
      <c r="E165" s="44"/>
      <c r="F165" s="44"/>
      <c r="G165" s="44"/>
      <c r="H165" s="44"/>
      <c r="I165" s="44"/>
      <c r="J165" s="44"/>
      <c r="L165" s="44"/>
      <c r="M165" s="44"/>
      <c r="N165" s="44"/>
      <c r="O165" s="44"/>
      <c r="P165" s="44"/>
      <c r="Q165" s="44"/>
      <c r="S165" s="77"/>
      <c r="U165" s="44"/>
      <c r="V165" s="44"/>
      <c r="W165" s="44"/>
      <c r="X165" s="44"/>
      <c r="Y165" s="44"/>
      <c r="Z165" s="44"/>
      <c r="AA165" s="44"/>
      <c r="AC165" s="44"/>
      <c r="AD165" s="44"/>
      <c r="AE165" s="44"/>
      <c r="AF165" s="44"/>
      <c r="AG165" s="44"/>
      <c r="AH165" s="44"/>
    </row>
    <row r="166" spans="2:34" x14ac:dyDescent="0.25">
      <c r="B166" s="77"/>
      <c r="D166" s="44"/>
      <c r="E166" s="44"/>
      <c r="F166" s="44"/>
      <c r="G166" s="44"/>
      <c r="H166" s="44"/>
      <c r="I166" s="44"/>
      <c r="J166" s="44"/>
      <c r="L166" s="44"/>
      <c r="M166" s="44"/>
      <c r="N166" s="44"/>
      <c r="O166" s="44"/>
      <c r="P166" s="44"/>
      <c r="Q166" s="44"/>
      <c r="S166" s="77"/>
      <c r="U166" s="44"/>
      <c r="V166" s="44"/>
      <c r="W166" s="44"/>
      <c r="X166" s="44"/>
      <c r="Y166" s="44"/>
      <c r="Z166" s="44"/>
      <c r="AA166" s="44"/>
      <c r="AC166" s="44"/>
      <c r="AD166" s="44"/>
      <c r="AE166" s="44"/>
      <c r="AF166" s="44"/>
      <c r="AG166" s="44"/>
      <c r="AH166" s="44"/>
    </row>
    <row r="167" spans="2:34" x14ac:dyDescent="0.25">
      <c r="B167" s="77"/>
      <c r="D167" s="44"/>
      <c r="E167" s="44"/>
      <c r="F167" s="44"/>
      <c r="G167" s="44"/>
      <c r="H167" s="44"/>
      <c r="I167" s="44"/>
      <c r="J167" s="44"/>
      <c r="L167" s="44"/>
      <c r="M167" s="44"/>
      <c r="N167" s="44"/>
      <c r="O167" s="44"/>
      <c r="P167" s="44"/>
      <c r="Q167" s="44"/>
      <c r="S167" s="77"/>
      <c r="U167" s="44"/>
      <c r="V167" s="44"/>
      <c r="W167" s="44"/>
      <c r="X167" s="44"/>
      <c r="Y167" s="44"/>
      <c r="Z167" s="44"/>
      <c r="AA167" s="44"/>
      <c r="AC167" s="44"/>
      <c r="AD167" s="44"/>
      <c r="AE167" s="44"/>
      <c r="AF167" s="44"/>
      <c r="AG167" s="44"/>
      <c r="AH167" s="44"/>
    </row>
    <row r="168" spans="2:34" x14ac:dyDescent="0.25">
      <c r="B168" s="77"/>
      <c r="D168" s="44"/>
      <c r="E168" s="44"/>
      <c r="F168" s="44"/>
      <c r="G168" s="44"/>
      <c r="H168" s="44"/>
      <c r="I168" s="44"/>
      <c r="J168" s="44"/>
      <c r="L168" s="44"/>
      <c r="M168" s="44"/>
      <c r="N168" s="44"/>
      <c r="O168" s="44"/>
      <c r="P168" s="44"/>
      <c r="Q168" s="44"/>
      <c r="S168" s="77"/>
      <c r="U168" s="44"/>
      <c r="V168" s="44"/>
      <c r="W168" s="44"/>
      <c r="X168" s="44"/>
      <c r="Y168" s="44"/>
      <c r="Z168" s="44"/>
      <c r="AA168" s="44"/>
      <c r="AC168" s="44"/>
      <c r="AD168" s="44"/>
      <c r="AE168" s="44"/>
      <c r="AF168" s="44"/>
      <c r="AG168" s="44"/>
      <c r="AH168" s="44"/>
    </row>
    <row r="169" spans="2:34" x14ac:dyDescent="0.25">
      <c r="B169" s="77"/>
      <c r="D169" s="44"/>
      <c r="E169" s="44"/>
      <c r="F169" s="44"/>
      <c r="G169" s="44"/>
      <c r="H169" s="44"/>
      <c r="I169" s="44"/>
      <c r="J169" s="44"/>
      <c r="L169" s="44"/>
      <c r="M169" s="44"/>
      <c r="N169" s="44"/>
      <c r="O169" s="44"/>
      <c r="P169" s="44"/>
      <c r="Q169" s="44"/>
      <c r="S169" s="77"/>
      <c r="U169" s="44"/>
      <c r="V169" s="44"/>
      <c r="W169" s="44"/>
      <c r="X169" s="44"/>
      <c r="Y169" s="44"/>
      <c r="Z169" s="44"/>
      <c r="AA169" s="44"/>
      <c r="AC169" s="44"/>
      <c r="AD169" s="44"/>
      <c r="AE169" s="44"/>
      <c r="AF169" s="44"/>
      <c r="AG169" s="44"/>
      <c r="AH169" s="44"/>
    </row>
    <row r="170" spans="2:34" x14ac:dyDescent="0.25">
      <c r="B170" s="77"/>
      <c r="D170" s="44"/>
      <c r="E170" s="44"/>
      <c r="F170" s="44"/>
      <c r="G170" s="44"/>
      <c r="H170" s="44"/>
      <c r="I170" s="44"/>
      <c r="J170" s="44"/>
      <c r="L170" s="44"/>
      <c r="M170" s="44"/>
      <c r="N170" s="44"/>
      <c r="O170" s="44"/>
      <c r="P170" s="44"/>
      <c r="Q170" s="44"/>
      <c r="S170" s="77"/>
      <c r="U170" s="44"/>
      <c r="V170" s="44"/>
      <c r="W170" s="44"/>
      <c r="X170" s="44"/>
      <c r="Y170" s="44"/>
      <c r="Z170" s="44"/>
      <c r="AA170" s="44"/>
      <c r="AC170" s="44"/>
      <c r="AD170" s="44"/>
      <c r="AE170" s="44"/>
      <c r="AF170" s="44"/>
      <c r="AG170" s="44"/>
      <c r="AH170" s="44"/>
    </row>
    <row r="171" spans="2:34" x14ac:dyDescent="0.25">
      <c r="B171" s="77"/>
      <c r="D171" s="44"/>
      <c r="E171" s="44"/>
      <c r="F171" s="44"/>
      <c r="G171" s="44"/>
      <c r="H171" s="44"/>
      <c r="I171" s="44"/>
      <c r="J171" s="44"/>
      <c r="L171" s="44"/>
      <c r="M171" s="44"/>
      <c r="N171" s="44"/>
      <c r="O171" s="44"/>
      <c r="P171" s="44"/>
      <c r="Q171" s="44"/>
      <c r="S171" s="77"/>
      <c r="U171" s="44"/>
      <c r="V171" s="44"/>
      <c r="W171" s="44"/>
      <c r="X171" s="44"/>
      <c r="Y171" s="44"/>
      <c r="Z171" s="44"/>
      <c r="AA171" s="44"/>
      <c r="AC171" s="44"/>
      <c r="AD171" s="44"/>
      <c r="AE171" s="44"/>
      <c r="AF171" s="44"/>
      <c r="AG171" s="44"/>
      <c r="AH171" s="44"/>
    </row>
    <row r="172" spans="2:34" x14ac:dyDescent="0.25">
      <c r="B172" s="77"/>
      <c r="D172" s="44"/>
      <c r="E172" s="44"/>
      <c r="F172" s="44"/>
      <c r="G172" s="44"/>
      <c r="H172" s="44"/>
      <c r="I172" s="44"/>
      <c r="J172" s="44"/>
      <c r="L172" s="44"/>
      <c r="M172" s="44"/>
      <c r="N172" s="44"/>
      <c r="O172" s="44"/>
      <c r="P172" s="44"/>
      <c r="Q172" s="44"/>
      <c r="S172" s="77"/>
      <c r="U172" s="44"/>
      <c r="V172" s="44"/>
      <c r="W172" s="44"/>
      <c r="X172" s="44"/>
      <c r="Y172" s="44"/>
      <c r="Z172" s="44"/>
      <c r="AA172" s="44"/>
      <c r="AC172" s="44"/>
      <c r="AD172" s="44"/>
      <c r="AE172" s="44"/>
      <c r="AF172" s="44"/>
      <c r="AG172" s="44"/>
      <c r="AH172" s="44"/>
    </row>
    <row r="173" spans="2:34" x14ac:dyDescent="0.25">
      <c r="B173" s="77"/>
      <c r="D173" s="44"/>
      <c r="E173" s="44"/>
      <c r="F173" s="44"/>
      <c r="G173" s="44"/>
      <c r="H173" s="44"/>
      <c r="I173" s="44"/>
      <c r="J173" s="44"/>
      <c r="L173" s="44"/>
      <c r="M173" s="44"/>
      <c r="N173" s="44"/>
      <c r="O173" s="44"/>
      <c r="P173" s="44"/>
      <c r="Q173" s="44"/>
      <c r="S173" s="77"/>
      <c r="U173" s="44"/>
      <c r="V173" s="44"/>
      <c r="W173" s="44"/>
      <c r="X173" s="44"/>
      <c r="Y173" s="44"/>
      <c r="Z173" s="44"/>
      <c r="AA173" s="44"/>
      <c r="AC173" s="44"/>
      <c r="AD173" s="44"/>
      <c r="AE173" s="44"/>
      <c r="AF173" s="44"/>
      <c r="AG173" s="44"/>
      <c r="AH173" s="44"/>
    </row>
    <row r="174" spans="2:34" x14ac:dyDescent="0.25">
      <c r="B174" s="77"/>
      <c r="D174" s="44"/>
      <c r="E174" s="44"/>
      <c r="F174" s="44"/>
      <c r="G174" s="44"/>
      <c r="H174" s="44"/>
      <c r="I174" s="44"/>
      <c r="J174" s="44"/>
      <c r="L174" s="44"/>
      <c r="M174" s="44"/>
      <c r="N174" s="44"/>
      <c r="O174" s="44"/>
      <c r="P174" s="44"/>
      <c r="Q174" s="44"/>
      <c r="S174" s="77"/>
      <c r="U174" s="44"/>
      <c r="V174" s="44"/>
      <c r="W174" s="44"/>
      <c r="X174" s="44"/>
      <c r="Y174" s="44"/>
      <c r="Z174" s="44"/>
      <c r="AA174" s="44"/>
      <c r="AC174" s="44"/>
      <c r="AD174" s="44"/>
      <c r="AE174" s="44"/>
      <c r="AF174" s="44"/>
      <c r="AG174" s="44"/>
      <c r="AH174" s="44"/>
    </row>
    <row r="175" spans="2:34" x14ac:dyDescent="0.25">
      <c r="B175" s="77"/>
      <c r="D175" s="44"/>
      <c r="E175" s="44"/>
      <c r="F175" s="44"/>
      <c r="G175" s="44"/>
      <c r="H175" s="44"/>
      <c r="I175" s="44"/>
      <c r="J175" s="44"/>
      <c r="L175" s="44"/>
      <c r="M175" s="44"/>
      <c r="N175" s="44"/>
      <c r="O175" s="44"/>
      <c r="P175" s="44"/>
      <c r="Q175" s="44"/>
      <c r="S175" s="77"/>
      <c r="U175" s="44"/>
      <c r="V175" s="44"/>
      <c r="W175" s="44"/>
      <c r="X175" s="44"/>
      <c r="Y175" s="44"/>
      <c r="Z175" s="44"/>
      <c r="AA175" s="44"/>
      <c r="AC175" s="44"/>
      <c r="AD175" s="44"/>
      <c r="AE175" s="44"/>
      <c r="AF175" s="44"/>
      <c r="AG175" s="44"/>
      <c r="AH175" s="44"/>
    </row>
    <row r="176" spans="2:34" x14ac:dyDescent="0.25">
      <c r="B176" s="77"/>
      <c r="D176" s="44"/>
      <c r="E176" s="44"/>
      <c r="F176" s="44"/>
      <c r="G176" s="44"/>
      <c r="H176" s="44"/>
      <c r="I176" s="44"/>
      <c r="J176" s="44"/>
      <c r="L176" s="44"/>
      <c r="M176" s="44"/>
      <c r="N176" s="44"/>
      <c r="O176" s="44"/>
      <c r="P176" s="44"/>
      <c r="Q176" s="44"/>
      <c r="S176" s="77"/>
      <c r="U176" s="44"/>
      <c r="V176" s="44"/>
      <c r="W176" s="44"/>
      <c r="X176" s="44"/>
      <c r="Y176" s="44"/>
      <c r="Z176" s="44"/>
      <c r="AA176" s="44"/>
      <c r="AC176" s="44"/>
      <c r="AD176" s="44"/>
      <c r="AE176" s="44"/>
      <c r="AF176" s="44"/>
      <c r="AG176" s="44"/>
      <c r="AH176" s="44"/>
    </row>
    <row r="177" spans="2:34" x14ac:dyDescent="0.25">
      <c r="B177" s="77"/>
      <c r="D177" s="44"/>
      <c r="E177" s="44"/>
      <c r="F177" s="44"/>
      <c r="G177" s="44"/>
      <c r="H177" s="44"/>
      <c r="I177" s="44"/>
      <c r="J177" s="44"/>
      <c r="L177" s="44"/>
      <c r="M177" s="44"/>
      <c r="N177" s="44"/>
      <c r="O177" s="44"/>
      <c r="P177" s="44"/>
      <c r="Q177" s="44"/>
      <c r="S177" s="77"/>
      <c r="U177" s="44"/>
      <c r="V177" s="44"/>
      <c r="W177" s="44"/>
      <c r="X177" s="44"/>
      <c r="Y177" s="44"/>
      <c r="Z177" s="44"/>
      <c r="AA177" s="44"/>
      <c r="AC177" s="44"/>
      <c r="AD177" s="44"/>
      <c r="AE177" s="44"/>
      <c r="AF177" s="44"/>
      <c r="AG177" s="44"/>
      <c r="AH177" s="44"/>
    </row>
    <row r="178" spans="2:34" x14ac:dyDescent="0.25">
      <c r="B178" s="77"/>
      <c r="D178" s="44"/>
      <c r="E178" s="44"/>
      <c r="F178" s="44"/>
      <c r="G178" s="44"/>
      <c r="H178" s="44"/>
      <c r="I178" s="44"/>
      <c r="J178" s="44"/>
      <c r="L178" s="44"/>
      <c r="M178" s="44"/>
      <c r="N178" s="44"/>
      <c r="O178" s="44"/>
      <c r="P178" s="44"/>
      <c r="Q178" s="44"/>
      <c r="S178" s="77"/>
      <c r="U178" s="44"/>
      <c r="V178" s="44"/>
      <c r="W178" s="44"/>
      <c r="X178" s="44"/>
      <c r="Y178" s="44"/>
      <c r="Z178" s="44"/>
      <c r="AA178" s="44"/>
      <c r="AC178" s="44"/>
      <c r="AD178" s="44"/>
      <c r="AE178" s="44"/>
      <c r="AF178" s="44"/>
      <c r="AG178" s="44"/>
      <c r="AH178" s="44"/>
    </row>
    <row r="179" spans="2:34" x14ac:dyDescent="0.25">
      <c r="B179" s="77"/>
      <c r="D179" s="44"/>
      <c r="E179" s="44"/>
      <c r="F179" s="44"/>
      <c r="G179" s="44"/>
      <c r="H179" s="44"/>
      <c r="I179" s="44"/>
      <c r="J179" s="44"/>
      <c r="L179" s="44"/>
      <c r="M179" s="44"/>
      <c r="N179" s="44"/>
      <c r="O179" s="44"/>
      <c r="P179" s="44"/>
      <c r="Q179" s="44"/>
      <c r="S179" s="77"/>
      <c r="U179" s="44"/>
      <c r="V179" s="44"/>
      <c r="W179" s="44"/>
      <c r="X179" s="44"/>
      <c r="Y179" s="44"/>
      <c r="Z179" s="44"/>
      <c r="AA179" s="44"/>
      <c r="AC179" s="44"/>
      <c r="AD179" s="44"/>
      <c r="AE179" s="44"/>
      <c r="AF179" s="44"/>
      <c r="AG179" s="44"/>
      <c r="AH179" s="44"/>
    </row>
    <row r="180" spans="2:34" x14ac:dyDescent="0.25">
      <c r="B180" s="77"/>
      <c r="D180" s="44"/>
      <c r="E180" s="44"/>
      <c r="F180" s="44"/>
      <c r="G180" s="44"/>
      <c r="H180" s="44"/>
      <c r="I180" s="44"/>
      <c r="J180" s="44"/>
      <c r="L180" s="44"/>
      <c r="M180" s="44"/>
      <c r="N180" s="44"/>
      <c r="O180" s="44"/>
      <c r="P180" s="44"/>
      <c r="Q180" s="44"/>
      <c r="S180" s="77"/>
      <c r="U180" s="44"/>
      <c r="V180" s="44"/>
      <c r="W180" s="44"/>
      <c r="X180" s="44"/>
      <c r="Y180" s="44"/>
      <c r="Z180" s="44"/>
      <c r="AA180" s="44"/>
      <c r="AC180" s="44"/>
      <c r="AD180" s="44"/>
      <c r="AE180" s="44"/>
      <c r="AF180" s="44"/>
      <c r="AG180" s="44"/>
      <c r="AH180" s="44"/>
    </row>
    <row r="181" spans="2:34" x14ac:dyDescent="0.25">
      <c r="B181" s="77"/>
      <c r="D181" s="44"/>
      <c r="E181" s="44"/>
      <c r="F181" s="44"/>
      <c r="G181" s="44"/>
      <c r="H181" s="44"/>
      <c r="I181" s="44"/>
      <c r="J181" s="44"/>
      <c r="L181" s="44"/>
      <c r="M181" s="44"/>
      <c r="N181" s="44"/>
      <c r="O181" s="44"/>
      <c r="P181" s="44"/>
      <c r="Q181" s="44"/>
      <c r="S181" s="77"/>
      <c r="U181" s="44"/>
      <c r="V181" s="44"/>
      <c r="W181" s="44"/>
      <c r="X181" s="44"/>
      <c r="Y181" s="44"/>
      <c r="Z181" s="44"/>
      <c r="AA181" s="44"/>
      <c r="AC181" s="44"/>
      <c r="AD181" s="44"/>
      <c r="AE181" s="44"/>
      <c r="AF181" s="44"/>
      <c r="AG181" s="44"/>
      <c r="AH181" s="44"/>
    </row>
    <row r="182" spans="2:34" x14ac:dyDescent="0.25">
      <c r="B182" s="77"/>
      <c r="D182" s="44"/>
      <c r="E182" s="44"/>
      <c r="F182" s="44"/>
      <c r="G182" s="44"/>
      <c r="H182" s="44"/>
      <c r="I182" s="44"/>
      <c r="J182" s="44"/>
      <c r="L182" s="44"/>
      <c r="M182" s="44"/>
      <c r="N182" s="44"/>
      <c r="O182" s="44"/>
      <c r="P182" s="44"/>
      <c r="Q182" s="44"/>
      <c r="S182" s="77"/>
      <c r="U182" s="44"/>
      <c r="V182" s="44"/>
      <c r="W182" s="44"/>
      <c r="X182" s="44"/>
      <c r="Y182" s="44"/>
      <c r="Z182" s="44"/>
      <c r="AA182" s="44"/>
      <c r="AC182" s="44"/>
      <c r="AD182" s="44"/>
      <c r="AE182" s="44"/>
      <c r="AF182" s="44"/>
      <c r="AG182" s="44"/>
      <c r="AH182" s="44"/>
    </row>
    <row r="183" spans="2:34" x14ac:dyDescent="0.25">
      <c r="B183" s="77"/>
      <c r="D183" s="44"/>
      <c r="E183" s="44"/>
      <c r="F183" s="44"/>
      <c r="G183" s="44"/>
      <c r="H183" s="44"/>
      <c r="I183" s="44"/>
      <c r="J183" s="44"/>
      <c r="L183" s="44"/>
      <c r="M183" s="44"/>
      <c r="N183" s="44"/>
      <c r="O183" s="44"/>
      <c r="P183" s="44"/>
      <c r="Q183" s="44"/>
      <c r="S183" s="77"/>
      <c r="U183" s="44"/>
      <c r="V183" s="44"/>
      <c r="W183" s="44"/>
      <c r="X183" s="44"/>
      <c r="Y183" s="44"/>
      <c r="Z183" s="44"/>
      <c r="AA183" s="44"/>
      <c r="AC183" s="44"/>
      <c r="AD183" s="44"/>
      <c r="AE183" s="44"/>
      <c r="AF183" s="44"/>
      <c r="AG183" s="44"/>
      <c r="AH183" s="44"/>
    </row>
    <row r="184" spans="2:34" x14ac:dyDescent="0.25">
      <c r="B184" s="77"/>
      <c r="D184" s="44"/>
      <c r="E184" s="44"/>
      <c r="F184" s="44"/>
      <c r="G184" s="44"/>
      <c r="H184" s="44"/>
      <c r="I184" s="44"/>
      <c r="J184" s="44"/>
      <c r="L184" s="44"/>
      <c r="M184" s="44"/>
      <c r="N184" s="44"/>
      <c r="O184" s="44"/>
      <c r="P184" s="44"/>
      <c r="Q184" s="44"/>
      <c r="S184" s="77"/>
      <c r="U184" s="44"/>
      <c r="V184" s="44"/>
      <c r="W184" s="44"/>
      <c r="X184" s="44"/>
      <c r="Y184" s="44"/>
      <c r="Z184" s="44"/>
      <c r="AA184" s="44"/>
      <c r="AC184" s="44"/>
      <c r="AD184" s="44"/>
      <c r="AE184" s="44"/>
      <c r="AF184" s="44"/>
      <c r="AG184" s="44"/>
      <c r="AH184" s="44"/>
    </row>
    <row r="185" spans="2:34" x14ac:dyDescent="0.25">
      <c r="B185" s="77"/>
      <c r="D185" s="44"/>
      <c r="E185" s="44"/>
      <c r="F185" s="44"/>
      <c r="G185" s="44"/>
      <c r="H185" s="44"/>
      <c r="I185" s="44"/>
      <c r="J185" s="44"/>
      <c r="L185" s="44"/>
      <c r="M185" s="44"/>
      <c r="N185" s="44"/>
      <c r="O185" s="44"/>
      <c r="P185" s="44"/>
      <c r="Q185" s="44"/>
      <c r="S185" s="77"/>
      <c r="U185" s="44"/>
      <c r="V185" s="44"/>
      <c r="W185" s="44"/>
      <c r="X185" s="44"/>
      <c r="Y185" s="44"/>
      <c r="Z185" s="44"/>
      <c r="AA185" s="44"/>
      <c r="AC185" s="44"/>
      <c r="AD185" s="44"/>
      <c r="AE185" s="44"/>
      <c r="AF185" s="44"/>
      <c r="AG185" s="44"/>
      <c r="AH185" s="44"/>
    </row>
    <row r="186" spans="2:34" x14ac:dyDescent="0.25">
      <c r="B186" s="77"/>
      <c r="D186" s="44"/>
      <c r="E186" s="44"/>
      <c r="F186" s="44"/>
      <c r="G186" s="44"/>
      <c r="H186" s="44"/>
      <c r="I186" s="44"/>
      <c r="J186" s="44"/>
      <c r="L186" s="44"/>
      <c r="M186" s="44"/>
      <c r="N186" s="44"/>
      <c r="O186" s="44"/>
      <c r="P186" s="44"/>
      <c r="Q186" s="44"/>
      <c r="S186" s="77"/>
      <c r="U186" s="44"/>
      <c r="V186" s="44"/>
      <c r="W186" s="44"/>
      <c r="X186" s="44"/>
      <c r="Y186" s="44"/>
      <c r="Z186" s="44"/>
      <c r="AA186" s="44"/>
      <c r="AC186" s="44"/>
      <c r="AD186" s="44"/>
      <c r="AE186" s="44"/>
      <c r="AF186" s="44"/>
      <c r="AG186" s="44"/>
      <c r="AH186" s="44"/>
    </row>
    <row r="187" spans="2:34" x14ac:dyDescent="0.25">
      <c r="B187" s="77"/>
      <c r="D187" s="44"/>
      <c r="E187" s="44"/>
      <c r="F187" s="44"/>
      <c r="G187" s="44"/>
      <c r="H187" s="44"/>
      <c r="I187" s="44"/>
      <c r="J187" s="44"/>
      <c r="L187" s="44"/>
      <c r="M187" s="44"/>
      <c r="N187" s="44"/>
      <c r="O187" s="44"/>
      <c r="P187" s="44"/>
      <c r="Q187" s="44"/>
      <c r="S187" s="77"/>
      <c r="U187" s="44"/>
      <c r="V187" s="44"/>
      <c r="W187" s="44"/>
      <c r="X187" s="44"/>
      <c r="Y187" s="44"/>
      <c r="Z187" s="44"/>
      <c r="AA187" s="44"/>
      <c r="AC187" s="44"/>
      <c r="AD187" s="44"/>
      <c r="AE187" s="44"/>
      <c r="AF187" s="44"/>
      <c r="AG187" s="44"/>
      <c r="AH187" s="44"/>
    </row>
    <row r="188" spans="2:34" x14ac:dyDescent="0.25">
      <c r="B188" s="77"/>
      <c r="D188" s="44"/>
      <c r="E188" s="44"/>
      <c r="F188" s="44"/>
      <c r="G188" s="44"/>
      <c r="H188" s="44"/>
      <c r="I188" s="44"/>
      <c r="J188" s="44"/>
      <c r="L188" s="44"/>
      <c r="M188" s="44"/>
      <c r="N188" s="44"/>
      <c r="O188" s="44"/>
      <c r="P188" s="44"/>
      <c r="Q188" s="44"/>
      <c r="S188" s="77"/>
      <c r="U188" s="44"/>
      <c r="V188" s="44"/>
      <c r="W188" s="44"/>
      <c r="X188" s="44"/>
      <c r="Y188" s="44"/>
      <c r="Z188" s="44"/>
      <c r="AA188" s="44"/>
      <c r="AC188" s="44"/>
      <c r="AD188" s="44"/>
      <c r="AE188" s="44"/>
      <c r="AF188" s="44"/>
      <c r="AG188" s="44"/>
      <c r="AH188" s="44"/>
    </row>
    <row r="189" spans="2:34" x14ac:dyDescent="0.25">
      <c r="B189" s="77"/>
      <c r="D189" s="44"/>
      <c r="E189" s="44"/>
      <c r="F189" s="44"/>
      <c r="G189" s="44"/>
      <c r="H189" s="44"/>
      <c r="I189" s="44"/>
      <c r="J189" s="44"/>
      <c r="L189" s="44"/>
      <c r="M189" s="44"/>
      <c r="N189" s="44"/>
      <c r="O189" s="44"/>
      <c r="P189" s="44"/>
      <c r="Q189" s="44"/>
      <c r="S189" s="77"/>
      <c r="U189" s="44"/>
      <c r="V189" s="44"/>
      <c r="W189" s="44"/>
      <c r="X189" s="44"/>
      <c r="Y189" s="44"/>
      <c r="Z189" s="44"/>
      <c r="AA189" s="44"/>
      <c r="AC189" s="44"/>
      <c r="AD189" s="44"/>
      <c r="AE189" s="44"/>
      <c r="AF189" s="44"/>
      <c r="AG189" s="44"/>
      <c r="AH189" s="44"/>
    </row>
    <row r="190" spans="2:34" x14ac:dyDescent="0.25">
      <c r="B190" s="77"/>
      <c r="D190" s="44"/>
      <c r="E190" s="44"/>
      <c r="F190" s="44"/>
      <c r="G190" s="44"/>
      <c r="H190" s="44"/>
      <c r="I190" s="44"/>
      <c r="J190" s="44"/>
      <c r="L190" s="44"/>
      <c r="M190" s="44"/>
      <c r="N190" s="44"/>
      <c r="O190" s="44"/>
      <c r="P190" s="44"/>
      <c r="Q190" s="44"/>
      <c r="S190" s="77"/>
      <c r="U190" s="44"/>
      <c r="V190" s="44"/>
      <c r="W190" s="44"/>
      <c r="X190" s="44"/>
      <c r="Y190" s="44"/>
      <c r="Z190" s="44"/>
      <c r="AA190" s="44"/>
      <c r="AC190" s="44"/>
      <c r="AD190" s="44"/>
      <c r="AE190" s="44"/>
      <c r="AF190" s="44"/>
      <c r="AG190" s="44"/>
      <c r="AH190" s="44"/>
    </row>
    <row r="191" spans="2:34" x14ac:dyDescent="0.25">
      <c r="B191" s="77"/>
      <c r="D191" s="44"/>
      <c r="E191" s="44"/>
      <c r="F191" s="44"/>
      <c r="G191" s="44"/>
      <c r="H191" s="44"/>
      <c r="I191" s="44"/>
      <c r="J191" s="44"/>
      <c r="L191" s="44"/>
      <c r="M191" s="44"/>
      <c r="N191" s="44"/>
      <c r="O191" s="44"/>
      <c r="P191" s="44"/>
      <c r="Q191" s="44"/>
      <c r="S191" s="77"/>
      <c r="U191" s="44"/>
      <c r="V191" s="44"/>
      <c r="W191" s="44"/>
      <c r="X191" s="44"/>
      <c r="Y191" s="44"/>
      <c r="Z191" s="44"/>
      <c r="AA191" s="44"/>
      <c r="AC191" s="44"/>
      <c r="AD191" s="44"/>
      <c r="AE191" s="44"/>
      <c r="AF191" s="44"/>
      <c r="AG191" s="44"/>
      <c r="AH191" s="44"/>
    </row>
    <row r="192" spans="2:34" x14ac:dyDescent="0.25">
      <c r="B192" s="77"/>
      <c r="D192" s="44"/>
      <c r="E192" s="44"/>
      <c r="F192" s="44"/>
      <c r="G192" s="44"/>
      <c r="H192" s="44"/>
      <c r="I192" s="44"/>
      <c r="J192" s="44"/>
      <c r="L192" s="44"/>
      <c r="M192" s="44"/>
      <c r="N192" s="44"/>
      <c r="O192" s="44"/>
      <c r="P192" s="44"/>
      <c r="Q192" s="44"/>
      <c r="S192" s="77"/>
      <c r="U192" s="44"/>
      <c r="V192" s="44"/>
      <c r="W192" s="44"/>
      <c r="X192" s="44"/>
      <c r="Y192" s="44"/>
      <c r="Z192" s="44"/>
      <c r="AA192" s="44"/>
      <c r="AC192" s="44"/>
      <c r="AD192" s="44"/>
      <c r="AE192" s="44"/>
      <c r="AF192" s="44"/>
      <c r="AG192" s="44"/>
      <c r="AH192" s="44"/>
    </row>
    <row r="193" spans="2:34" x14ac:dyDescent="0.25">
      <c r="B193" s="77"/>
      <c r="D193" s="44"/>
      <c r="E193" s="44"/>
      <c r="F193" s="44"/>
      <c r="G193" s="44"/>
      <c r="H193" s="44"/>
      <c r="I193" s="44"/>
      <c r="J193" s="44"/>
      <c r="L193" s="44"/>
      <c r="M193" s="44"/>
      <c r="N193" s="44"/>
      <c r="O193" s="44"/>
      <c r="P193" s="44"/>
      <c r="Q193" s="44"/>
      <c r="S193" s="77"/>
      <c r="U193" s="44"/>
      <c r="V193" s="44"/>
      <c r="W193" s="44"/>
      <c r="X193" s="44"/>
      <c r="Y193" s="44"/>
      <c r="Z193" s="44"/>
      <c r="AA193" s="44"/>
      <c r="AC193" s="44"/>
      <c r="AD193" s="44"/>
      <c r="AE193" s="44"/>
      <c r="AF193" s="44"/>
      <c r="AG193" s="44"/>
      <c r="AH193" s="44"/>
    </row>
    <row r="194" spans="2:34" x14ac:dyDescent="0.25">
      <c r="B194" s="77"/>
      <c r="D194" s="44"/>
      <c r="E194" s="44"/>
      <c r="F194" s="44"/>
      <c r="G194" s="44"/>
      <c r="H194" s="44"/>
      <c r="I194" s="44"/>
      <c r="J194" s="44"/>
      <c r="L194" s="44"/>
      <c r="M194" s="44"/>
      <c r="N194" s="44"/>
      <c r="O194" s="44"/>
      <c r="P194" s="44"/>
      <c r="Q194" s="44"/>
      <c r="S194" s="77"/>
      <c r="U194" s="44"/>
      <c r="V194" s="44"/>
      <c r="W194" s="44"/>
      <c r="X194" s="44"/>
      <c r="Y194" s="44"/>
      <c r="Z194" s="44"/>
      <c r="AA194" s="44"/>
      <c r="AC194" s="44"/>
      <c r="AD194" s="44"/>
      <c r="AE194" s="44"/>
      <c r="AF194" s="44"/>
      <c r="AG194" s="44"/>
      <c r="AH194" s="44"/>
    </row>
    <row r="195" spans="2:34" x14ac:dyDescent="0.25">
      <c r="B195" s="77"/>
      <c r="D195" s="44"/>
      <c r="E195" s="44"/>
      <c r="F195" s="44"/>
      <c r="G195" s="44"/>
      <c r="H195" s="44"/>
      <c r="I195" s="44"/>
      <c r="J195" s="44"/>
      <c r="L195" s="44"/>
      <c r="M195" s="44"/>
      <c r="N195" s="44"/>
      <c r="O195" s="44"/>
      <c r="P195" s="44"/>
      <c r="Q195" s="44"/>
      <c r="S195" s="77"/>
      <c r="U195" s="44"/>
      <c r="V195" s="44"/>
      <c r="W195" s="44"/>
      <c r="X195" s="44"/>
      <c r="Y195" s="44"/>
      <c r="Z195" s="44"/>
      <c r="AA195" s="44"/>
      <c r="AC195" s="44"/>
      <c r="AD195" s="44"/>
      <c r="AE195" s="44"/>
      <c r="AF195" s="44"/>
      <c r="AG195" s="44"/>
      <c r="AH195" s="44"/>
    </row>
    <row r="196" spans="2:34" x14ac:dyDescent="0.25">
      <c r="B196" s="77"/>
      <c r="D196" s="44"/>
      <c r="E196" s="44"/>
      <c r="F196" s="44"/>
      <c r="G196" s="44"/>
      <c r="H196" s="44"/>
      <c r="I196" s="44"/>
      <c r="J196" s="44"/>
      <c r="L196" s="44"/>
      <c r="M196" s="44"/>
      <c r="N196" s="44"/>
      <c r="O196" s="44"/>
      <c r="P196" s="44"/>
      <c r="Q196" s="44"/>
      <c r="S196" s="77"/>
      <c r="U196" s="44"/>
      <c r="V196" s="44"/>
      <c r="W196" s="44"/>
      <c r="X196" s="44"/>
      <c r="Y196" s="44"/>
      <c r="Z196" s="44"/>
      <c r="AA196" s="44"/>
      <c r="AC196" s="44"/>
      <c r="AD196" s="44"/>
      <c r="AE196" s="44"/>
      <c r="AF196" s="44"/>
      <c r="AG196" s="44"/>
      <c r="AH196" s="44"/>
    </row>
    <row r="197" spans="2:34" x14ac:dyDescent="0.25">
      <c r="B197" s="77"/>
      <c r="D197" s="44"/>
      <c r="E197" s="44"/>
      <c r="F197" s="44"/>
      <c r="G197" s="44"/>
      <c r="H197" s="44"/>
      <c r="I197" s="44"/>
      <c r="J197" s="44"/>
      <c r="L197" s="44"/>
      <c r="M197" s="44"/>
      <c r="N197" s="44"/>
      <c r="O197" s="44"/>
      <c r="P197" s="44"/>
      <c r="Q197" s="44"/>
      <c r="S197" s="77"/>
      <c r="U197" s="44"/>
      <c r="V197" s="44"/>
      <c r="W197" s="44"/>
      <c r="X197" s="44"/>
      <c r="Y197" s="44"/>
      <c r="Z197" s="44"/>
      <c r="AA197" s="44"/>
      <c r="AC197" s="44"/>
      <c r="AD197" s="44"/>
      <c r="AE197" s="44"/>
      <c r="AF197" s="44"/>
      <c r="AG197" s="44"/>
      <c r="AH197" s="44"/>
    </row>
    <row r="198" spans="2:34" x14ac:dyDescent="0.25">
      <c r="B198" s="77"/>
      <c r="D198" s="44"/>
      <c r="E198" s="44"/>
      <c r="F198" s="44"/>
      <c r="G198" s="44"/>
      <c r="H198" s="44"/>
      <c r="I198" s="44"/>
      <c r="J198" s="44"/>
      <c r="L198" s="44"/>
      <c r="M198" s="44"/>
      <c r="N198" s="44"/>
      <c r="O198" s="44"/>
      <c r="P198" s="44"/>
      <c r="Q198" s="44"/>
      <c r="S198" s="77"/>
      <c r="U198" s="44"/>
      <c r="V198" s="44"/>
      <c r="W198" s="44"/>
      <c r="X198" s="44"/>
      <c r="Y198" s="44"/>
      <c r="Z198" s="44"/>
      <c r="AA198" s="44"/>
      <c r="AC198" s="44"/>
      <c r="AD198" s="44"/>
      <c r="AE198" s="44"/>
      <c r="AF198" s="44"/>
      <c r="AG198" s="44"/>
      <c r="AH198" s="44"/>
    </row>
    <row r="199" spans="2:34" x14ac:dyDescent="0.25">
      <c r="B199" s="77"/>
      <c r="D199" s="44"/>
      <c r="E199" s="44"/>
      <c r="F199" s="44"/>
      <c r="G199" s="44"/>
      <c r="H199" s="44"/>
      <c r="I199" s="44"/>
      <c r="J199" s="44"/>
      <c r="L199" s="44"/>
      <c r="M199" s="44"/>
      <c r="N199" s="44"/>
      <c r="O199" s="44"/>
      <c r="P199" s="44"/>
      <c r="Q199" s="44"/>
      <c r="S199" s="77"/>
      <c r="U199" s="44"/>
      <c r="V199" s="44"/>
      <c r="W199" s="44"/>
      <c r="X199" s="44"/>
      <c r="Y199" s="44"/>
      <c r="Z199" s="44"/>
      <c r="AA199" s="44"/>
      <c r="AC199" s="44"/>
      <c r="AD199" s="44"/>
      <c r="AE199" s="44"/>
      <c r="AF199" s="44"/>
      <c r="AG199" s="44"/>
      <c r="AH199" s="44"/>
    </row>
    <row r="200" spans="2:34" x14ac:dyDescent="0.25">
      <c r="B200" s="77"/>
      <c r="D200" s="44"/>
      <c r="E200" s="44"/>
      <c r="F200" s="44"/>
      <c r="G200" s="44"/>
      <c r="H200" s="44"/>
      <c r="I200" s="44"/>
      <c r="J200" s="44"/>
      <c r="L200" s="44"/>
      <c r="M200" s="44"/>
      <c r="N200" s="44"/>
      <c r="O200" s="44"/>
      <c r="P200" s="44"/>
      <c r="Q200" s="44"/>
      <c r="S200" s="77"/>
      <c r="U200" s="44"/>
      <c r="V200" s="44"/>
      <c r="W200" s="44"/>
      <c r="X200" s="44"/>
      <c r="Y200" s="44"/>
      <c r="Z200" s="44"/>
      <c r="AA200" s="44"/>
      <c r="AC200" s="44"/>
      <c r="AD200" s="44"/>
      <c r="AE200" s="44"/>
      <c r="AF200" s="44"/>
      <c r="AG200" s="44"/>
      <c r="AH200" s="44"/>
    </row>
    <row r="201" spans="2:34" x14ac:dyDescent="0.25">
      <c r="B201" s="77"/>
      <c r="D201" s="44"/>
      <c r="E201" s="44"/>
      <c r="F201" s="44"/>
      <c r="G201" s="44"/>
      <c r="H201" s="44"/>
      <c r="I201" s="44"/>
      <c r="J201" s="44"/>
      <c r="L201" s="44"/>
      <c r="M201" s="44"/>
      <c r="N201" s="44"/>
      <c r="O201" s="44"/>
      <c r="P201" s="44"/>
      <c r="Q201" s="44"/>
      <c r="S201" s="77"/>
      <c r="U201" s="44"/>
      <c r="V201" s="44"/>
      <c r="W201" s="44"/>
      <c r="X201" s="44"/>
      <c r="Y201" s="44"/>
      <c r="Z201" s="44"/>
      <c r="AA201" s="44"/>
      <c r="AC201" s="44"/>
      <c r="AD201" s="44"/>
      <c r="AE201" s="44"/>
      <c r="AF201" s="44"/>
      <c r="AG201" s="44"/>
      <c r="AH201" s="44"/>
    </row>
    <row r="202" spans="2:34" x14ac:dyDescent="0.25">
      <c r="B202" s="77"/>
      <c r="D202" s="44"/>
      <c r="E202" s="44"/>
      <c r="F202" s="44"/>
      <c r="G202" s="44"/>
      <c r="H202" s="44"/>
      <c r="I202" s="44"/>
      <c r="J202" s="44"/>
      <c r="L202" s="44"/>
      <c r="M202" s="44"/>
      <c r="N202" s="44"/>
      <c r="O202" s="44"/>
      <c r="P202" s="44"/>
      <c r="Q202" s="44"/>
      <c r="S202" s="77"/>
      <c r="U202" s="44"/>
      <c r="V202" s="44"/>
      <c r="W202" s="44"/>
      <c r="X202" s="44"/>
      <c r="Y202" s="44"/>
      <c r="Z202" s="44"/>
      <c r="AA202" s="44"/>
      <c r="AC202" s="44"/>
      <c r="AD202" s="44"/>
      <c r="AE202" s="44"/>
      <c r="AF202" s="44"/>
      <c r="AG202" s="44"/>
      <c r="AH202" s="44"/>
    </row>
    <row r="203" spans="2:34" x14ac:dyDescent="0.25">
      <c r="B203" s="77"/>
      <c r="D203" s="44"/>
      <c r="E203" s="44"/>
      <c r="F203" s="44"/>
      <c r="G203" s="44"/>
      <c r="H203" s="44"/>
      <c r="I203" s="44"/>
      <c r="J203" s="44"/>
      <c r="L203" s="44"/>
      <c r="M203" s="44"/>
      <c r="N203" s="44"/>
      <c r="O203" s="44"/>
      <c r="P203" s="44"/>
      <c r="Q203" s="44"/>
      <c r="S203" s="77"/>
      <c r="U203" s="44"/>
      <c r="V203" s="44"/>
      <c r="W203" s="44"/>
      <c r="X203" s="44"/>
      <c r="Y203" s="44"/>
      <c r="Z203" s="44"/>
      <c r="AA203" s="44"/>
      <c r="AC203" s="44"/>
      <c r="AD203" s="44"/>
      <c r="AE203" s="44"/>
      <c r="AF203" s="44"/>
      <c r="AG203" s="44"/>
      <c r="AH203" s="44"/>
    </row>
    <row r="204" spans="2:34" x14ac:dyDescent="0.25">
      <c r="B204" s="77"/>
      <c r="D204" s="44"/>
      <c r="E204" s="44"/>
      <c r="F204" s="44"/>
      <c r="G204" s="44"/>
      <c r="H204" s="44"/>
      <c r="I204" s="44"/>
      <c r="J204" s="44"/>
      <c r="L204" s="44"/>
      <c r="M204" s="44"/>
      <c r="N204" s="44"/>
      <c r="O204" s="44"/>
      <c r="P204" s="44"/>
      <c r="Q204" s="44"/>
      <c r="S204" s="77"/>
      <c r="U204" s="44"/>
      <c r="V204" s="44"/>
      <c r="W204" s="44"/>
      <c r="X204" s="44"/>
      <c r="Y204" s="44"/>
      <c r="Z204" s="44"/>
      <c r="AA204" s="44"/>
      <c r="AC204" s="44"/>
      <c r="AD204" s="44"/>
      <c r="AE204" s="44"/>
      <c r="AF204" s="44"/>
      <c r="AG204" s="44"/>
      <c r="AH204" s="44"/>
    </row>
    <row r="205" spans="2:34" x14ac:dyDescent="0.25">
      <c r="B205" s="77"/>
      <c r="D205" s="44"/>
      <c r="E205" s="44"/>
      <c r="F205" s="44"/>
      <c r="G205" s="44"/>
      <c r="H205" s="44"/>
      <c r="I205" s="44"/>
      <c r="J205" s="44"/>
      <c r="L205" s="44"/>
      <c r="M205" s="44"/>
      <c r="N205" s="44"/>
      <c r="O205" s="44"/>
      <c r="P205" s="44"/>
      <c r="Q205" s="44"/>
      <c r="S205" s="77"/>
      <c r="U205" s="44"/>
      <c r="V205" s="44"/>
      <c r="W205" s="44"/>
      <c r="X205" s="44"/>
      <c r="Y205" s="44"/>
      <c r="Z205" s="44"/>
      <c r="AA205" s="44"/>
      <c r="AC205" s="44"/>
      <c r="AD205" s="44"/>
      <c r="AE205" s="44"/>
      <c r="AF205" s="44"/>
      <c r="AG205" s="44"/>
      <c r="AH205" s="44"/>
    </row>
    <row r="206" spans="2:34" x14ac:dyDescent="0.25">
      <c r="B206" s="77"/>
      <c r="D206" s="44"/>
      <c r="E206" s="44"/>
      <c r="F206" s="44"/>
      <c r="G206" s="44"/>
      <c r="H206" s="44"/>
      <c r="I206" s="44"/>
      <c r="J206" s="44"/>
      <c r="L206" s="44"/>
      <c r="M206" s="44"/>
      <c r="N206" s="44"/>
      <c r="O206" s="44"/>
      <c r="P206" s="44"/>
      <c r="Q206" s="44"/>
      <c r="S206" s="77"/>
      <c r="U206" s="44"/>
      <c r="V206" s="44"/>
      <c r="W206" s="44"/>
      <c r="X206" s="44"/>
      <c r="Y206" s="44"/>
      <c r="Z206" s="44"/>
      <c r="AA206" s="44"/>
      <c r="AC206" s="44"/>
      <c r="AD206" s="44"/>
      <c r="AE206" s="44"/>
      <c r="AF206" s="44"/>
      <c r="AG206" s="44"/>
      <c r="AH206" s="44"/>
    </row>
    <row r="207" spans="2:34" x14ac:dyDescent="0.25">
      <c r="B207" s="77"/>
      <c r="D207" s="44"/>
      <c r="E207" s="44"/>
      <c r="F207" s="44"/>
      <c r="G207" s="44"/>
      <c r="H207" s="44"/>
      <c r="I207" s="44"/>
      <c r="J207" s="44"/>
      <c r="L207" s="44"/>
      <c r="M207" s="44"/>
      <c r="N207" s="44"/>
      <c r="O207" s="44"/>
      <c r="P207" s="44"/>
      <c r="Q207" s="44"/>
      <c r="S207" s="77"/>
      <c r="U207" s="44"/>
      <c r="V207" s="44"/>
      <c r="W207" s="44"/>
      <c r="X207" s="44"/>
      <c r="Y207" s="44"/>
      <c r="Z207" s="44"/>
      <c r="AA207" s="44"/>
      <c r="AC207" s="44"/>
      <c r="AD207" s="44"/>
      <c r="AE207" s="44"/>
      <c r="AF207" s="44"/>
      <c r="AG207" s="44"/>
      <c r="AH207" s="44"/>
    </row>
    <row r="208" spans="2:34" x14ac:dyDescent="0.25">
      <c r="B208" s="77"/>
      <c r="D208" s="44"/>
      <c r="E208" s="44"/>
      <c r="F208" s="44"/>
      <c r="G208" s="44"/>
      <c r="H208" s="44"/>
      <c r="I208" s="44"/>
      <c r="J208" s="44"/>
      <c r="L208" s="44"/>
      <c r="M208" s="44"/>
      <c r="N208" s="44"/>
      <c r="O208" s="44"/>
      <c r="P208" s="44"/>
      <c r="Q208" s="44"/>
      <c r="S208" s="77"/>
      <c r="U208" s="44"/>
      <c r="V208" s="44"/>
      <c r="W208" s="44"/>
      <c r="X208" s="44"/>
      <c r="Y208" s="44"/>
      <c r="Z208" s="44"/>
      <c r="AA208" s="44"/>
      <c r="AC208" s="44"/>
      <c r="AD208" s="44"/>
      <c r="AE208" s="44"/>
      <c r="AF208" s="44"/>
      <c r="AG208" s="44"/>
      <c r="AH208" s="44"/>
    </row>
    <row r="209" spans="2:34" x14ac:dyDescent="0.25">
      <c r="B209" s="77"/>
      <c r="D209" s="44"/>
      <c r="E209" s="44"/>
      <c r="F209" s="44"/>
      <c r="G209" s="44"/>
      <c r="H209" s="44"/>
      <c r="I209" s="44"/>
      <c r="J209" s="44"/>
      <c r="L209" s="44"/>
      <c r="M209" s="44"/>
      <c r="N209" s="44"/>
      <c r="O209" s="44"/>
      <c r="P209" s="44"/>
      <c r="Q209" s="44"/>
      <c r="S209" s="77"/>
      <c r="U209" s="44"/>
      <c r="V209" s="44"/>
      <c r="W209" s="44"/>
      <c r="X209" s="44"/>
      <c r="Y209" s="44"/>
      <c r="Z209" s="44"/>
      <c r="AA209" s="44"/>
      <c r="AC209" s="44"/>
      <c r="AD209" s="44"/>
      <c r="AE209" s="44"/>
      <c r="AF209" s="44"/>
      <c r="AG209" s="44"/>
      <c r="AH209" s="44"/>
    </row>
  </sheetData>
  <mergeCells count="4">
    <mergeCell ref="L1:Q1"/>
    <mergeCell ref="U1:Z1"/>
    <mergeCell ref="AC1:AH1"/>
    <mergeCell ref="D1:J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17</vt:i4>
      </vt:variant>
    </vt:vector>
  </HeadingPairs>
  <TitlesOfParts>
    <vt:vector size="34" baseType="lpstr">
      <vt:lpstr>0312H</vt:lpstr>
      <vt:lpstr>Mapping</vt:lpstr>
      <vt:lpstr>CLvsLO</vt:lpstr>
      <vt:lpstr>CL &amp; Data</vt:lpstr>
      <vt:lpstr>Isolations</vt:lpstr>
      <vt:lpstr>IF Response</vt:lpstr>
      <vt:lpstr>IP3</vt:lpstr>
      <vt:lpstr>P1dB CL</vt:lpstr>
      <vt:lpstr>P1dB Pt</vt:lpstr>
      <vt:lpstr>LO Harm-A</vt:lpstr>
      <vt:lpstr>LO Harm-B</vt:lpstr>
      <vt:lpstr>2Rx2L</vt:lpstr>
      <vt:lpstr>2Ix1L</vt:lpstr>
      <vt:lpstr>5Rx0L</vt:lpstr>
      <vt:lpstr>5Rx5L</vt:lpstr>
      <vt:lpstr>5Ix0L</vt:lpstr>
      <vt:lpstr>5Ix5L</vt:lpstr>
      <vt:lpstr>'0312H'!Amp_Diff_2_3</vt:lpstr>
      <vt:lpstr>'0312H'!Amp_Diff_2_3_2</vt:lpstr>
      <vt:lpstr>'0312H'!Amp_Diff_2_4</vt:lpstr>
      <vt:lpstr>'0312H'!Common_RL</vt:lpstr>
      <vt:lpstr>'0312H'!IL_1_4</vt:lpstr>
      <vt:lpstr>'0312H'!IL_1_4_2</vt:lpstr>
      <vt:lpstr>'0312H'!Iso_2_3</vt:lpstr>
      <vt:lpstr>'0312H'!Iso_2_3_2</vt:lpstr>
      <vt:lpstr>'0312H'!Iso_2_4</vt:lpstr>
      <vt:lpstr>'0312H'!Iso_2_4_2</vt:lpstr>
      <vt:lpstr>'CL &amp; Data'!MT3H_0113_ConversionLoss_and_Isolation_A__20dBm</vt:lpstr>
      <vt:lpstr>'CL &amp; Data'!MT3H_0113_ConversionLoss_and_Isolation_B</vt:lpstr>
      <vt:lpstr>'0312H'!Output_3_RL</vt:lpstr>
      <vt:lpstr>'0312H'!Output_4_RL</vt:lpstr>
      <vt:lpstr>'0312H'!Phase_Diff_2_3_1</vt:lpstr>
      <vt:lpstr>'0312H'!Phase_Diff_2_3_2</vt:lpstr>
      <vt:lpstr>'0312H'!Phase_Diff_2_4</vt:lpstr>
    </vt:vector>
  </TitlesOfParts>
  <Company>Marki Microwave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Brandon Takaki</cp:lastModifiedBy>
  <cp:lastPrinted>2012-01-25T23:19:48Z</cp:lastPrinted>
  <dcterms:created xsi:type="dcterms:W3CDTF">2010-12-03T23:31:23Z</dcterms:created>
  <dcterms:modified xsi:type="dcterms:W3CDTF">2021-07-22T18:29:35Z</dcterms:modified>
</cp:coreProperties>
</file>